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odeName="ThisWorkbook" defaultThemeVersion="124226"/>
  <mc:AlternateContent xmlns:mc="http://schemas.openxmlformats.org/markup-compatibility/2006">
    <mc:Choice Requires="x15">
      <x15ac:absPath xmlns:x15ac="http://schemas.microsoft.com/office/spreadsheetml/2010/11/ac" url="A:\Mar26\"/>
    </mc:Choice>
  </mc:AlternateContent>
  <xr:revisionPtr revIDLastSave="0" documentId="13_ncr:1_{A92EE6A5-DEFD-402B-B891-A16C0064BE77}" xr6:coauthVersionLast="47" xr6:coauthVersionMax="47" xr10:uidLastSave="{00000000-0000-0000-0000-000000000000}"/>
  <bookViews>
    <workbookView xWindow="3795" yWindow="3090" windowWidth="21600" windowHeight="11295" tabRatio="824" activeTab="1" xr2:uid="{00000000-000D-0000-FFFF-FFFF00000000}"/>
  </bookViews>
  <sheets>
    <sheet name="Dates" sheetId="33" r:id="rId1"/>
    <sheet name="Contents" sheetId="41" r:id="rId2"/>
    <sheet name="1tab" sheetId="47" r:id="rId3"/>
    <sheet name="2tab" sheetId="14" r:id="rId4"/>
    <sheet name="3atab" sheetId="39" r:id="rId5"/>
    <sheet name="3btab" sheetId="38" r:id="rId6"/>
    <sheet name="3ctab" sheetId="40" r:id="rId7"/>
    <sheet name="3dtab" sheetId="42" r:id="rId8"/>
    <sheet name="3etab" sheetId="49" r:id="rId9"/>
    <sheet name="4atab" sheetId="13" r:id="rId10"/>
    <sheet name="4btab" sheetId="35" r:id="rId11"/>
    <sheet name="4ctab" sheetId="30" r:id="rId12"/>
    <sheet name="4dtab" sheetId="52" r:id="rId13"/>
    <sheet name="5atab" sheetId="15" r:id="rId14"/>
    <sheet name="5btab" sheetId="26" r:id="rId15"/>
    <sheet name="6tab" sheetId="20" r:id="rId16"/>
    <sheet name="7atab" sheetId="18" r:id="rId17"/>
    <sheet name="7btab" sheetId="25" r:id="rId18"/>
    <sheet name="7ctab" sheetId="24" r:id="rId19"/>
    <sheet name="7d(1)tab" sheetId="43" r:id="rId20"/>
    <sheet name="7d(2)tab" sheetId="44" r:id="rId21"/>
    <sheet name="7etab" sheetId="48" r:id="rId22"/>
    <sheet name="8tab" sheetId="45" r:id="rId23"/>
    <sheet name="9atab" sheetId="17" r:id="rId24"/>
    <sheet name="9btab" sheetId="31" r:id="rId25"/>
    <sheet name="9ctab" sheetId="37" r:id="rId26"/>
    <sheet name="10atab" sheetId="50" r:id="rId27"/>
    <sheet name="10btab" sheetId="51" r:id="rId28"/>
  </sheets>
  <definedNames>
    <definedName name="_Order1" hidden="1">255</definedName>
    <definedName name="_Order2" hidden="1">255</definedName>
    <definedName name="_Regression_Int" localSheetId="26" hidden="1">1</definedName>
    <definedName name="_Regression_Int" localSheetId="27" hidden="1">1</definedName>
    <definedName name="_Regression_Int" localSheetId="2" hidden="1">1</definedName>
    <definedName name="_Regression_Int" localSheetId="3" hidden="1">1</definedName>
    <definedName name="_Regression_Int" localSheetId="9" hidden="1">1</definedName>
    <definedName name="_Regression_Int" localSheetId="11" hidden="1">1</definedName>
    <definedName name="_Regression_Int" localSheetId="12" hidden="1">1</definedName>
    <definedName name="_Regression_Int" localSheetId="13" hidden="1">1</definedName>
    <definedName name="_Regression_Int" localSheetId="14" hidden="1">1</definedName>
    <definedName name="_Regression_Int" localSheetId="15" hidden="1">1</definedName>
    <definedName name="_Regression_Int" localSheetId="16" hidden="1">1</definedName>
    <definedName name="_Regression_Int" localSheetId="17" hidden="1">1</definedName>
    <definedName name="_Regression_Int" localSheetId="18" hidden="1">1</definedName>
    <definedName name="_Regression_Int" localSheetId="19" hidden="1">1</definedName>
    <definedName name="_Regression_Int" localSheetId="20" hidden="1">1</definedName>
    <definedName name="_Regression_Int" localSheetId="23" hidden="1">1</definedName>
    <definedName name="_Regression_Int" localSheetId="24" hidden="1">1</definedName>
    <definedName name="HTML_CodePage" hidden="1">1252</definedName>
    <definedName name="HTML_Description" hidden="1">""</definedName>
    <definedName name="HTML_Email" hidden="1">""</definedName>
    <definedName name="HTML_Header" localSheetId="3" hidden="1">"US_PRICE"</definedName>
    <definedName name="HTML_Header" localSheetId="15" hidden="1">"US_COAL"</definedName>
    <definedName name="HTML_Header" hidden="1">""</definedName>
    <definedName name="HTML_LastUpdate" localSheetId="3" hidden="1">"5/28/98"</definedName>
    <definedName name="HTML_LastUpdate" localSheetId="15" hidden="1">"5/15/98"</definedName>
    <definedName name="HTML_LastUpdate" hidden="1">"6/2/98"</definedName>
    <definedName name="HTML_LineAfter" hidden="1">FALSE</definedName>
    <definedName name="HTML_LineBefore" hidden="1">FALSE</definedName>
    <definedName name="HTML_Name" hidden="1">"Arti Choxi -"</definedName>
    <definedName name="HTML_OBDlg2" hidden="1">TRUE</definedName>
    <definedName name="HTML_OBDlg4" hidden="1">TRUE</definedName>
    <definedName name="HTML_OS" hidden="1">0</definedName>
    <definedName name="HTML_PathFile" localSheetId="3" hidden="1">"H:\PRJ\STEO_NEW\MyHTML.htm"</definedName>
    <definedName name="HTML_PathFile" localSheetId="15" hidden="1">"H:\PRJ\STEO_NEW\9tabb.htm"</definedName>
    <definedName name="HTML_PathFile" hidden="1">"H:\PRJ\STEO_NEW\5TABB.htm"</definedName>
    <definedName name="HTML_Title" localSheetId="3" hidden="1">"us_price"</definedName>
    <definedName name="HTML_Title" localSheetId="15" hidden="1">"Us_coal"</definedName>
    <definedName name="HTML_Title" hidden="1">""</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_xlnm.Print_Area" localSheetId="26">'10atab'!$B$1:$AL$91</definedName>
    <definedName name="_xlnm.Print_Area" localSheetId="27">'10btab'!$B$1:$AL$27</definedName>
    <definedName name="_xlnm.Print_Area" localSheetId="2">'1tab'!$B$1:$AL$68</definedName>
    <definedName name="_xlnm.Print_Area" localSheetId="3">'2tab'!$B$1:$AL$40</definedName>
    <definedName name="_xlnm.Print_Area" localSheetId="4">'3atab'!$B$1:$AL$43</definedName>
    <definedName name="_xlnm.Print_Area" localSheetId="5">'3btab'!$B$1:$AL$43</definedName>
    <definedName name="_xlnm.Print_Area" localSheetId="6">'3ctab'!$B$1:$AL$38</definedName>
    <definedName name="_xlnm.Print_Area" localSheetId="7">'3dtab'!$B$1:$BV$50</definedName>
    <definedName name="_xlnm.Print_Area" localSheetId="8">'3etab'!$B$1:$Q$39</definedName>
    <definedName name="_xlnm.Print_Area" localSheetId="9">'4atab'!$B$1:$AL$66</definedName>
    <definedName name="_xlnm.Print_Area" localSheetId="10">'4btab'!$B$1:$AL$58</definedName>
    <definedName name="_xlnm.Print_Area" localSheetId="11">'4ctab'!$B$1:$AL$23</definedName>
    <definedName name="_xlnm.Print_Area" localSheetId="12">'4dtab'!$B$1:$AL$59</definedName>
    <definedName name="_xlnm.Print_Area" localSheetId="13">'5atab'!$B$1:$AL$46</definedName>
    <definedName name="_xlnm.Print_Area" localSheetId="14">'5btab'!$B$1:$AL$42</definedName>
    <definedName name="_xlnm.Print_Area" localSheetId="15">'6tab'!$B$1:$AL$42</definedName>
    <definedName name="_xlnm.Print_Area" localSheetId="16">'7atab'!$B$1:$AL$57</definedName>
    <definedName name="_xlnm.Print_Area" localSheetId="17">'7btab'!$B$1:$AL$52</definedName>
    <definedName name="_xlnm.Print_Area" localSheetId="18">'7ctab'!$B$1:$AL$51</definedName>
    <definedName name="_xlnm.Print_Area" localSheetId="19">'7d(1)tab'!$B$1:$N$76</definedName>
    <definedName name="_xlnm.Print_Area" localSheetId="20">'7d(2)tab'!$B$1:$N$69</definedName>
    <definedName name="_xlnm.Print_Area" localSheetId="21">'7etab'!$B$1:$B$50</definedName>
    <definedName name="_xlnm.Print_Area" localSheetId="22">'8tab'!$B$1:$N$60</definedName>
    <definedName name="_xlnm.Print_Area" localSheetId="23">'9atab'!$B$1:$AL$57</definedName>
    <definedName name="_xlnm.Print_Area" localSheetId="24">'9btab'!$B$1:$AL$54</definedName>
    <definedName name="_xlnm.Print_Area" localSheetId="25">'9ctab'!$B$1:$AL$51</definedName>
    <definedName name="_xlnm.Print_Area" localSheetId="1">Contents!$A$3:$B$32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V45" i="17" l="1"/>
  <c r="AV25" i="17"/>
  <c r="A4" i="52"/>
  <c r="B2" i="52"/>
  <c r="B50" i="48"/>
  <c r="A4" i="51"/>
  <c r="B2" i="51"/>
  <c r="A4" i="50"/>
  <c r="B2" i="50"/>
  <c r="B2" i="49" l="1"/>
  <c r="A4" i="37"/>
  <c r="A4" i="31"/>
  <c r="A4" i="17"/>
  <c r="A4" i="45"/>
  <c r="A4" i="48"/>
  <c r="A4" i="44"/>
  <c r="A4" i="43"/>
  <c r="A4" i="24"/>
  <c r="A4" i="25"/>
  <c r="A4" i="18"/>
  <c r="A4" i="20"/>
  <c r="A4" i="26"/>
  <c r="A4" i="15"/>
  <c r="A4" i="30"/>
  <c r="A4" i="35"/>
  <c r="A4" i="13"/>
  <c r="A4" i="42"/>
  <c r="A4" i="40"/>
  <c r="A4" i="38"/>
  <c r="A4" i="39"/>
  <c r="A4" i="14"/>
  <c r="A4" i="47"/>
  <c r="G2" i="33"/>
  <c r="B69" i="52" s="1"/>
  <c r="B2" i="48"/>
  <c r="B2" i="47"/>
  <c r="D7" i="33"/>
  <c r="D3" i="33"/>
  <c r="B2" i="37"/>
  <c r="B2" i="31"/>
  <c r="B2" i="17"/>
  <c r="B2" i="45"/>
  <c r="B2" i="44"/>
  <c r="B2" i="43"/>
  <c r="B2" i="24"/>
  <c r="B2" i="25"/>
  <c r="B2" i="18"/>
  <c r="B2" i="20"/>
  <c r="B2" i="26"/>
  <c r="B2" i="15"/>
  <c r="B2" i="30"/>
  <c r="B2" i="35"/>
  <c r="B2" i="13"/>
  <c r="B2" i="42"/>
  <c r="B2" i="40"/>
  <c r="B2" i="38"/>
  <c r="B2" i="39"/>
  <c r="B2" i="14"/>
  <c r="B6" i="41"/>
  <c r="C3" i="42" l="1"/>
  <c r="O3" i="42" s="1"/>
  <c r="AA3" i="42" s="1"/>
  <c r="AM3" i="42" s="1"/>
  <c r="AY3" i="42" s="1"/>
  <c r="BK3" i="42" s="1"/>
  <c r="C3" i="52"/>
  <c r="O3" i="52" s="1"/>
  <c r="AA3" i="52" s="1"/>
  <c r="AM3" i="52" s="1"/>
  <c r="AY3" i="52" s="1"/>
  <c r="BK3" i="52" s="1"/>
  <c r="B30" i="51"/>
  <c r="B77" i="43"/>
  <c r="B45" i="14"/>
  <c r="B97" i="50"/>
  <c r="B54" i="24"/>
  <c r="B76" i="47"/>
  <c r="B47" i="38"/>
  <c r="B53" i="37"/>
  <c r="B55" i="25"/>
  <c r="B56" i="31"/>
  <c r="B64" i="18"/>
  <c r="B48" i="20"/>
  <c r="B69" i="17"/>
  <c r="B55" i="45"/>
  <c r="B56" i="42"/>
  <c r="B45" i="48"/>
  <c r="B43" i="40"/>
  <c r="B71" i="44"/>
  <c r="C3" i="26"/>
  <c r="O3" i="26" s="1"/>
  <c r="AA3" i="26" s="1"/>
  <c r="AM3" i="26" s="1"/>
  <c r="AY3" i="26" s="1"/>
  <c r="BK3" i="26" s="1"/>
  <c r="D5" i="33"/>
  <c r="C11" i="33" s="1"/>
  <c r="C3" i="48"/>
  <c r="O3" i="48" s="1"/>
  <c r="AA3" i="48" s="1"/>
  <c r="AM3" i="48" s="1"/>
  <c r="AY3" i="48" s="1"/>
  <c r="BK3" i="48" s="1"/>
  <c r="C3" i="45"/>
  <c r="O3" i="45" s="1"/>
  <c r="AA3" i="45" s="1"/>
  <c r="AM3" i="45" s="1"/>
  <c r="AY3" i="45" s="1"/>
  <c r="BK3" i="45" s="1"/>
  <c r="C3" i="18"/>
  <c r="O3" i="18" s="1"/>
  <c r="AA3" i="18" s="1"/>
  <c r="AM3" i="18" s="1"/>
  <c r="AY3" i="18" s="1"/>
  <c r="BK3" i="18" s="1"/>
  <c r="C3" i="43"/>
  <c r="O3" i="43" s="1"/>
  <c r="AA3" i="43" s="1"/>
  <c r="AM3" i="43" s="1"/>
  <c r="AY3" i="43" s="1"/>
  <c r="BK3" i="43" s="1"/>
  <c r="C3" i="37"/>
  <c r="O3" i="37" s="1"/>
  <c r="AA3" i="37" s="1"/>
  <c r="AM3" i="37" s="1"/>
  <c r="AY3" i="37" s="1"/>
  <c r="BK3" i="37" s="1"/>
  <c r="C3" i="47"/>
  <c r="O3" i="47" s="1"/>
  <c r="AA3" i="47" s="1"/>
  <c r="AM3" i="47" s="1"/>
  <c r="AY3" i="47" s="1"/>
  <c r="BK3" i="47" s="1"/>
  <c r="C3" i="25"/>
  <c r="O3" i="25" s="1"/>
  <c r="AA3" i="25" s="1"/>
  <c r="AM3" i="25" s="1"/>
  <c r="AY3" i="25" s="1"/>
  <c r="BK3" i="25" s="1"/>
  <c r="C3" i="20"/>
  <c r="O3" i="20" s="1"/>
  <c r="AA3" i="20" s="1"/>
  <c r="AM3" i="20" s="1"/>
  <c r="AY3" i="20" s="1"/>
  <c r="BK3" i="20" s="1"/>
  <c r="C3" i="30"/>
  <c r="O3" i="30" s="1"/>
  <c r="AA3" i="30" s="1"/>
  <c r="AM3" i="30" s="1"/>
  <c r="AY3" i="30" s="1"/>
  <c r="BK3" i="30" s="1"/>
  <c r="C3" i="35"/>
  <c r="O3" i="35" s="1"/>
  <c r="AA3" i="35" s="1"/>
  <c r="AM3" i="35" s="1"/>
  <c r="AY3" i="35" s="1"/>
  <c r="BK3" i="35" s="1"/>
  <c r="C3" i="17"/>
  <c r="O3" i="17" s="1"/>
  <c r="AA3" i="17" s="1"/>
  <c r="AM3" i="17" s="1"/>
  <c r="AY3" i="17" s="1"/>
  <c r="BK3" i="17" s="1"/>
  <c r="C3" i="14"/>
  <c r="O3" i="14" s="1"/>
  <c r="AA3" i="14" s="1"/>
  <c r="AM3" i="14" s="1"/>
  <c r="AY3" i="14" s="1"/>
  <c r="BK3" i="14" s="1"/>
  <c r="C3" i="39"/>
  <c r="O3" i="39" s="1"/>
  <c r="AA3" i="39" s="1"/>
  <c r="AM3" i="39" s="1"/>
  <c r="AY3" i="39" s="1"/>
  <c r="BK3" i="39" s="1"/>
  <c r="C3" i="40"/>
  <c r="O3" i="40" s="1"/>
  <c r="AA3" i="40" s="1"/>
  <c r="AM3" i="40" s="1"/>
  <c r="AY3" i="40" s="1"/>
  <c r="BK3" i="40" s="1"/>
  <c r="C3" i="24"/>
  <c r="O3" i="24" s="1"/>
  <c r="AA3" i="24" s="1"/>
  <c r="AM3" i="24" s="1"/>
  <c r="AY3" i="24" s="1"/>
  <c r="BK3" i="24" s="1"/>
  <c r="C3" i="31"/>
  <c r="O3" i="31" s="1"/>
  <c r="AA3" i="31" s="1"/>
  <c r="AM3" i="31" s="1"/>
  <c r="AY3" i="31" s="1"/>
  <c r="BK3" i="31" s="1"/>
  <c r="C3" i="13"/>
  <c r="O3" i="13" s="1"/>
  <c r="AA3" i="13" s="1"/>
  <c r="AM3" i="13" s="1"/>
  <c r="AY3" i="13" s="1"/>
  <c r="BK3" i="13" s="1"/>
  <c r="C3" i="38"/>
  <c r="O3" i="38" s="1"/>
  <c r="AA3" i="38" s="1"/>
  <c r="AM3" i="38" s="1"/>
  <c r="AY3" i="38" s="1"/>
  <c r="BK3" i="38" s="1"/>
  <c r="B61" i="35"/>
  <c r="B77" i="13"/>
  <c r="B45" i="26"/>
  <c r="B54" i="15"/>
  <c r="B27" i="30"/>
  <c r="C3" i="49"/>
  <c r="O3" i="49" s="1"/>
  <c r="AA3" i="49" s="1"/>
  <c r="AM3" i="49" s="1"/>
  <c r="AY3" i="49" s="1"/>
  <c r="BK3" i="49" s="1"/>
  <c r="C3" i="51"/>
  <c r="O3" i="51" s="1"/>
  <c r="AA3" i="51" s="1"/>
  <c r="AM3" i="51" s="1"/>
  <c r="AY3" i="51" s="1"/>
  <c r="BK3" i="51" s="1"/>
  <c r="C3" i="50"/>
  <c r="O3" i="50" s="1"/>
  <c r="AA3" i="50" s="1"/>
  <c r="AM3" i="50" s="1"/>
  <c r="AY3" i="50" s="1"/>
  <c r="BK3" i="50" s="1"/>
  <c r="C3" i="15"/>
  <c r="O3" i="15" s="1"/>
  <c r="AA3" i="15" s="1"/>
  <c r="AM3" i="15" s="1"/>
  <c r="AY3" i="15" s="1"/>
  <c r="BK3" i="15" s="1"/>
  <c r="B49" i="39"/>
  <c r="B35" i="49"/>
  <c r="C3" i="44"/>
  <c r="O3" i="44" s="1"/>
  <c r="AA3" i="44" s="1"/>
  <c r="AM3" i="44" s="1"/>
  <c r="AY3" i="44" s="1"/>
  <c r="BK3" i="44" s="1"/>
  <c r="D11" i="33" l="1"/>
  <c r="O11" i="33"/>
  <c r="C13" i="33"/>
  <c r="D13" i="33" l="1"/>
  <c r="E11" i="33"/>
  <c r="P11" i="33"/>
  <c r="O13" i="33"/>
  <c r="AA11" i="33"/>
  <c r="Q11" i="33"/>
  <c r="E13" i="33"/>
  <c r="F11" i="33"/>
  <c r="P13" i="33" l="1"/>
  <c r="AA13" i="33"/>
  <c r="AB11" i="33"/>
  <c r="AM11" i="33"/>
  <c r="G11" i="33"/>
  <c r="F13" i="33"/>
  <c r="R11" i="33"/>
  <c r="Q13" i="33"/>
  <c r="AY11" i="33" l="1"/>
  <c r="AN11" i="33"/>
  <c r="AM13" i="33"/>
  <c r="AC11" i="33"/>
  <c r="AB13" i="33"/>
  <c r="S11" i="33"/>
  <c r="R13" i="33"/>
  <c r="G13" i="33"/>
  <c r="H11" i="33"/>
  <c r="AD11" i="33" l="1"/>
  <c r="AC13" i="33"/>
  <c r="AN13" i="33"/>
  <c r="AO11" i="33"/>
  <c r="AZ11" i="33"/>
  <c r="AY13" i="33"/>
  <c r="BK11" i="33"/>
  <c r="S13" i="33"/>
  <c r="T11" i="33"/>
  <c r="H13" i="33"/>
  <c r="I11" i="33"/>
  <c r="BL11" i="33" l="1"/>
  <c r="BK13" i="33"/>
  <c r="AE11" i="33"/>
  <c r="AD13" i="33"/>
  <c r="AZ13" i="33"/>
  <c r="BA11" i="33"/>
  <c r="AO13" i="33"/>
  <c r="AP11" i="33"/>
  <c r="U11" i="33"/>
  <c r="T13" i="33"/>
  <c r="J11" i="33"/>
  <c r="I13" i="33"/>
  <c r="AP13" i="33" l="1"/>
  <c r="AQ11" i="33"/>
  <c r="BB11" i="33"/>
  <c r="BA13" i="33"/>
  <c r="AE13" i="33"/>
  <c r="AF11" i="33"/>
  <c r="BM11" i="33"/>
  <c r="BL13" i="33"/>
  <c r="K11" i="33"/>
  <c r="J13" i="33"/>
  <c r="U13" i="33"/>
  <c r="V11" i="33"/>
  <c r="BM13" i="33" l="1"/>
  <c r="BN11" i="33"/>
  <c r="AG11" i="33"/>
  <c r="AF13" i="33"/>
  <c r="BB13" i="33"/>
  <c r="BC11" i="33"/>
  <c r="AQ13" i="33"/>
  <c r="AR11" i="33"/>
  <c r="K13" i="33"/>
  <c r="L11" i="33"/>
  <c r="V13" i="33"/>
  <c r="W11" i="33"/>
  <c r="AS11" i="33" l="1"/>
  <c r="AR13" i="33"/>
  <c r="BD11" i="33"/>
  <c r="BC13" i="33"/>
  <c r="AH11" i="33"/>
  <c r="AG13" i="33"/>
  <c r="BO11" i="33"/>
  <c r="BN13" i="33"/>
  <c r="M11" i="33"/>
  <c r="L13" i="33"/>
  <c r="W13" i="33"/>
  <c r="X11" i="33"/>
  <c r="BP11" i="33" l="1"/>
  <c r="BO13" i="33"/>
  <c r="AI11" i="33"/>
  <c r="AH13" i="33"/>
  <c r="BD13" i="33"/>
  <c r="BE11" i="33"/>
  <c r="AT11" i="33"/>
  <c r="AS13" i="33"/>
  <c r="Y11" i="33"/>
  <c r="X13" i="33"/>
  <c r="M13" i="33"/>
  <c r="N11" i="33"/>
  <c r="BP13" i="33" l="1"/>
  <c r="BQ11" i="33"/>
  <c r="AT13" i="33"/>
  <c r="AU11" i="33"/>
  <c r="BF11" i="33"/>
  <c r="BE13" i="33"/>
  <c r="AJ11" i="33"/>
  <c r="AI13" i="33"/>
  <c r="N13" i="33"/>
  <c r="Z11" i="33"/>
  <c r="Y13" i="33"/>
  <c r="BR11" i="33" l="1"/>
  <c r="BQ13" i="33"/>
  <c r="AK11" i="33"/>
  <c r="AJ13" i="33"/>
  <c r="BG11" i="33"/>
  <c r="BF13" i="33"/>
  <c r="AU13" i="33"/>
  <c r="AV11" i="33"/>
  <c r="Z13" i="33"/>
  <c r="AL11" i="33" l="1"/>
  <c r="AK13" i="33"/>
  <c r="BS11" i="33"/>
  <c r="BR13" i="33"/>
  <c r="AV13" i="33"/>
  <c r="AW11" i="33"/>
  <c r="BG13" i="33"/>
  <c r="BH11" i="33"/>
  <c r="BI11" i="33" l="1"/>
  <c r="BH13" i="33"/>
  <c r="AW13" i="33"/>
  <c r="AX11" i="33"/>
  <c r="BT11" i="33"/>
  <c r="BS13" i="33"/>
  <c r="AL13" i="33"/>
  <c r="AX13" i="33" l="1"/>
  <c r="BT13" i="33"/>
  <c r="BU11" i="33"/>
  <c r="BI13" i="33"/>
  <c r="BJ11" i="33"/>
  <c r="BJ13" i="33" l="1"/>
  <c r="BV11" i="33"/>
  <c r="BU13" i="33"/>
  <c r="BV13" i="33" l="1"/>
</calcChain>
</file>

<file path=xl/sharedStrings.xml><?xml version="1.0" encoding="utf-8"?>
<sst xmlns="http://schemas.openxmlformats.org/spreadsheetml/2006/main" count="7387" uniqueCount="1614">
  <si>
    <t>U.S. Cooling Degree-Days</t>
  </si>
  <si>
    <t>ESICUUS</t>
  </si>
  <si>
    <t>ESCMUUS</t>
  </si>
  <si>
    <t>Residential Sector</t>
  </si>
  <si>
    <t>Commercial Sector</t>
  </si>
  <si>
    <t>Percent change from prior year</t>
  </si>
  <si>
    <t>NGNWPUS</t>
  </si>
  <si>
    <t>DKEUDUS</t>
  </si>
  <si>
    <t>Price Indexes</t>
  </si>
  <si>
    <t>Producer Price Index: All Commodities</t>
  </si>
  <si>
    <t>REICBUS</t>
  </si>
  <si>
    <t>OWICBUS</t>
  </si>
  <si>
    <t>WWCCBUS</t>
  </si>
  <si>
    <t>SORCBUS</t>
  </si>
  <si>
    <t>RERCBUS</t>
  </si>
  <si>
    <t>RETCBUS</t>
  </si>
  <si>
    <t>GDPQXUS_PCT</t>
  </si>
  <si>
    <t>GDPDIUS_PCT</t>
  </si>
  <si>
    <t>YD87OUS_PCT</t>
  </si>
  <si>
    <t>ZOMNIUS_PCT</t>
  </si>
  <si>
    <t>Industrial Sector</t>
  </si>
  <si>
    <t>HVTCBUS</t>
  </si>
  <si>
    <t>GETCBUS</t>
  </si>
  <si>
    <t>SOTCBUS</t>
  </si>
  <si>
    <t>WWTCBUS</t>
  </si>
  <si>
    <t>OWTCBUS</t>
  </si>
  <si>
    <t>ZWCD_NEC</t>
  </si>
  <si>
    <t>ZWCD_MAC</t>
  </si>
  <si>
    <t>ZWCD_ENC</t>
  </si>
  <si>
    <t>ZWCD_WNC</t>
  </si>
  <si>
    <t>ZWCD_ESC</t>
  </si>
  <si>
    <t>ZWCD_WSC</t>
  </si>
  <si>
    <t>EOTCBUS</t>
  </si>
  <si>
    <t>ZWCD_MTN</t>
  </si>
  <si>
    <t>ZWCD_PAC</t>
  </si>
  <si>
    <t>WWICBUS</t>
  </si>
  <si>
    <t>CLMRHUS</t>
  </si>
  <si>
    <t>CLSOPUS</t>
  </si>
  <si>
    <t>CLSKPUS</t>
  </si>
  <si>
    <t>CLPS_EP</t>
  </si>
  <si>
    <t>GECCBUS</t>
  </si>
  <si>
    <t>GEECBUS</t>
  </si>
  <si>
    <t>ZWHD_NEC</t>
  </si>
  <si>
    <t>ZWHD_MAC</t>
  </si>
  <si>
    <t>ZWHD_ENC</t>
  </si>
  <si>
    <t>ZWHD_WNC</t>
  </si>
  <si>
    <t>ZWHD_ESC</t>
  </si>
  <si>
    <t>ZWHD_WSC</t>
  </si>
  <si>
    <t>ZWHD_MTN</t>
  </si>
  <si>
    <t>ZWHD_PAC</t>
  </si>
  <si>
    <t>RFPS_EP</t>
  </si>
  <si>
    <t>DKPS_EP</t>
  </si>
  <si>
    <t>(million barrels per day)</t>
  </si>
  <si>
    <t>(billion cubic feet per day)</t>
  </si>
  <si>
    <t>BREPUUS</t>
  </si>
  <si>
    <t>(billion kilowatt hours per day)</t>
  </si>
  <si>
    <t>(quadrillion Btu)</t>
  </si>
  <si>
    <t>WNTCBUS</t>
  </si>
  <si>
    <t>WNECBUS</t>
  </si>
  <si>
    <r>
      <t>Table 9a.  U.S. Macroeconomic Indicators and CO</t>
    </r>
    <r>
      <rPr>
        <u/>
        <vertAlign val="subscript"/>
        <sz val="10"/>
        <color indexed="12"/>
        <rFont val="Arial"/>
        <family val="2"/>
      </rPr>
      <t>2</t>
    </r>
    <r>
      <rPr>
        <u/>
        <sz val="10"/>
        <color indexed="12"/>
        <rFont val="Arial"/>
        <family val="2"/>
      </rPr>
      <t xml:space="preserve"> Emissions </t>
    </r>
  </si>
  <si>
    <t>(dollars per barrel)</t>
  </si>
  <si>
    <t>(dollars per million Btu)</t>
  </si>
  <si>
    <t xml:space="preserve">Table Beginning Year--- </t>
  </si>
  <si>
    <t>Crude Oil Production (a)</t>
  </si>
  <si>
    <t>Coal (b)</t>
  </si>
  <si>
    <t>Energy Prices</t>
  </si>
  <si>
    <t>Prices are not adjusted for inflation.</t>
  </si>
  <si>
    <t>Prices</t>
  </si>
  <si>
    <r>
      <t>Natural Gas</t>
    </r>
    <r>
      <rPr>
        <sz val="8"/>
        <color indexed="8"/>
        <rFont val="Arial"/>
        <family val="2"/>
      </rPr>
      <t/>
    </r>
  </si>
  <si>
    <t>NGHHUUS</t>
  </si>
  <si>
    <t>ZWHD_NEC_10YR</t>
  </si>
  <si>
    <t>ZWHD_MAC_10YR</t>
  </si>
  <si>
    <t>ZWHD_ENC_10YR</t>
  </si>
  <si>
    <t>ZWHD_WNC_10YR</t>
  </si>
  <si>
    <t>ZWHD_SAC_10YR</t>
  </si>
  <si>
    <t>ZWHD_ESC_10YR</t>
  </si>
  <si>
    <t>ZWHD_WSC_10YR</t>
  </si>
  <si>
    <t>ZWHD_MTN_10YR</t>
  </si>
  <si>
    <t>ZWHD_PAC_10YR</t>
  </si>
  <si>
    <t>ZWHD_US_10YR</t>
  </si>
  <si>
    <t>ZWCD_NEC_10YR</t>
  </si>
  <si>
    <t>ZWCD_MAC_10YR</t>
  </si>
  <si>
    <t>ZWCD_ENC_10YR</t>
  </si>
  <si>
    <t>ZWCD_WNC_10YR</t>
  </si>
  <si>
    <t>ZWCD_SAC_10YR</t>
  </si>
  <si>
    <t>ZWCD_ESC_10YR</t>
  </si>
  <si>
    <t>ZWCD_WSC_10YR</t>
  </si>
  <si>
    <t>ZWCD_MTN_10YR</t>
  </si>
  <si>
    <t>ZWCD_PAC_10YR</t>
  </si>
  <si>
    <t>ZWCD_US_10YR</t>
  </si>
  <si>
    <t>Heating Degree Days</t>
  </si>
  <si>
    <t>Cooling Degree Days</t>
  </si>
  <si>
    <r>
      <t xml:space="preserve">See </t>
    </r>
    <r>
      <rPr>
        <i/>
        <sz val="8"/>
        <rFont val="Arial"/>
        <family val="2"/>
      </rPr>
      <t>Change in Regional and U.S. Degree-Day Calculations</t>
    </r>
    <r>
      <rPr>
        <sz val="8"/>
        <rFont val="Arial"/>
        <family val="2"/>
      </rPr>
      <t xml:space="preserve"> (http://www.eia.gov/forecasts/steo/special/pdf/2012_sp_04.pdf) for more information.</t>
    </r>
  </si>
  <si>
    <t>Regions refer to U.S. Census divisions.  See "Census division" in EIA’s Energy Glossary (http://www.eia.gov/tools/glossary/) for a list of states in each region.</t>
  </si>
  <si>
    <t>Discrepancy (c)</t>
  </si>
  <si>
    <t>JFNIPUS</t>
  </si>
  <si>
    <t>DFNIPUS</t>
  </si>
  <si>
    <t>RFNIPUS</t>
  </si>
  <si>
    <t>UONIPUS</t>
  </si>
  <si>
    <t>PPNIPUS</t>
  </si>
  <si>
    <t>OHNIPUS</t>
  </si>
  <si>
    <t>PSNIPUS</t>
  </si>
  <si>
    <t>EXRCH_US</t>
  </si>
  <si>
    <t>ESTCU_NEC</t>
  </si>
  <si>
    <t>ESTCU_MAC</t>
  </si>
  <si>
    <t>ESTCU_ENC</t>
  </si>
  <si>
    <t>ESTCU_WNC</t>
  </si>
  <si>
    <t>ESTCU_SAC</t>
  </si>
  <si>
    <t>ESTCU_ESC</t>
  </si>
  <si>
    <t>ESTCU_WSC</t>
  </si>
  <si>
    <t>ESTCU_MTN</t>
  </si>
  <si>
    <t>ESTCU_PAC</t>
  </si>
  <si>
    <t>ESTCU_US</t>
  </si>
  <si>
    <t>CLSHPUS</t>
  </si>
  <si>
    <t>CLPRPUS_TON</t>
  </si>
  <si>
    <t>CLPRPAR_TON</t>
  </si>
  <si>
    <t>CLPRPIR_TON</t>
  </si>
  <si>
    <t>CLPRPWR_TON</t>
  </si>
  <si>
    <t>CLSD_DRAW_TON</t>
  </si>
  <si>
    <t>CLIMPUS_TON</t>
  </si>
  <si>
    <t>CLEXPUS_TON</t>
  </si>
  <si>
    <t>CLEXPMC_TON</t>
  </si>
  <si>
    <t>CLEXPSC_TON</t>
  </si>
  <si>
    <t>CLNSPUS_TON</t>
  </si>
  <si>
    <t>CLST_DRAW_TON</t>
  </si>
  <si>
    <t>CLWCPUS_TON</t>
  </si>
  <si>
    <t>CLTSPUS_TON</t>
  </si>
  <si>
    <t>CLKCPUS_TON</t>
  </si>
  <si>
    <t>CLEPCON_TON</t>
  </si>
  <si>
    <t>CLZCPUS_TON</t>
  </si>
  <si>
    <t>CLHCPUS_TON</t>
  </si>
  <si>
    <t>CLYCPUS_TON</t>
  </si>
  <si>
    <t>CLTCPUS_TON</t>
  </si>
  <si>
    <t>CLAJPUS_TON</t>
  </si>
  <si>
    <t>REECBUS</t>
  </si>
  <si>
    <t>RECCBUS</t>
  </si>
  <si>
    <t>Forecast Month -</t>
  </si>
  <si>
    <t>Domestic Tables:</t>
  </si>
  <si>
    <t>Renewables (c)</t>
  </si>
  <si>
    <t>Total Energy Consumption (d)</t>
  </si>
  <si>
    <t>Column</t>
  </si>
  <si>
    <t xml:space="preserve">Table 1.  U.S. Energy Markets Summary </t>
  </si>
  <si>
    <t>Table 5a.  U.S. Natural Gas Supply, Consumption, and Inventories</t>
  </si>
  <si>
    <t>Table 6.  U.S. Coal Supply, Consumption, and Inventories</t>
  </si>
  <si>
    <t>papr_CA</t>
  </si>
  <si>
    <t>papr_MX</t>
  </si>
  <si>
    <t>papr_US</t>
  </si>
  <si>
    <t>papr_AR</t>
  </si>
  <si>
    <t>papr_BR</t>
  </si>
  <si>
    <t>papr_CO</t>
  </si>
  <si>
    <t>papr_NO</t>
  </si>
  <si>
    <t>papr_AJ</t>
  </si>
  <si>
    <t>papr_KZ</t>
  </si>
  <si>
    <t>papr_RS</t>
  </si>
  <si>
    <t>papr_MU</t>
  </si>
  <si>
    <t>papr_CH</t>
  </si>
  <si>
    <t>papr_IN</t>
  </si>
  <si>
    <t>papr_MY</t>
  </si>
  <si>
    <t>papr_EG</t>
  </si>
  <si>
    <t>CXTCCO2</t>
  </si>
  <si>
    <t>patc_us</t>
  </si>
  <si>
    <t>patc_ust</t>
  </si>
  <si>
    <t>patc_ca</t>
  </si>
  <si>
    <t>patc_oecd_europe</t>
  </si>
  <si>
    <t>patc_ja</t>
  </si>
  <si>
    <t>patc_other_oecd</t>
  </si>
  <si>
    <t>patc_oecd</t>
  </si>
  <si>
    <t>patc_fsu</t>
  </si>
  <si>
    <t>patc_nonoecd_europe</t>
  </si>
  <si>
    <t>patc_ch</t>
  </si>
  <si>
    <t>patc_other_asia</t>
  </si>
  <si>
    <t>patc_other_nonoecd</t>
  </si>
  <si>
    <t>patc_non_oecd</t>
  </si>
  <si>
    <t>patc_world</t>
  </si>
  <si>
    <t>papr_us</t>
  </si>
  <si>
    <t>papr_mx</t>
  </si>
  <si>
    <t>papr_opec</t>
  </si>
  <si>
    <t>copr_opec</t>
  </si>
  <si>
    <t>papr_world</t>
  </si>
  <si>
    <t>pasc_oecd_t3</t>
  </si>
  <si>
    <t>t3_stchange_us</t>
  </si>
  <si>
    <t>t3_stchange_ooecd</t>
  </si>
  <si>
    <t>t3_stchange_noecd</t>
  </si>
  <si>
    <t>t3_stchange_world</t>
  </si>
  <si>
    <t>copr_ku</t>
  </si>
  <si>
    <t>copr_ly</t>
  </si>
  <si>
    <t>copr_ni</t>
  </si>
  <si>
    <t>copr_sa</t>
  </si>
  <si>
    <t>copr_tc</t>
  </si>
  <si>
    <t>copr_ve</t>
  </si>
  <si>
    <t>copr_iz</t>
  </si>
  <si>
    <t>ZWCD_SAC</t>
  </si>
  <si>
    <t>ZWHD_SAC</t>
  </si>
  <si>
    <t>Malaysia</t>
  </si>
  <si>
    <t>Mexico</t>
  </si>
  <si>
    <t>United States</t>
  </si>
  <si>
    <t>t3b_papr_r03</t>
  </si>
  <si>
    <t>The approximate break between historical and forecast values is shown with historical data printed in bold; estimates and forecasts in italics.</t>
  </si>
  <si>
    <t>EOACBUS</t>
  </si>
  <si>
    <t>BFACBUS</t>
  </si>
  <si>
    <t>t3b_papr_r02</t>
  </si>
  <si>
    <t>t3b_papr_r01</t>
  </si>
  <si>
    <t>Azerbaijan</t>
  </si>
  <si>
    <t>Kazakhstan</t>
  </si>
  <si>
    <t>Russia</t>
  </si>
  <si>
    <t>t3b_papr_r04</t>
  </si>
  <si>
    <t>Oman</t>
  </si>
  <si>
    <t>t3b_papr_r05</t>
  </si>
  <si>
    <t>t3b_papr_r07</t>
  </si>
  <si>
    <t>t3b_papr_r06</t>
  </si>
  <si>
    <t>opec_nc</t>
  </si>
  <si>
    <t>papr_nonopec</t>
  </si>
  <si>
    <t>Total Supply</t>
  </si>
  <si>
    <t>DFPSPUS</t>
  </si>
  <si>
    <t>Jan</t>
  </si>
  <si>
    <t>Feb</t>
  </si>
  <si>
    <t>Mar</t>
  </si>
  <si>
    <t>Apr</t>
  </si>
  <si>
    <t>May</t>
  </si>
  <si>
    <t>Jun</t>
  </si>
  <si>
    <t>Jul</t>
  </si>
  <si>
    <t>Aug</t>
  </si>
  <si>
    <t>Sep</t>
  </si>
  <si>
    <t>Oct</t>
  </si>
  <si>
    <t>Nov</t>
  </si>
  <si>
    <t>Dec</t>
  </si>
  <si>
    <t>MGTSPP1</t>
  </si>
  <si>
    <t>MGTSPP2</t>
  </si>
  <si>
    <t>MGTSPP3</t>
  </si>
  <si>
    <t>MGTSPP4</t>
  </si>
  <si>
    <t>MGTSPP5</t>
  </si>
  <si>
    <t>MGTSPUS</t>
  </si>
  <si>
    <t>COPRPUS</t>
  </si>
  <si>
    <t>PAPRPAK</t>
  </si>
  <si>
    <t>PAPRPGLF</t>
  </si>
  <si>
    <t>PAPR48NGOM</t>
  </si>
  <si>
    <t xml:space="preserve"> </t>
  </si>
  <si>
    <t>COUNPUS</t>
  </si>
  <si>
    <t>CORIPUS</t>
  </si>
  <si>
    <t>NLPRPUS</t>
  </si>
  <si>
    <t>PAGLPUS</t>
  </si>
  <si>
    <t>PANIPUS</t>
  </si>
  <si>
    <t>MGTCPUSX</t>
  </si>
  <si>
    <t>JFTCPUS</t>
  </si>
  <si>
    <t>DFTCPUS</t>
  </si>
  <si>
    <t>RFTCPUS</t>
  </si>
  <si>
    <t>PATCPUSX</t>
  </si>
  <si>
    <t>COSXPUS</t>
  </si>
  <si>
    <t>JFPSPUS</t>
  </si>
  <si>
    <t>RFPSPUS</t>
  </si>
  <si>
    <t>PASXPUS</t>
  </si>
  <si>
    <t>COSQPUS</t>
  </si>
  <si>
    <t>RAIMUUS</t>
  </si>
  <si>
    <t>WTIPUUS</t>
  </si>
  <si>
    <t>CLEUDUS</t>
  </si>
  <si>
    <t>RFEUDUS</t>
  </si>
  <si>
    <t>NGEUDUS</t>
  </si>
  <si>
    <t>NGRCUUS</t>
  </si>
  <si>
    <t>ESRCUUS</t>
  </si>
  <si>
    <t>NGPRPUS</t>
  </si>
  <si>
    <t>Liquid Fuels</t>
  </si>
  <si>
    <t>NGIMPUS_PIPE</t>
  </si>
  <si>
    <t>NGIMPUS_LNG</t>
  </si>
  <si>
    <t>NGSFPUS</t>
  </si>
  <si>
    <t>NGWGPUS</t>
  </si>
  <si>
    <t>BALIT</t>
  </si>
  <si>
    <t>NGRCPUS</t>
  </si>
  <si>
    <t>NGCCPUS</t>
  </si>
  <si>
    <t>NGLPPUS</t>
  </si>
  <si>
    <t>NGINX</t>
  </si>
  <si>
    <t>NGEPCON</t>
  </si>
  <si>
    <t>NGTCPUS</t>
  </si>
  <si>
    <t>NGACPUS</t>
  </si>
  <si>
    <t>copc_opec_r05</t>
  </si>
  <si>
    <t>cops_opec_r05</t>
  </si>
  <si>
    <t>NGVHPUS</t>
  </si>
  <si>
    <t>Real Gross Domestic Product</t>
  </si>
  <si>
    <t>GDPQXUS</t>
  </si>
  <si>
    <t>GDP Implicit Price Deflator</t>
  </si>
  <si>
    <t>GDPDIUS</t>
  </si>
  <si>
    <t>Real Disposable Personal Income</t>
  </si>
  <si>
    <t>YD87OUS</t>
  </si>
  <si>
    <t>ZOMNIUS</t>
  </si>
  <si>
    <t>ZWHDPUS</t>
  </si>
  <si>
    <t>copc_opec</t>
  </si>
  <si>
    <t>pasc_us</t>
  </si>
  <si>
    <t>ZWCDPUS</t>
  </si>
  <si>
    <t>I87RXUS</t>
  </si>
  <si>
    <t>Business Inventory Change</t>
  </si>
  <si>
    <t>KRDRXUS</t>
  </si>
  <si>
    <t>WPCPIUS</t>
  </si>
  <si>
    <t>CICPIUS</t>
  </si>
  <si>
    <t>WP57IUS</t>
  </si>
  <si>
    <t>Non-Farm Employment</t>
  </si>
  <si>
    <t>EMNFPUS</t>
  </si>
  <si>
    <t>Total Industrial Production</t>
  </si>
  <si>
    <t>ZOTOIUS</t>
  </si>
  <si>
    <t>Miscellaneous</t>
  </si>
  <si>
    <t>MVVMPUS</t>
  </si>
  <si>
    <t>Raw Steel Production</t>
  </si>
  <si>
    <t>RSPRPUS</t>
  </si>
  <si>
    <t>patc_r01</t>
  </si>
  <si>
    <t>patc_mx</t>
  </si>
  <si>
    <t>patc_r02</t>
  </si>
  <si>
    <t>patc_br</t>
  </si>
  <si>
    <t>patc_r03</t>
  </si>
  <si>
    <t>patc_r04</t>
  </si>
  <si>
    <t>patc_rs</t>
  </si>
  <si>
    <t>patc_r05</t>
  </si>
  <si>
    <t>patc_r07</t>
  </si>
  <si>
    <t>patc_in</t>
  </si>
  <si>
    <t>patc_r06</t>
  </si>
  <si>
    <t>ESTXPUS</t>
  </si>
  <si>
    <t>Petroleum</t>
  </si>
  <si>
    <t>Natural Gas</t>
  </si>
  <si>
    <t>TETCFUEL</t>
  </si>
  <si>
    <t>GERCBUS</t>
  </si>
  <si>
    <t>GEICBUS</t>
  </si>
  <si>
    <t>HVICBUS</t>
  </si>
  <si>
    <t>WWEPCONB</t>
  </si>
  <si>
    <t>OWEPCONB</t>
  </si>
  <si>
    <t>CLSDPUS</t>
  </si>
  <si>
    <t>CLSTPUS</t>
  </si>
  <si>
    <t>ESRCU_NEC</t>
  </si>
  <si>
    <t>ESRCU_MAC</t>
  </si>
  <si>
    <t>ESRCU_ENC</t>
  </si>
  <si>
    <t>ESRCU_WNC</t>
  </si>
  <si>
    <t>ESRCU_SAC</t>
  </si>
  <si>
    <t>ESRCU_ESC</t>
  </si>
  <si>
    <t>ESRCU_WSC</t>
  </si>
  <si>
    <t>ESRCU_MTN</t>
  </si>
  <si>
    <t>ESRCU_PAC</t>
  </si>
  <si>
    <t>ESRCU_US</t>
  </si>
  <si>
    <t>ESCMU_NEC</t>
  </si>
  <si>
    <t>ESCMU_MAC</t>
  </si>
  <si>
    <t>ESCMU_ENC</t>
  </si>
  <si>
    <t>ESCMU_WNC</t>
  </si>
  <si>
    <t>ESCMU_SAC</t>
  </si>
  <si>
    <t>ESCMU_ESC</t>
  </si>
  <si>
    <t>ESCMU_WSC</t>
  </si>
  <si>
    <t>ESCMU_MTN</t>
  </si>
  <si>
    <t>ESCMU_PAC</t>
  </si>
  <si>
    <t>ESCMU_US</t>
  </si>
  <si>
    <t>ESICU_NEC</t>
  </si>
  <si>
    <t>ESICU_MAC</t>
  </si>
  <si>
    <t>ESICU_ENC</t>
  </si>
  <si>
    <t>ESICU_WNC</t>
  </si>
  <si>
    <t>ESICU_SAC</t>
  </si>
  <si>
    <t>ESICU_ESC</t>
  </si>
  <si>
    <t>ESICU_WSC</t>
  </si>
  <si>
    <t>ESICU_MTN</t>
  </si>
  <si>
    <t>ESICU_PAC</t>
  </si>
  <si>
    <t>ESICU_US</t>
  </si>
  <si>
    <t>NGRCU_NEC</t>
  </si>
  <si>
    <t>NGRCU_MAC</t>
  </si>
  <si>
    <t>NGRCU_ENC</t>
  </si>
  <si>
    <t>NGRCU_WNC</t>
  </si>
  <si>
    <t>NGRCU_SAC</t>
  </si>
  <si>
    <t>NGRCU_ESC</t>
  </si>
  <si>
    <t>NGRCU_WSC</t>
  </si>
  <si>
    <t>NGRCU_MTN</t>
  </si>
  <si>
    <t>NGRCU_PAC</t>
  </si>
  <si>
    <t>NGCCU_NEC</t>
  </si>
  <si>
    <t>NGCCU_MAC</t>
  </si>
  <si>
    <t>NGCCU_ENC</t>
  </si>
  <si>
    <t>NGCCU_WNC</t>
  </si>
  <si>
    <t>NGCCU_SAC</t>
  </si>
  <si>
    <t>NGCCU_ESC</t>
  </si>
  <si>
    <t>NGCCU_WSC</t>
  </si>
  <si>
    <t>NGCCU_MTN</t>
  </si>
  <si>
    <t>NGCCU_PAC</t>
  </si>
  <si>
    <t>NGCCUUS</t>
  </si>
  <si>
    <t>NGICU_NEC</t>
  </si>
  <si>
    <t>NGICU_MAC</t>
  </si>
  <si>
    <t>NGICU_ENC</t>
  </si>
  <si>
    <t>NGICU_WNC</t>
  </si>
  <si>
    <t>NGICU_SAC</t>
  </si>
  <si>
    <t>NGICU_ESC</t>
  </si>
  <si>
    <t>NGICU_WSC</t>
  </si>
  <si>
    <t>NGICU_MTN</t>
  </si>
  <si>
    <t>NGICU_PAC</t>
  </si>
  <si>
    <t>NGICUUS</t>
  </si>
  <si>
    <t>Producer Price Index: Petroleum</t>
  </si>
  <si>
    <t>CGSP_NEC</t>
  </si>
  <si>
    <t>CGSP_MAC</t>
  </si>
  <si>
    <t>CGSP_ENC</t>
  </si>
  <si>
    <t>CGSP_WNC</t>
  </si>
  <si>
    <t>CGSP_SAC</t>
  </si>
  <si>
    <t>CGSP_ESC</t>
  </si>
  <si>
    <t>CGSP_WSC</t>
  </si>
  <si>
    <t>CGSP_MTN</t>
  </si>
  <si>
    <t>CGSP_PAC</t>
  </si>
  <si>
    <t>IPMFG_NEC</t>
  </si>
  <si>
    <t>IPMFG_MAC</t>
  </si>
  <si>
    <t>IPMFG_ENC</t>
  </si>
  <si>
    <t>IPMFG_WNC</t>
  </si>
  <si>
    <t>IPMFG_SAC</t>
  </si>
  <si>
    <t>IPMFG_ESC</t>
  </si>
  <si>
    <t>IPMFG_WSC</t>
  </si>
  <si>
    <t>IPMFG_MTN</t>
  </si>
  <si>
    <t>IPMFG_PAC</t>
  </si>
  <si>
    <t>CYRPIC_NEC</t>
  </si>
  <si>
    <t>CYRPIC_MAC</t>
  </si>
  <si>
    <t>CYRPIC_ENC</t>
  </si>
  <si>
    <t>CYRPIC_WNC</t>
  </si>
  <si>
    <t>CYRPIC_SAC</t>
  </si>
  <si>
    <t>CYRPIC_ESC</t>
  </si>
  <si>
    <t>CYRPIC_WSC</t>
  </si>
  <si>
    <t>CYRPIC_MTN</t>
  </si>
  <si>
    <t>CYRPIC_PAC</t>
  </si>
  <si>
    <t>QHALLC_NEC</t>
  </si>
  <si>
    <t>QHALLC_MAC</t>
  </si>
  <si>
    <t>QHALLC_ENC</t>
  </si>
  <si>
    <t>QHALLC_WNC</t>
  </si>
  <si>
    <t>QHALLC_SAC</t>
  </si>
  <si>
    <t>QHALLC_ESC</t>
  </si>
  <si>
    <t>QHALLC_WSC</t>
  </si>
  <si>
    <t>QHALLC_MTN</t>
  </si>
  <si>
    <t>QHALLC_PAC</t>
  </si>
  <si>
    <t>EE_NEC</t>
  </si>
  <si>
    <t>EE_MAC</t>
  </si>
  <si>
    <t>EE_ENC</t>
  </si>
  <si>
    <t>EE_WNC</t>
  </si>
  <si>
    <t>EE_SAC</t>
  </si>
  <si>
    <t>EE_ESC</t>
  </si>
  <si>
    <t>EE_WSC</t>
  </si>
  <si>
    <t>EE_MTN</t>
  </si>
  <si>
    <t>EE_PAC</t>
  </si>
  <si>
    <t>WWRCBUS</t>
  </si>
  <si>
    <t>NGHHMCF</t>
  </si>
  <si>
    <t>CONIPUS</t>
  </si>
  <si>
    <t>COSX_DRAW</t>
  </si>
  <si>
    <t>COSQ_DRAW</t>
  </si>
  <si>
    <t>PROD_DRAW</t>
  </si>
  <si>
    <t>PSTCPUS</t>
  </si>
  <si>
    <t>PAIMPORT</t>
  </si>
  <si>
    <t>PASUPPLY</t>
  </si>
  <si>
    <t>UOPSPUS</t>
  </si>
  <si>
    <t>PPPSPUS</t>
  </si>
  <si>
    <t>OHPSPUS</t>
  </si>
  <si>
    <t>PSPSPUS</t>
  </si>
  <si>
    <t>AAAA_DATEX or AAAA_YEAR</t>
  </si>
  <si>
    <t>HVECBUS</t>
  </si>
  <si>
    <t>SOECBUS</t>
  </si>
  <si>
    <t>UORIPUS</t>
  </si>
  <si>
    <t>MBRIPUS</t>
  </si>
  <si>
    <t>PARIPUS</t>
  </si>
  <si>
    <t>MGROPUS</t>
  </si>
  <si>
    <t>JFROPUS</t>
  </si>
  <si>
    <t>DFROPUS</t>
  </si>
  <si>
    <t>RFROPUS</t>
  </si>
  <si>
    <t>PSROPUS</t>
  </si>
  <si>
    <t>PAROPUS</t>
  </si>
  <si>
    <t>ORCAPUS</t>
  </si>
  <si>
    <t>ORUTCUS</t>
  </si>
  <si>
    <t>CODIPUS</t>
  </si>
  <si>
    <t>Supply (million barrels per day)</t>
  </si>
  <si>
    <t>Consumption (million barrels per day)</t>
  </si>
  <si>
    <t>NGPSUPP</t>
  </si>
  <si>
    <t>NGSUPP</t>
  </si>
  <si>
    <t>NGMPPUS</t>
  </si>
  <si>
    <t>NGMPPAK</t>
  </si>
  <si>
    <t>PATCCO2</t>
  </si>
  <si>
    <t>NGTCCO2</t>
  </si>
  <si>
    <t>NGMPPGLF</t>
  </si>
  <si>
    <t>NGMP48NGOM</t>
  </si>
  <si>
    <t>Supply (billion cubic feet per day)</t>
  </si>
  <si>
    <t>Consumption (billion cubic feet per day)</t>
  </si>
  <si>
    <t>RACPUUS</t>
  </si>
  <si>
    <t>EOPRPUS</t>
  </si>
  <si>
    <t>Electricity</t>
  </si>
  <si>
    <t>Coal Production</t>
  </si>
  <si>
    <t xml:space="preserve">Energy Consumption  </t>
  </si>
  <si>
    <t>Coal</t>
  </si>
  <si>
    <t>Macroeconomic</t>
  </si>
  <si>
    <t>Manufacturing Production Index</t>
  </si>
  <si>
    <t>Weather</t>
  </si>
  <si>
    <t>U.S. Heating Degree-Days</t>
  </si>
  <si>
    <t>Table of Contents</t>
  </si>
  <si>
    <t>(million short tons)</t>
  </si>
  <si>
    <t>Table 7a.  U.S. Electricity Industry Overview</t>
  </si>
  <si>
    <t>cops_opec</t>
  </si>
  <si>
    <t>- = no data available</t>
  </si>
  <si>
    <t>Natural Gas Henry Hub Spot</t>
  </si>
  <si>
    <t>Real Personal Consumption Expend.</t>
  </si>
  <si>
    <t>CONSRUS</t>
  </si>
  <si>
    <t>XRUNR</t>
  </si>
  <si>
    <t>Housing Starts</t>
  </si>
  <si>
    <t>HSTCXUS</t>
  </si>
  <si>
    <t>SAAR = Seasonally-adjusted annual rate</t>
  </si>
  <si>
    <t xml:space="preserve">Minor discrepancies with published historical data are due to independent rounding. </t>
  </si>
  <si>
    <t>OWCCBUS</t>
  </si>
  <si>
    <t xml:space="preserve">Regions refer to U.S. Census divisions.  </t>
  </si>
  <si>
    <t>PARNPUS</t>
  </si>
  <si>
    <t>PAFPPUS</t>
  </si>
  <si>
    <t>OHRIPUS</t>
  </si>
  <si>
    <t>QSIC_CL</t>
  </si>
  <si>
    <t>QSIC_DF</t>
  </si>
  <si>
    <t>QSIC_EL</t>
  </si>
  <si>
    <t>QSIC_NG</t>
  </si>
  <si>
    <t>ZO311IUS</t>
  </si>
  <si>
    <t>ZO322IUS</t>
  </si>
  <si>
    <t>ZO324IUS</t>
  </si>
  <si>
    <t>ZO325IUS</t>
  </si>
  <si>
    <t>ZO327IUS</t>
  </si>
  <si>
    <t>ZO331IUS</t>
  </si>
  <si>
    <t>EOTCPUS</t>
  </si>
  <si>
    <t>Real Government Expenditures</t>
  </si>
  <si>
    <t>Real Exports of Goods &amp; Services</t>
  </si>
  <si>
    <t>GOVXRUS</t>
  </si>
  <si>
    <t>TREXRUS</t>
  </si>
  <si>
    <t>TRIMRUS</t>
  </si>
  <si>
    <t>Real Imports of Goods &amp; Services</t>
  </si>
  <si>
    <t>ETFPPUS</t>
  </si>
  <si>
    <t>PRFPPUS</t>
  </si>
  <si>
    <t>C4FPPUS</t>
  </si>
  <si>
    <t>PPFPPUS</t>
  </si>
  <si>
    <t>ETROPUS</t>
  </si>
  <si>
    <t>C4ROPUS</t>
  </si>
  <si>
    <t>PPPRPUS</t>
  </si>
  <si>
    <t>ETNIPUS</t>
  </si>
  <si>
    <t>PRNIPUS</t>
  </si>
  <si>
    <t>C4NIPUS</t>
  </si>
  <si>
    <t>ETTCPUS</t>
  </si>
  <si>
    <t>C4TCPUS</t>
  </si>
  <si>
    <t>ETPSPUS</t>
  </si>
  <si>
    <t>C4PSPUS</t>
  </si>
  <si>
    <t>NGEXPUS_LNG</t>
  </si>
  <si>
    <t>NGEXPUS_PIPE</t>
  </si>
  <si>
    <t>NLTCPUS</t>
  </si>
  <si>
    <t>NLPSPUS</t>
  </si>
  <si>
    <t>NLNIPUS</t>
  </si>
  <si>
    <t>NLRIPUS</t>
  </si>
  <si>
    <t>NLROPUS</t>
  </si>
  <si>
    <t>BFLCBUS</t>
  </si>
  <si>
    <t>Table 4b.  U.S. Hydrocarbon Gas Liquids (HGL) and Petroleum Refinery Balances  (million barrels per day, except inventories and utilization factor)</t>
  </si>
  <si>
    <t>Table 4b.  U.S. Hydrocarbon Gas Liquids (HGL) and Petroleum Refinery Balances</t>
  </si>
  <si>
    <t>TETCCO2</t>
  </si>
  <si>
    <t>Table 2.  Energy Prices</t>
  </si>
  <si>
    <t>U.S. Electricity</t>
  </si>
  <si>
    <t>.</t>
  </si>
  <si>
    <t>Crude Oil West Texas Intermediate Spot</t>
  </si>
  <si>
    <t>NGWG_EAST</t>
  </si>
  <si>
    <t>NGWG_MW</t>
  </si>
  <si>
    <t>NGWG_SC</t>
  </si>
  <si>
    <t>NGWG_MTN</t>
  </si>
  <si>
    <t>NGWG_PAC</t>
  </si>
  <si>
    <t>NGWG_AK</t>
  </si>
  <si>
    <t>copr_ag</t>
  </si>
  <si>
    <t>copr_gb</t>
  </si>
  <si>
    <t>copc_opec_rot</t>
  </si>
  <si>
    <t>cops_opec_rot</t>
  </si>
  <si>
    <t>papr_ID</t>
  </si>
  <si>
    <t>Consumption (million barrels per day) (c)</t>
  </si>
  <si>
    <t>papr_UK</t>
  </si>
  <si>
    <t>South Sudan</t>
  </si>
  <si>
    <t xml:space="preserve">Table Beginning Month--- </t>
  </si>
  <si>
    <t>Historical</t>
  </si>
  <si>
    <t xml:space="preserve">Last Historical Month--- </t>
  </si>
  <si>
    <t>SOICBUS</t>
  </si>
  <si>
    <t>SOCCBUS</t>
  </si>
  <si>
    <t>SODTP_US</t>
  </si>
  <si>
    <t>SODRP_US</t>
  </si>
  <si>
    <t>SODCP_US</t>
  </si>
  <si>
    <t>SODIP_US</t>
  </si>
  <si>
    <t>copr_ek</t>
  </si>
  <si>
    <t>C3ROPUS</t>
  </si>
  <si>
    <t>P3ROPUS</t>
  </si>
  <si>
    <t>C3TCPUS</t>
  </si>
  <si>
    <t>P3TCPUS</t>
  </si>
  <si>
    <t>C3PSPUS</t>
  </si>
  <si>
    <t>P3PSPUS</t>
  </si>
  <si>
    <t>copr_cf</t>
  </si>
  <si>
    <t>Real Private Fixed Investment</t>
  </si>
  <si>
    <t>papr_QA</t>
  </si>
  <si>
    <t>TSEOTWH</t>
  </si>
  <si>
    <t>EPEOTWH</t>
  </si>
  <si>
    <t>ELNITWH</t>
  </si>
  <si>
    <t>ELSUTWH</t>
  </si>
  <si>
    <t>TDLOTWH</t>
  </si>
  <si>
    <t>ELTCTWH</t>
  </si>
  <si>
    <t>ELDUTWH</t>
  </si>
  <si>
    <t>ELCOTWH</t>
  </si>
  <si>
    <t>ELWHU_TX</t>
  </si>
  <si>
    <t>ELWHU_CA</t>
  </si>
  <si>
    <t>ELWHU_NE</t>
  </si>
  <si>
    <t>ELWHU_NY</t>
  </si>
  <si>
    <t>ELWHU_PJ</t>
  </si>
  <si>
    <t>ELWHU_MW</t>
  </si>
  <si>
    <t>ELWHU_SP</t>
  </si>
  <si>
    <t>ELWHU_SE</t>
  </si>
  <si>
    <t>ELWHU_FL</t>
  </si>
  <si>
    <t>ELWHU_NW</t>
  </si>
  <si>
    <t>ELWHU_SW</t>
  </si>
  <si>
    <t>ELRCP_NEC</t>
  </si>
  <si>
    <t>ELRCP_MAC</t>
  </si>
  <si>
    <t>ELRCP_ENC</t>
  </si>
  <si>
    <t>ELRCP_WNC</t>
  </si>
  <si>
    <t>ELRCP_SAC</t>
  </si>
  <si>
    <t>ELRCP_ESC</t>
  </si>
  <si>
    <t>ELRCP_WSC</t>
  </si>
  <si>
    <t>ELRCP_MTN</t>
  </si>
  <si>
    <t>ELRCP_PAC</t>
  </si>
  <si>
    <t>ELRCP_HAK</t>
  </si>
  <si>
    <t>ELRCP_US</t>
  </si>
  <si>
    <t>ELCCP_NEC</t>
  </si>
  <si>
    <t>ELCCP_MAC</t>
  </si>
  <si>
    <t>ELCCP_ENC</t>
  </si>
  <si>
    <t>ELCCP_WNC</t>
  </si>
  <si>
    <t>ELCCP_SAC</t>
  </si>
  <si>
    <t>ELCCP_ESC</t>
  </si>
  <si>
    <t>ELCCP_WSC</t>
  </si>
  <si>
    <t>ELCCP_MTN</t>
  </si>
  <si>
    <t>ELCCP_PAC</t>
  </si>
  <si>
    <t>ELCCP_HAK</t>
  </si>
  <si>
    <t>ELCCP_US</t>
  </si>
  <si>
    <t>ELICP_NEC</t>
  </si>
  <si>
    <t>ELICP_MAC</t>
  </si>
  <si>
    <t>ELICP_ENC</t>
  </si>
  <si>
    <t>ELICP_WNC</t>
  </si>
  <si>
    <t>ELICP_SAC</t>
  </si>
  <si>
    <t>ELICP_ESC</t>
  </si>
  <si>
    <t>ELICP_WSC</t>
  </si>
  <si>
    <t>ELICP_MTN</t>
  </si>
  <si>
    <t>ELICP_PAC</t>
  </si>
  <si>
    <t>ELICP_HAK</t>
  </si>
  <si>
    <t>ELICP_US</t>
  </si>
  <si>
    <t>ELTCP_NEC</t>
  </si>
  <si>
    <t>ELTCP_MAC</t>
  </si>
  <si>
    <t>ELTCP_ENC</t>
  </si>
  <si>
    <t>ELTCP_WNC</t>
  </si>
  <si>
    <t>ELTCP_SAC</t>
  </si>
  <si>
    <t>ELTCP_ESC</t>
  </si>
  <si>
    <t>ELTCP_WSC</t>
  </si>
  <si>
    <t>ELTCP_MTN</t>
  </si>
  <si>
    <t>ELTCP_PAC</t>
  </si>
  <si>
    <t>ELTCP_HAK</t>
  </si>
  <si>
    <t>ELTCP_US</t>
  </si>
  <si>
    <t>NGEPGEN_US</t>
  </si>
  <si>
    <t>CLEPGEN_US</t>
  </si>
  <si>
    <t>NUEPGEN_US</t>
  </si>
  <si>
    <t>RTEPGEN_US</t>
  </si>
  <si>
    <t>HVEPGEN_US</t>
  </si>
  <si>
    <t>WNEPGEN_US</t>
  </si>
  <si>
    <t>SOEPGEN_US</t>
  </si>
  <si>
    <t>GEEPGEN_US</t>
  </si>
  <si>
    <t>HPEPGEN_US</t>
  </si>
  <si>
    <t>PAEPGEN_US</t>
  </si>
  <si>
    <t>OGEPGEN_US</t>
  </si>
  <si>
    <t>TOEPGEN_US</t>
  </si>
  <si>
    <t>NGEPGEN_NE</t>
  </si>
  <si>
    <t>CLEPGEN_NE</t>
  </si>
  <si>
    <t>NUEPGEN_NE</t>
  </si>
  <si>
    <t>HVEPGEN_NE</t>
  </si>
  <si>
    <t>XXEPGEN_NE</t>
  </si>
  <si>
    <t>TOEPGEN_NE</t>
  </si>
  <si>
    <t>ELLOAD_NE</t>
  </si>
  <si>
    <t>NGEPGEN_NY</t>
  </si>
  <si>
    <t>CLEPGEN_NY</t>
  </si>
  <si>
    <t>NUEPGEN_NY</t>
  </si>
  <si>
    <t>HVEPGEN_NY</t>
  </si>
  <si>
    <t>XXEPGEN_NY</t>
  </si>
  <si>
    <t>TOEPGEN_NY</t>
  </si>
  <si>
    <t>ELLOAD_NY</t>
  </si>
  <si>
    <t>NGEPGEN_PJ</t>
  </si>
  <si>
    <t>CLEPGEN_PJ</t>
  </si>
  <si>
    <t>NUEPGEN_PJ</t>
  </si>
  <si>
    <t>HVEPGEN_PJ</t>
  </si>
  <si>
    <t>XXEPGEN_PJ</t>
  </si>
  <si>
    <t>TOEPGEN_PJ</t>
  </si>
  <si>
    <t>ELLOAD_PJ</t>
  </si>
  <si>
    <t>Southeast (SERC)</t>
  </si>
  <si>
    <t>NGEPGEN_SE</t>
  </si>
  <si>
    <t>CLEPGEN_SE</t>
  </si>
  <si>
    <t>NUEPGEN_SE</t>
  </si>
  <si>
    <t>HVEPGEN_SE</t>
  </si>
  <si>
    <t>XXEPGEN_SE</t>
  </si>
  <si>
    <t>TOEPGEN_SE</t>
  </si>
  <si>
    <t>ELLOAD_SE</t>
  </si>
  <si>
    <t>Florida (FRCC)</t>
  </si>
  <si>
    <t>NGEPGEN_FL</t>
  </si>
  <si>
    <t>CLEPGEN_FL</t>
  </si>
  <si>
    <t>NUEPGEN_FL</t>
  </si>
  <si>
    <t>HVEPGEN_FL</t>
  </si>
  <si>
    <t>XXEPGEN_FL</t>
  </si>
  <si>
    <t>TOEPGEN_FL</t>
  </si>
  <si>
    <t>ELLOAD_FL</t>
  </si>
  <si>
    <t>NGEPGEN_MW</t>
  </si>
  <si>
    <t>CLEPGEN_MW</t>
  </si>
  <si>
    <t>NUEPGEN_MW</t>
  </si>
  <si>
    <t>HVEPGEN_MW</t>
  </si>
  <si>
    <t>XXEPGEN_MW</t>
  </si>
  <si>
    <t>TOEPGEN_MW</t>
  </si>
  <si>
    <t>ELLOAD_MW</t>
  </si>
  <si>
    <t>NGEPGEN_SP</t>
  </si>
  <si>
    <t>CLEPGEN_SP</t>
  </si>
  <si>
    <t>NUEPGEN_SP</t>
  </si>
  <si>
    <t>HVEPGEN_SP</t>
  </si>
  <si>
    <t>XXEPGEN_SP</t>
  </si>
  <si>
    <t>TOEPGEN_SP</t>
  </si>
  <si>
    <t>ELLOAD_SP</t>
  </si>
  <si>
    <t>NGEPGEN_TX</t>
  </si>
  <si>
    <t>CLEPGEN_TX</t>
  </si>
  <si>
    <t>NUEPGEN_TX</t>
  </si>
  <si>
    <t>HVEPGEN_TX</t>
  </si>
  <si>
    <t>XXEPGEN_TX</t>
  </si>
  <si>
    <t>TOEPGEN_TX</t>
  </si>
  <si>
    <t>ELLOAD_TX</t>
  </si>
  <si>
    <t>NGEPGEN_NW</t>
  </si>
  <si>
    <t>CLEPGEN_NW</t>
  </si>
  <si>
    <t>NUEPGEN_NW</t>
  </si>
  <si>
    <t>HVEPGEN_NW</t>
  </si>
  <si>
    <t>XXEPGEN_NW</t>
  </si>
  <si>
    <t>TOEPGEN_NW</t>
  </si>
  <si>
    <t>ELLOAD_NW</t>
  </si>
  <si>
    <t>Southwest</t>
  </si>
  <si>
    <t>NGEPGEN_SW</t>
  </si>
  <si>
    <t>CLEPGEN_SW</t>
  </si>
  <si>
    <t>NUEPGEN_SW</t>
  </si>
  <si>
    <t>HVEPGEN_SW</t>
  </si>
  <si>
    <t>XXEPGEN_SW</t>
  </si>
  <si>
    <t>TOEPGEN_SW</t>
  </si>
  <si>
    <t>ELLOAD_SW</t>
  </si>
  <si>
    <t>California</t>
  </si>
  <si>
    <t>NGEPGEN_CA</t>
  </si>
  <si>
    <t>CLEPGEN_CA</t>
  </si>
  <si>
    <t>NUEPGEN_CA</t>
  </si>
  <si>
    <t>HVEPGEN_CA</t>
  </si>
  <si>
    <t>XXEPGEN_CA</t>
  </si>
  <si>
    <t>TOEPGEN_CA</t>
  </si>
  <si>
    <t>ELLOAD_CA</t>
  </si>
  <si>
    <t>OWEPGEN_US</t>
  </si>
  <si>
    <t>WWEPGEN_US</t>
  </si>
  <si>
    <t>New England (ISO-NE)</t>
  </si>
  <si>
    <t>New York (NYISO)</t>
  </si>
  <si>
    <t>Mid-Atlantic (PJM)</t>
  </si>
  <si>
    <t>Texas (ERCOT)</t>
  </si>
  <si>
    <r>
      <t xml:space="preserve">Table 7d part 1.  U.S. Regional Electricity Generation, Electric Power Sector (billion kilowatthours), </t>
    </r>
    <r>
      <rPr>
        <i/>
        <sz val="10"/>
        <color indexed="8"/>
        <rFont val="Arial"/>
        <family val="2"/>
      </rPr>
      <t>continues on Table 7d part 2</t>
    </r>
  </si>
  <si>
    <t>OBEPGEN_US</t>
  </si>
  <si>
    <t>INEOTWH</t>
  </si>
  <si>
    <t>CMEOTWH</t>
  </si>
  <si>
    <t>Central (Southwest Power Pool)</t>
  </si>
  <si>
    <t>Northwest</t>
  </si>
  <si>
    <r>
      <t xml:space="preserve">Table 7d part 2.  U.S. Regional Electricity Generation, Electric Power Sector (billion kilowatthours), </t>
    </r>
    <r>
      <rPr>
        <i/>
        <sz val="10"/>
        <color indexed="8"/>
        <rFont val="Arial"/>
        <family val="2"/>
      </rPr>
      <t>continued from Table 7d part 1</t>
    </r>
  </si>
  <si>
    <t>Table 9b.  U.S. Regional Macroeconomic Data</t>
  </si>
  <si>
    <t>Table 9c.  U.S. Regional Weather Data</t>
  </si>
  <si>
    <t xml:space="preserve">Modeling and analysis completion - </t>
  </si>
  <si>
    <t>Regional degree days for each period are calculated by EIA as contemporaneous period population-weighted averages of state degree day data published by the National Oceanic and Atmospheric Administration (NOAA).</t>
  </si>
  <si>
    <t>Table 4c.  U.S. Regional Gasoline Prices and Inventories</t>
  </si>
  <si>
    <t>Prices are not adjusted for inflation; prices exclude taxes unless otherwise noted.</t>
  </si>
  <si>
    <t>(Index, 2017=100)</t>
  </si>
  <si>
    <t>Industrial Production Indices (Index, 2017=100)</t>
  </si>
  <si>
    <t>Production (million barrels per day) (a)</t>
  </si>
  <si>
    <t>Energy Production</t>
  </si>
  <si>
    <t>ELACP_US</t>
  </si>
  <si>
    <t>OHTCPUS</t>
  </si>
  <si>
    <t>BTTCBUS</t>
  </si>
  <si>
    <t>Table 7b.  U.S. Regional Electricity Sales to Ultimate Customers (billion kilowatthours)</t>
  </si>
  <si>
    <t>Table 7c.  U.S. Regional Electricity Prices to Ultimate Customers (Cents per Kilowatthour)</t>
  </si>
  <si>
    <t>Dry Natural Gas Production</t>
  </si>
  <si>
    <t>Forecast date:</t>
  </si>
  <si>
    <t>Table 2.  Nominal Energy Prices</t>
  </si>
  <si>
    <t>papr_GY</t>
  </si>
  <si>
    <t>NGEPCGW_US</t>
  </si>
  <si>
    <t>CLEPCGW_US</t>
  </si>
  <si>
    <t>PAEPCGW_US</t>
  </si>
  <si>
    <t>OGEPCGW_US</t>
  </si>
  <si>
    <t>WNEPCGW_US</t>
  </si>
  <si>
    <t>SPEPCGWX_US</t>
  </si>
  <si>
    <t>STEPCGW_US</t>
  </si>
  <si>
    <t>WWEPCGW_US</t>
  </si>
  <si>
    <t>OWEPCGW_US</t>
  </si>
  <si>
    <t>GEEPCGW_US</t>
  </si>
  <si>
    <t>HVEPCGW_US</t>
  </si>
  <si>
    <t>HPEPCGW_US</t>
  </si>
  <si>
    <t>NUEPCGW_US</t>
  </si>
  <si>
    <t>BAEPCGW_US</t>
  </si>
  <si>
    <t>OTEPCGW_US</t>
  </si>
  <si>
    <t>NGCHCGW_US</t>
  </si>
  <si>
    <t>CLCHCGW_US</t>
  </si>
  <si>
    <t>PACHCGW_US</t>
  </si>
  <si>
    <t>OGCHCGW_US</t>
  </si>
  <si>
    <t>WWCHCGW_US</t>
  </si>
  <si>
    <t>OWCHCGW_US</t>
  </si>
  <si>
    <t>SOCHCGW_US</t>
  </si>
  <si>
    <t>WNCHCGW_US</t>
  </si>
  <si>
    <t>GECHCGW_US</t>
  </si>
  <si>
    <t>HVCHCGW_US</t>
  </si>
  <si>
    <t>BACHCGW_US</t>
  </si>
  <si>
    <t>OTCHCGW_US</t>
  </si>
  <si>
    <t>SODRG_US</t>
  </si>
  <si>
    <t>SODCG_US</t>
  </si>
  <si>
    <t>SODIG_US</t>
  </si>
  <si>
    <t>SODTG_US</t>
  </si>
  <si>
    <t>Weather forecasts from National Oceanic and Atmospheric Administration and Energy Information Administration.</t>
  </si>
  <si>
    <t xml:space="preserve">      EIA does not estimate or project end-use consumption of non-marketed renewable energy.</t>
  </si>
  <si>
    <t xml:space="preserve">      Review (MER). Consequently, the historical data may not precisely match those published in the MER.</t>
  </si>
  <si>
    <t>PADD = Petroleum Administration for Defense District (PADD).</t>
  </si>
  <si>
    <t>Table 5b.  U.S. Regional Natural Gas Prices  (dollars per thousand cubic feet)</t>
  </si>
  <si>
    <t>kWh = kilowatthours. Btu = British thermal units.</t>
  </si>
  <si>
    <t xml:space="preserve">Minor discrepancies with published historical data are due to independent rounding and possible revisions not yet reflected in the STEO. </t>
  </si>
  <si>
    <t>Electricity sales to ultimate customers are sold by electric utilities and power marketers for direct consumption by the customer
 and not available for resale. Includes electric sales to end users by third-party owners of behind-the-meter solar photovoltaic systems.</t>
  </si>
  <si>
    <t xml:space="preserve">Regions refer to U.S. Census divisions (https://www.eia.gov/tools/glossary/index.php?id=C#census_division).  </t>
  </si>
  <si>
    <t>COTRPUS</t>
  </si>
  <si>
    <t>PATRPUS</t>
  </si>
  <si>
    <t>copr_opecplus</t>
  </si>
  <si>
    <t>(billion chained 2017 dollars - SAAR)</t>
  </si>
  <si>
    <t>papr_AO</t>
  </si>
  <si>
    <t>Dataprep timestamp---</t>
  </si>
  <si>
    <t>Notes:</t>
  </si>
  <si>
    <t>World total</t>
  </si>
  <si>
    <t>copr_world</t>
  </si>
  <si>
    <t>world_nc</t>
  </si>
  <si>
    <t>copr_nonopec</t>
  </si>
  <si>
    <t>nonopec_nc</t>
  </si>
  <si>
    <t>Total crude oil and other liquids inventory net withdrawals (million barrels per day)</t>
  </si>
  <si>
    <t>End-of-period commercial crude oil and other liquids inventories (million barrels)</t>
  </si>
  <si>
    <t>OECD total</t>
  </si>
  <si>
    <t>pasc_ooecd_t3</t>
  </si>
  <si>
    <r>
      <rPr>
        <b/>
        <sz val="8"/>
        <rFont val="Arial"/>
        <family val="2"/>
      </rPr>
      <t>(a)</t>
    </r>
    <r>
      <rPr>
        <sz val="8"/>
        <rFont val="Arial"/>
        <family val="2"/>
      </rPr>
      <t xml:space="preserve"> Includes crude oil, lease condensate, natural gas plant liquids, other liquids, refinery processing gain, and other unaccounted-for liquids. Differences in the reported historical production data across countries could result in some inconsistencies in the delineation between crude oil and other liquid fuels.</t>
    </r>
  </si>
  <si>
    <r>
      <rPr>
        <b/>
        <sz val="8"/>
        <rFont val="Arial"/>
        <family val="2"/>
      </rPr>
      <t>(b)</t>
    </r>
    <r>
      <rPr>
        <sz val="8"/>
        <rFont val="Arial"/>
        <family val="2"/>
      </rPr>
      <t xml:space="preserve"> OPEC = Organization of the Petroleum Exporting Countries: Algeria, Congo (Brazzaville), Equatorial Guinea, Gabon, Iran, Iraq, Kuwait, Libya, Nigeria, Saudi Arabia, United Arab Emirates, and Venezuela.</t>
    </r>
  </si>
  <si>
    <r>
      <rPr>
        <b/>
        <sz val="8"/>
        <rFont val="Arial"/>
        <family val="2"/>
      </rPr>
      <t xml:space="preserve">(c) </t>
    </r>
    <r>
      <rPr>
        <sz val="8"/>
        <rFont val="Arial"/>
        <family val="2"/>
      </rPr>
      <t>Consumption of petroleum by the OECD countries is the same as "petroleum product supplied," defined in the glossary of the EIA Petroleum Supply Monthly (DOE/EIA-0109). Consumption of petroleum by the non-OECD countries is "apparent consumption," which includes internal consumption, refinery fuel and loss, and bunkering.</t>
    </r>
  </si>
  <si>
    <r>
      <rPr>
        <b/>
        <sz val="8"/>
        <rFont val="Arial"/>
        <family val="2"/>
      </rPr>
      <t>(d)</t>
    </r>
    <r>
      <rPr>
        <sz val="8"/>
        <rFont val="Arial"/>
        <family val="2"/>
      </rPr>
      <t xml:space="preserve"> OECD = Organization for Economic Cooperation and Development: Australia, Austria, Belgium, Canada, Chile, Czech Republic, Denmark, Estonia, Finland, France, Germany, Greece, Hungary, Iceland, Ireland, Israel, Italy, Japan, Latvia, Lithuania, Luxembourg, Mexico, Netherlands, New Zealand, Norway, Poland, Portugal, Slovakia, Slovenia, South Korea, Spain, Sweden, Switzerland, Turkiye, United Kingdom, and United States.</t>
    </r>
  </si>
  <si>
    <t>Sources:</t>
  </si>
  <si>
    <r>
      <t xml:space="preserve">Historical data: Energy Information Administration </t>
    </r>
    <r>
      <rPr>
        <i/>
        <sz val="8"/>
        <rFont val="Arial"/>
        <family val="2"/>
      </rPr>
      <t>International Energy Statistics</t>
    </r>
    <r>
      <rPr>
        <sz val="8"/>
        <rFont val="Arial"/>
        <family val="2"/>
      </rPr>
      <t xml:space="preserve"> (https://www.eia.gov/international/data/world).</t>
    </r>
  </si>
  <si>
    <t xml:space="preserve">Forecasts: EIA Short-Term Integrated Forecasting System. </t>
  </si>
  <si>
    <r>
      <rPr>
        <b/>
        <sz val="8"/>
        <rFont val="Arial"/>
        <family val="2"/>
      </rPr>
      <t>(a)</t>
    </r>
    <r>
      <rPr>
        <sz val="8"/>
        <rFont val="Arial"/>
        <family val="2"/>
      </rPr>
      <t xml:space="preserve"> Includes crude oil, lease condensate, natural gas plant liquids, other liquids, refinery processing gain, and other unaccounted-for liquids.</t>
    </r>
  </si>
  <si>
    <r>
      <rPr>
        <b/>
        <sz val="8"/>
        <rFont val="Arial"/>
        <family val="2"/>
      </rPr>
      <t>(b)</t>
    </r>
    <r>
      <rPr>
        <sz val="8"/>
        <rFont val="Arial"/>
        <family val="2"/>
      </rPr>
      <t xml:space="preserve"> OPEC+ total = OPEC members subject to OPEC+ agreements plus Azerbaijan, Bahrain, Brunei, Kazakhstan, Malaysia, Mexico, Oman, Russia, South Sudan, and Sudan.</t>
    </r>
  </si>
  <si>
    <r>
      <rPr>
        <b/>
        <sz val="8"/>
        <rFont val="Arial"/>
        <family val="2"/>
      </rPr>
      <t>(c)</t>
    </r>
    <r>
      <rPr>
        <sz val="8"/>
        <rFont val="Arial"/>
        <family val="2"/>
      </rPr>
      <t xml:space="preserve"> OPEC = Organization of the Petroleum Exporting Countries: Algeria, Congo (Brazzaville), Equatorial Guinea, Gabon, Iran, Iraq, Kuwait, Libya, Nigeria, Saudi Arabia, United Arab Emirates, and Venezuela.</t>
    </r>
  </si>
  <si>
    <r>
      <rPr>
        <b/>
        <sz val="8"/>
        <rFont val="Arial"/>
        <family val="2"/>
      </rPr>
      <t xml:space="preserve">(a) </t>
    </r>
    <r>
      <rPr>
        <sz val="8"/>
        <rFont val="Arial"/>
        <family val="2"/>
      </rPr>
      <t>Differences in the reported historical production data across countries could result in some inconsistencies in the delineation between crude oil and other liquid fuels.</t>
    </r>
  </si>
  <si>
    <r>
      <rPr>
        <b/>
        <sz val="8"/>
        <rFont val="Arial"/>
        <family val="2"/>
      </rPr>
      <t>(d)</t>
    </r>
    <r>
      <rPr>
        <sz val="8"/>
        <rFont val="Arial"/>
        <family val="2"/>
      </rPr>
      <t xml:space="preserve"> Iran, Libya, and Venezuela are not sbuject to the OPEC+ agreements.</t>
    </r>
  </si>
  <si>
    <t>Non-OPEC total (b)</t>
  </si>
  <si>
    <t>Unplanned production outages</t>
  </si>
  <si>
    <t>padi_nonOPEC</t>
  </si>
  <si>
    <t>Non-OPEC total</t>
  </si>
  <si>
    <t>papr_opecplus</t>
  </si>
  <si>
    <t>papr_nonopecplus_xus</t>
  </si>
  <si>
    <t>OPEC total (c)</t>
  </si>
  <si>
    <t>papr_ag</t>
  </si>
  <si>
    <t>papr_cf</t>
  </si>
  <si>
    <t>papr_ek</t>
  </si>
  <si>
    <t>papr_gb</t>
  </si>
  <si>
    <t>papr_IR</t>
  </si>
  <si>
    <t>papr_iz</t>
  </si>
  <si>
    <t>papr_ku</t>
  </si>
  <si>
    <t>papr_ly</t>
  </si>
  <si>
    <t>papr_ni</t>
  </si>
  <si>
    <t>papr_sa</t>
  </si>
  <si>
    <t>papr_tc</t>
  </si>
  <si>
    <t>papr_ve</t>
  </si>
  <si>
    <t>OPEC+ total (b)</t>
  </si>
  <si>
    <t>papr_opecplus_opec</t>
  </si>
  <si>
    <t>papr_opecplus_other</t>
  </si>
  <si>
    <t>papr_aj</t>
  </si>
  <si>
    <t>papr_ba</t>
  </si>
  <si>
    <t>Bahrain</t>
  </si>
  <si>
    <t>papr_bx</t>
  </si>
  <si>
    <t>Brunei</t>
  </si>
  <si>
    <t>papr_kz</t>
  </si>
  <si>
    <t>papr_my</t>
  </si>
  <si>
    <t>papr_mu</t>
  </si>
  <si>
    <t>papr_rs</t>
  </si>
  <si>
    <t>papr_od</t>
  </si>
  <si>
    <t>papr_su</t>
  </si>
  <si>
    <t>Sudan</t>
  </si>
  <si>
    <t>Crude oil production (a)</t>
  </si>
  <si>
    <t>coprpus</t>
  </si>
  <si>
    <t>copr_nonopecplus_xus</t>
  </si>
  <si>
    <t>copr_IR</t>
  </si>
  <si>
    <t>copr_opecplus_opec</t>
  </si>
  <si>
    <t>copr_opecplus_other</t>
  </si>
  <si>
    <t>copr_aj</t>
  </si>
  <si>
    <t>copr_ba</t>
  </si>
  <si>
    <t>copr_bx</t>
  </si>
  <si>
    <t>copr_kz</t>
  </si>
  <si>
    <t>copr_my</t>
  </si>
  <si>
    <t>copr_mx</t>
  </si>
  <si>
    <t>copr_mu</t>
  </si>
  <si>
    <t>copr_rs</t>
  </si>
  <si>
    <t>copr_od</t>
  </si>
  <si>
    <t>copr_su</t>
  </si>
  <si>
    <t>Crude oil production capacity</t>
  </si>
  <si>
    <t>OPEC total</t>
  </si>
  <si>
    <t>Surplus crude oil production capacity</t>
  </si>
  <si>
    <t>padi_OPEC</t>
  </si>
  <si>
    <t>Table 3e.  World Petroleum and Other Liquid Fuels Consumption (million barrels per day)</t>
  </si>
  <si>
    <r>
      <rPr>
        <b/>
        <sz val="8"/>
        <rFont val="Arial"/>
        <family val="2"/>
      </rPr>
      <t xml:space="preserve">(a) </t>
    </r>
    <r>
      <rPr>
        <sz val="8"/>
        <rFont val="Arial"/>
        <family val="2"/>
      </rPr>
      <t>Consumption of petroleum by the OECD countries is the same as "petroleum product supplied," defined in the glossary of the EIA Petroleum Supply Monthly (DOE/EIA-0109). Consumption of petroleum by the non-OECD countries is "apparent consumption," which includes internal consumption, refinery fuel and loss, and bunkering.</t>
    </r>
  </si>
  <si>
    <r>
      <rPr>
        <b/>
        <sz val="8"/>
        <rFont val="Arial"/>
        <family val="2"/>
      </rPr>
      <t>(b)</t>
    </r>
    <r>
      <rPr>
        <sz val="8"/>
        <rFont val="Arial"/>
        <family val="2"/>
      </rPr>
      <t xml:space="preserve"> OECD = Organization for Economic Cooperation and Development: Australia, Austria, Belgium, Canada, Chile, Czech Republic, Denmark, Estonia, Finland, France, Germany, Greece, Hungary, Iceland, Ireland, Israel, Italy, Japan, Latvia, Lithuania, Luxembourg, Mexico, Netherlands, New Zealand, Norway, Poland, Portugal, Slovakia, Slovenia, South Korea, Spain, Sweden, Switzerland, Turkiye, United Kingdom, and United States.</t>
    </r>
  </si>
  <si>
    <t>Table 4a.  U.S. Petroleum and Other Liquid Fuels Supply, Consumption, and Inventories</t>
  </si>
  <si>
    <t>Table 3a.  World Petroleum and Other Liquid Fuels Production, Consumption, and Inventories</t>
  </si>
  <si>
    <t>Table 3b.  Non-OPEC Petroleum and Other Liquid Fuels Production  (million barrels per day)</t>
  </si>
  <si>
    <t>Table 3c.  World Petroleum and Other Liquid Fuels Production (million barrels per day)</t>
  </si>
  <si>
    <t>Petroleum and other liquid fuels production (a)</t>
  </si>
  <si>
    <t>Table 3d.  World Crude Oil Production (million barrels per day)</t>
  </si>
  <si>
    <t>Petroleum and other liquid fuels consumption (a)</t>
  </si>
  <si>
    <t>Table 3e.  World Petroleum and Other Liquid Fuels Consumption</t>
  </si>
  <si>
    <t>Table 3d.  World Crude Oil Production</t>
  </si>
  <si>
    <t>Table 3c.  World Petroleum and Other Liquid Fuels Production</t>
  </si>
  <si>
    <t>Table 3b.  Non-OPEC Petroleum and Other Liquid Fuels Production</t>
  </si>
  <si>
    <t>Table 4c.  U.S. Regional Motor Gasoline Prices and Inventories</t>
  </si>
  <si>
    <t>Table 5b.  U.S. Regional Natural Gas Prices</t>
  </si>
  <si>
    <t>Table 7b.  U.S. Regional Electricity Retail Sales</t>
  </si>
  <si>
    <t>Table 7c.  U.S. Regional Electricity Prices</t>
  </si>
  <si>
    <t>Table 7d(1).  U.S. Regional Electricity Generation, Electric Power Sector</t>
  </si>
  <si>
    <t>Table 7d(2).  U.S. Regional Electricity Generation, Electric Power Sector, continued</t>
  </si>
  <si>
    <t>Table 7e.  U.S. Electricity Generating Capacity</t>
  </si>
  <si>
    <t>Table 8. U.S.  Renewable Energy Consumption</t>
  </si>
  <si>
    <t>Table 7e.  U.S. Electricity Generating Capacity (gigawatts at end of period)</t>
  </si>
  <si>
    <t>Gasoline</t>
  </si>
  <si>
    <t>Diesel Fuel</t>
  </si>
  <si>
    <t>Fuel Oil</t>
  </si>
  <si>
    <t>Jet Fuel</t>
  </si>
  <si>
    <t>No. 6 Residual Fuel Oil (a)</t>
  </si>
  <si>
    <t>Gasoline Regular Grade (b)</t>
  </si>
  <si>
    <t>Gasoline All Grades (b)</t>
  </si>
  <si>
    <t>On-highway Diesel Fuel</t>
  </si>
  <si>
    <t>Heating Oil</t>
  </si>
  <si>
    <t xml:space="preserve">Natural Gas </t>
  </si>
  <si>
    <t>Residual Fuel Oil (c)</t>
  </si>
  <si>
    <t>Distillate Fuel Oil</t>
  </si>
  <si>
    <t>West Texas Intermediate Spot Average</t>
  </si>
  <si>
    <t>Brent Spot Average</t>
  </si>
  <si>
    <t>U.S. Imported Average</t>
  </si>
  <si>
    <t>U.S. Refiner Average Acquisition Cost</t>
  </si>
  <si>
    <t>Wholesale Petroleum Product Prices</t>
  </si>
  <si>
    <t>Propane</t>
  </si>
  <si>
    <t>Retail Prices Including Taxes</t>
  </si>
  <si>
    <t>Henry Hub Spot (dollars per thousand cubic feet)</t>
  </si>
  <si>
    <t xml:space="preserve">Henry Hub Spot (dollars per million Btu) </t>
  </si>
  <si>
    <t xml:space="preserve">U.S. Retail Prices (dollars per thousand cubic feet) </t>
  </si>
  <si>
    <t>Power Generation Fuel Costs (dollars per million Btu)</t>
  </si>
  <si>
    <t>Prices to Ultimate Customers (cents per kilowatthour)</t>
  </si>
  <si>
    <t>Crude Oil (dollars per barrel)</t>
  </si>
  <si>
    <t>Crude oil</t>
  </si>
  <si>
    <t>Other liquids</t>
  </si>
  <si>
    <t>OECD total (d)</t>
  </si>
  <si>
    <t>Non-OECD total</t>
  </si>
  <si>
    <t>Other OECD</t>
  </si>
  <si>
    <t>Other inventory draws and balance</t>
  </si>
  <si>
    <t>OPEC total (b)</t>
  </si>
  <si>
    <t>Canada</t>
  </si>
  <si>
    <t>Europe</t>
  </si>
  <si>
    <t>Japan</t>
  </si>
  <si>
    <t>U.S. Territories</t>
  </si>
  <si>
    <t>China</t>
  </si>
  <si>
    <t>Eurasia</t>
  </si>
  <si>
    <t>Other Asia</t>
  </si>
  <si>
    <t>Other non-OECD</t>
  </si>
  <si>
    <t>Argentina</t>
  </si>
  <si>
    <t>Brazil</t>
  </si>
  <si>
    <t>Colombia</t>
  </si>
  <si>
    <t>Guyana</t>
  </si>
  <si>
    <t>Norway</t>
  </si>
  <si>
    <t>United Kingdom</t>
  </si>
  <si>
    <t>Qatar</t>
  </si>
  <si>
    <t>Angola</t>
  </si>
  <si>
    <t>Egypt</t>
  </si>
  <si>
    <t>India</t>
  </si>
  <si>
    <t>Indonesia</t>
  </si>
  <si>
    <t>North America total</t>
  </si>
  <si>
    <t>Central and South America total</t>
  </si>
  <si>
    <t>Europe total</t>
  </si>
  <si>
    <t>Eurasia total</t>
  </si>
  <si>
    <t>Middle East total</t>
  </si>
  <si>
    <t>Africa total</t>
  </si>
  <si>
    <t>Asia and Oceania total</t>
  </si>
  <si>
    <t>OPEC members subject to OPEC+ agreements (d)</t>
  </si>
  <si>
    <t>OPEC+ other participants total</t>
  </si>
  <si>
    <t>Non-OPEC+ excluding United States</t>
  </si>
  <si>
    <t>Algeria</t>
  </si>
  <si>
    <t>Congo (Brazzaville)</t>
  </si>
  <si>
    <t>Equatorial Guinea</t>
  </si>
  <si>
    <t>Gabon</t>
  </si>
  <si>
    <t>Iran</t>
  </si>
  <si>
    <t>Iraq</t>
  </si>
  <si>
    <t>Kuwait</t>
  </si>
  <si>
    <t>Libya</t>
  </si>
  <si>
    <t>Nigeria</t>
  </si>
  <si>
    <t>Saudi Arabia</t>
  </si>
  <si>
    <t>United Arab Emirates</t>
  </si>
  <si>
    <t>Venezuela</t>
  </si>
  <si>
    <t>Middle East</t>
  </si>
  <si>
    <t>Other</t>
  </si>
  <si>
    <t>OECD total (b)</t>
  </si>
  <si>
    <t>Appalachia</t>
  </si>
  <si>
    <t>Interior</t>
  </si>
  <si>
    <t>Western</t>
  </si>
  <si>
    <t>Electric power sector</t>
  </si>
  <si>
    <t>Industrial sector</t>
  </si>
  <si>
    <t>Commercial sector</t>
  </si>
  <si>
    <t xml:space="preserve">Residential sector </t>
  </si>
  <si>
    <t xml:space="preserve">Commercial sector </t>
  </si>
  <si>
    <t xml:space="preserve">Industrial sector </t>
  </si>
  <si>
    <t>ERCOT North hub</t>
  </si>
  <si>
    <t>CAISO SP15 zone</t>
  </si>
  <si>
    <t>ISO-NE Internal hub</t>
  </si>
  <si>
    <t>NYISO Hudson Valley zone</t>
  </si>
  <si>
    <t>PJM Western hub</t>
  </si>
  <si>
    <t>Midcontinent ISO Illinois hub</t>
  </si>
  <si>
    <t>SPP ISO South hub</t>
  </si>
  <si>
    <t>Electricity generation (a)</t>
  </si>
  <si>
    <t xml:space="preserve">Net imports  </t>
  </si>
  <si>
    <t>Total utility-scale power supply</t>
  </si>
  <si>
    <t>Small-scale solar generation (c)</t>
  </si>
  <si>
    <t>New England</t>
  </si>
  <si>
    <t>Middle Atlantic</t>
  </si>
  <si>
    <t>E. N. Central</t>
  </si>
  <si>
    <t>W. N. Central</t>
  </si>
  <si>
    <t>S. Atlantic</t>
  </si>
  <si>
    <t>E. S. Central</t>
  </si>
  <si>
    <t>W. S. Central</t>
  </si>
  <si>
    <t>Mountain</t>
  </si>
  <si>
    <t>Pacific contiguous</t>
  </si>
  <si>
    <t>AK and HI</t>
  </si>
  <si>
    <t>Pacific</t>
  </si>
  <si>
    <t>Conventional hydropower</t>
  </si>
  <si>
    <t>Wind</t>
  </si>
  <si>
    <t xml:space="preserve">Solar (a) </t>
  </si>
  <si>
    <t>Geothermal</t>
  </si>
  <si>
    <t>Waste biomass</t>
  </si>
  <si>
    <t>Wood biomass</t>
  </si>
  <si>
    <t>Natural gas</t>
  </si>
  <si>
    <t>Nuclear</t>
  </si>
  <si>
    <t>Renewable energy sources:</t>
  </si>
  <si>
    <t>Pumped storage hydropower</t>
  </si>
  <si>
    <t xml:space="preserve">Petroleum (b) </t>
  </si>
  <si>
    <t>Other nonrenewable fuels (c)</t>
  </si>
  <si>
    <t>Total generation</t>
  </si>
  <si>
    <t>Solar photovoltaic</t>
  </si>
  <si>
    <t>Solar thermal</t>
  </si>
  <si>
    <t>Conventional hydroelectric</t>
  </si>
  <si>
    <t>Solar</t>
  </si>
  <si>
    <t>All sectors total</t>
  </si>
  <si>
    <t>Fossil fuel energy sources</t>
  </si>
  <si>
    <t>Renewable energy sources</t>
  </si>
  <si>
    <t>Residential sector</t>
  </si>
  <si>
    <t>Pumped storage hydroelectric</t>
  </si>
  <si>
    <t>Battery storage</t>
  </si>
  <si>
    <t>Other nonrenewable sources (a)</t>
  </si>
  <si>
    <t>Electric power sector (power plants larger than one megawatt)</t>
  </si>
  <si>
    <t>Industrial and commercial sectors (combined heat and power plants larger than one megawatt)</t>
  </si>
  <si>
    <t>Small-scale solar photovoltaic capacity (systems smaller than one megawatt)</t>
  </si>
  <si>
    <t xml:space="preserve">Geothermal  </t>
  </si>
  <si>
    <t xml:space="preserve">Solar (b) </t>
  </si>
  <si>
    <t xml:space="preserve">Wind </t>
  </si>
  <si>
    <t>Solar (b)</t>
  </si>
  <si>
    <t xml:space="preserve">Solar (b)  </t>
  </si>
  <si>
    <t>Solar (f)</t>
  </si>
  <si>
    <t>Ethanol (g)</t>
  </si>
  <si>
    <t>Ethanol (f)</t>
  </si>
  <si>
    <t xml:space="preserve">Solar (b)(f) </t>
  </si>
  <si>
    <t xml:space="preserve">Food </t>
  </si>
  <si>
    <t xml:space="preserve">Paper </t>
  </si>
  <si>
    <t>Chemicals</t>
  </si>
  <si>
    <t>(millions)</t>
  </si>
  <si>
    <t>(percent)</t>
  </si>
  <si>
    <t>(millions - SAAR)</t>
  </si>
  <si>
    <t>Manufacturing</t>
  </si>
  <si>
    <t>(index, 1982-1984=1.00)</t>
  </si>
  <si>
    <t>(index, 1982=1.00)</t>
  </si>
  <si>
    <t>(index, 2017=100)</t>
  </si>
  <si>
    <t>(million miles/day)</t>
  </si>
  <si>
    <t>(million short tons per day)</t>
  </si>
  <si>
    <t>South Atlantic</t>
  </si>
  <si>
    <r>
      <rPr>
        <b/>
        <sz val="8"/>
        <rFont val="Arial"/>
        <family val="2"/>
      </rPr>
      <t xml:space="preserve">(a) </t>
    </r>
    <r>
      <rPr>
        <sz val="8"/>
        <rFont val="Arial"/>
        <family val="2"/>
      </rPr>
      <t>Includes lease condensate.</t>
    </r>
  </si>
  <si>
    <r>
      <rPr>
        <b/>
        <sz val="8"/>
        <rFont val="Arial"/>
        <family val="2"/>
      </rPr>
      <t>(c)</t>
    </r>
    <r>
      <rPr>
        <sz val="8"/>
        <rFont val="Arial"/>
        <family val="2"/>
      </rPr>
      <t xml:space="preserve"> Regional production in this table is based on geographic regions and not geologic formations.</t>
    </r>
  </si>
  <si>
    <r>
      <rPr>
        <b/>
        <sz val="8"/>
        <rFont val="Arial"/>
        <family val="2"/>
      </rPr>
      <t>(d)</t>
    </r>
    <r>
      <rPr>
        <sz val="8"/>
        <rFont val="Arial"/>
        <family val="2"/>
      </rPr>
      <t xml:space="preserve"> Net imports equal gross imports minus gross exports.</t>
    </r>
  </si>
  <si>
    <r>
      <rPr>
        <b/>
        <sz val="8"/>
        <rFont val="Arial"/>
        <family val="2"/>
      </rPr>
      <t>(e)</t>
    </r>
    <r>
      <rPr>
        <sz val="8"/>
        <rFont val="Arial"/>
        <family val="2"/>
      </rPr>
      <t xml:space="preserve"> SPR: Strategic Petroleum Reserve</t>
    </r>
  </si>
  <si>
    <r>
      <rPr>
        <b/>
        <sz val="8"/>
        <rFont val="Arial"/>
        <family val="2"/>
      </rPr>
      <t>(f)</t>
    </r>
    <r>
      <rPr>
        <sz val="8"/>
        <rFont val="Arial"/>
        <family val="2"/>
      </rPr>
      <t xml:space="preserve"> The crude oil adjustment equals the sum of disposition items (e.g. refinery inputs) minus the sum of supply items (e.g. production).</t>
    </r>
  </si>
  <si>
    <r>
      <rPr>
        <b/>
        <sz val="8"/>
        <rFont val="Arial"/>
        <family val="2"/>
      </rPr>
      <t xml:space="preserve">(g) </t>
    </r>
    <r>
      <rPr>
        <sz val="8"/>
        <rFont val="Arial"/>
        <family val="2"/>
      </rPr>
      <t>Renewables and oxygenate production includes pentanes plus, oxygenates (excluding fuel ethanol), and renewable fuels. Beginning in January 2021, renewable fuels includes biodiesel, renewable diesel, renewable jet fuel, renewable heating oil, renewable naphtha and gasoline, and other renewable fuels. For December 2020 and prior, renewable fuels includes only biodiesel.</t>
    </r>
  </si>
  <si>
    <r>
      <rPr>
        <b/>
        <sz val="8"/>
        <rFont val="Arial"/>
        <family val="2"/>
      </rPr>
      <t>(h)</t>
    </r>
    <r>
      <rPr>
        <sz val="8"/>
        <rFont val="Arial"/>
        <family val="2"/>
      </rPr>
      <t xml:space="preserve"> Petroleum products adjustment includes hydrogen/oxygenates/renewables/other hydrocarbons, motor gasoline blending components, and finished motor gasoline.</t>
    </r>
  </si>
  <si>
    <r>
      <rPr>
        <b/>
        <sz val="8"/>
        <rFont val="Arial"/>
        <family val="2"/>
      </rPr>
      <t xml:space="preserve">(i) </t>
    </r>
    <r>
      <rPr>
        <sz val="8"/>
        <rFont val="Arial"/>
        <family val="2"/>
      </rPr>
      <t>Other oils includes aviation gasoline blending components, finished aviation gasoline, kerosene, petrochemical feedstocks, special naphthas, lubricants, waxes, petroleum coke, asphalt and road oil, still gas, and miscellaneous products.</t>
    </r>
  </si>
  <si>
    <r>
      <rPr>
        <sz val="8"/>
        <rFont val="Arial"/>
        <family val="2"/>
      </rPr>
      <t>Forecasts:</t>
    </r>
    <r>
      <rPr>
        <b/>
        <sz val="8"/>
        <rFont val="Arial"/>
        <family val="2"/>
      </rPr>
      <t xml:space="preserve"> </t>
    </r>
    <r>
      <rPr>
        <sz val="8"/>
        <rFont val="Arial"/>
        <family val="2"/>
      </rPr>
      <t xml:space="preserve">EIA Short-Term Integrated Forecasting System. </t>
    </r>
  </si>
  <si>
    <t>U.S. total crude oil production (a)</t>
  </si>
  <si>
    <t>Alaska</t>
  </si>
  <si>
    <t>COPRAP</t>
  </si>
  <si>
    <t>Appalachia region</t>
  </si>
  <si>
    <t>COPRBK</t>
  </si>
  <si>
    <t>Bakken region</t>
  </si>
  <si>
    <t>COPREF</t>
  </si>
  <si>
    <t>Eagle Ford region</t>
  </si>
  <si>
    <t>COPRHA</t>
  </si>
  <si>
    <t>Haynesville region</t>
  </si>
  <si>
    <t>COPRPM</t>
  </si>
  <si>
    <t>Permian region</t>
  </si>
  <si>
    <t>COPRR48</t>
  </si>
  <si>
    <t>Rest of Lower 48 States</t>
  </si>
  <si>
    <t>Crude oil input to refineries</t>
  </si>
  <si>
    <t>Transfers to crude oil supply</t>
  </si>
  <si>
    <t>Crude oil net imports (d)</t>
  </si>
  <si>
    <t>SPR net withdrawals (e)</t>
  </si>
  <si>
    <t>Commercial inventory net withdrawals</t>
  </si>
  <si>
    <t>Crude oil adjustment (f)</t>
  </si>
  <si>
    <t>Refinery processing gain</t>
  </si>
  <si>
    <t>Natural Gas Plant Liquids Production</t>
  </si>
  <si>
    <t>Renewables and oxygenate production (g)</t>
  </si>
  <si>
    <t>Fuel ethanol production</t>
  </si>
  <si>
    <t>Petroleum products adjustment (h)</t>
  </si>
  <si>
    <t>Petroleum products transfers to crude oil supply</t>
  </si>
  <si>
    <t>Petroleum product net imports (d)</t>
  </si>
  <si>
    <t>Hydrocarbon gas liquids</t>
  </si>
  <si>
    <t>Unfinished oils</t>
  </si>
  <si>
    <t>Other hydrocarbons and oxygenates</t>
  </si>
  <si>
    <t>Motor gasoline blending components</t>
  </si>
  <si>
    <t>Finished motor gasoline</t>
  </si>
  <si>
    <t>Jet fuel</t>
  </si>
  <si>
    <t>Distillate fuel oil</t>
  </si>
  <si>
    <t>Residual fuel oil</t>
  </si>
  <si>
    <t>Other oils (i)</t>
  </si>
  <si>
    <t>Petroleum product inventory net withdrawals</t>
  </si>
  <si>
    <t>U.S. total petroleum products consumption</t>
  </si>
  <si>
    <t>Motor gasoline</t>
  </si>
  <si>
    <t>Fuel ethanol blended into motor gasoline</t>
  </si>
  <si>
    <t>Total petroleum and other liquid fuels net imports (d)</t>
  </si>
  <si>
    <t>End-of-period inventories (million barrels)</t>
  </si>
  <si>
    <t>Total commercial inventory</t>
  </si>
  <si>
    <t>Crude oil (excluding SPR)</t>
  </si>
  <si>
    <t>Total motor gasoline</t>
  </si>
  <si>
    <t>Crude oil in SPR (e)</t>
  </si>
  <si>
    <t>HGL production, consumption, and inventories</t>
  </si>
  <si>
    <t>HGPRPUS</t>
  </si>
  <si>
    <t>Total HGL production</t>
  </si>
  <si>
    <t>Natural gas processing plant production</t>
  </si>
  <si>
    <t>Ethane</t>
  </si>
  <si>
    <t>Butanes</t>
  </si>
  <si>
    <t>Natural gasoline (pentanes plus)</t>
  </si>
  <si>
    <t>Refinery and blender net production</t>
  </si>
  <si>
    <t>Ethane/ethylene</t>
  </si>
  <si>
    <t>Propylene (refinery-grade)</t>
  </si>
  <si>
    <t>Butanes/butylenes</t>
  </si>
  <si>
    <t>Renewable/oxygenate plant net production of natural gasoline</t>
  </si>
  <si>
    <t>Total HGL consumption</t>
  </si>
  <si>
    <t>Ethane/Ethylene</t>
  </si>
  <si>
    <t>HGL net imports</t>
  </si>
  <si>
    <t>Propane/propylene</t>
  </si>
  <si>
    <t>HGL inventories (million barrels)</t>
  </si>
  <si>
    <t>Propylene (at refineries only)</t>
  </si>
  <si>
    <t>Refining</t>
  </si>
  <si>
    <t>Total refinery and blender net inputs</t>
  </si>
  <si>
    <t>HGL</t>
  </si>
  <si>
    <t>Other hydrocarbons/oxygenates</t>
  </si>
  <si>
    <t>Refinery Processing Gain</t>
  </si>
  <si>
    <t>Total refinery and blender net production</t>
  </si>
  <si>
    <t>Other oils (a)</t>
  </si>
  <si>
    <t>Refinery distillation inputs</t>
  </si>
  <si>
    <t>Refinery operable distillation capacity</t>
  </si>
  <si>
    <t xml:space="preserve">Refinery distillation utilization factor </t>
  </si>
  <si>
    <r>
      <rPr>
        <b/>
        <sz val="8"/>
        <rFont val="Arial"/>
        <family val="2"/>
      </rPr>
      <t>(a)</t>
    </r>
    <r>
      <rPr>
        <sz val="8"/>
        <rFont val="Arial"/>
        <family val="2"/>
      </rPr>
      <t xml:space="preserve"> Other oils include aviation gasoline blending components, finished aviation gasoline, kerosene, petrochemical feedstocks, special naphthas, lubricants, waxes, petroleum coke, asphalt and road oil, still gas, and miscellaneous products.</t>
    </r>
  </si>
  <si>
    <t>Wholesale price (dollars per gallon)</t>
  </si>
  <si>
    <t>MGWHUUS_$</t>
  </si>
  <si>
    <t>United States average</t>
  </si>
  <si>
    <t>Retail prices (dollars per gallon) (a)</t>
  </si>
  <si>
    <t>MGEIAUS_$</t>
  </si>
  <si>
    <t>All grades United States average</t>
  </si>
  <si>
    <t>MGRARUS_$</t>
  </si>
  <si>
    <t>Regular grade United States average</t>
  </si>
  <si>
    <t>MGRARP1_$</t>
  </si>
  <si>
    <t>PADD 1</t>
  </si>
  <si>
    <t>MGRARP2_$</t>
  </si>
  <si>
    <t>PADD 2</t>
  </si>
  <si>
    <t>MGRARP3_$</t>
  </si>
  <si>
    <t>PADD 3</t>
  </si>
  <si>
    <t>MGRARP4_$</t>
  </si>
  <si>
    <t>PADD 4</t>
  </si>
  <si>
    <t>MGRARP5_$</t>
  </si>
  <si>
    <t>PADD 5</t>
  </si>
  <si>
    <t>End-of-period inventories (million barrels) (b)</t>
  </si>
  <si>
    <t>Total U.S. gasoline inventories</t>
  </si>
  <si>
    <t>U.S. total marketed natural gas production</t>
  </si>
  <si>
    <t>NGMPAP</t>
  </si>
  <si>
    <t>NGMPBK</t>
  </si>
  <si>
    <t>NGMPEF</t>
  </si>
  <si>
    <t>NGMPHA</t>
  </si>
  <si>
    <t>NGMPPM</t>
  </si>
  <si>
    <t>NGMPR48</t>
  </si>
  <si>
    <t>Total primary supply</t>
  </si>
  <si>
    <t>Balancing item (c)</t>
  </si>
  <si>
    <t>Total supply</t>
  </si>
  <si>
    <t>U.S. total dry natural gas production</t>
  </si>
  <si>
    <t>Net inventory withdrawals</t>
  </si>
  <si>
    <t>Supplemental gaseous fuels</t>
  </si>
  <si>
    <t>NGNIPUS</t>
  </si>
  <si>
    <t>Net imports</t>
  </si>
  <si>
    <t>LNG gross imports (d)</t>
  </si>
  <si>
    <t>LNG gross exports (d)</t>
  </si>
  <si>
    <t>Pipeline gross imports</t>
  </si>
  <si>
    <t>Pipeline gross exports</t>
  </si>
  <si>
    <t>Total consumption</t>
  </si>
  <si>
    <t>Residential</t>
  </si>
  <si>
    <t>Commercial</t>
  </si>
  <si>
    <t>Industrial</t>
  </si>
  <si>
    <t>Electric power (e)</t>
  </si>
  <si>
    <t>Lease and plant fuel</t>
  </si>
  <si>
    <t>Pipeline and distribution</t>
  </si>
  <si>
    <t>Vehicle</t>
  </si>
  <si>
    <t>End-of-period working natural gas inventories (billion cubic feet) (f)</t>
  </si>
  <si>
    <t>United States total</t>
  </si>
  <si>
    <t>East region</t>
  </si>
  <si>
    <t xml:space="preserve">Midwest region </t>
  </si>
  <si>
    <t xml:space="preserve">South Central region </t>
  </si>
  <si>
    <t xml:space="preserve">Mountain region </t>
  </si>
  <si>
    <t>Pacific region</t>
  </si>
  <si>
    <t>Wholesale price</t>
  </si>
  <si>
    <t>Henry Hub spot price</t>
  </si>
  <si>
    <t>Residential retail (a)</t>
  </si>
  <si>
    <t>East North Central</t>
  </si>
  <si>
    <t>West North Central</t>
  </si>
  <si>
    <t>East South Central</t>
  </si>
  <si>
    <t>West South Central</t>
  </si>
  <si>
    <t>Commercial retail (a)</t>
  </si>
  <si>
    <t>Industrial retail (a)</t>
  </si>
  <si>
    <r>
      <rPr>
        <b/>
        <sz val="8"/>
        <rFont val="Arial"/>
        <family val="2"/>
      </rPr>
      <t xml:space="preserve">(b) </t>
    </r>
    <r>
      <rPr>
        <sz val="8"/>
        <rFont val="Arial"/>
        <family val="2"/>
      </rPr>
      <t>Regional production in this table is based on geographic regions and not geologic formations.</t>
    </r>
  </si>
  <si>
    <r>
      <rPr>
        <b/>
        <sz val="8"/>
        <rFont val="Arial"/>
        <family val="2"/>
      </rPr>
      <t>(c)</t>
    </r>
    <r>
      <rPr>
        <sz val="8"/>
        <rFont val="Arial"/>
        <family val="2"/>
      </rPr>
      <t xml:space="preserve"> The balancing item is the difference between total natural gas consumption (NGTCPUS) and total natural gas supply (NGPSUPP).</t>
    </r>
  </si>
  <si>
    <r>
      <rPr>
        <b/>
        <sz val="8"/>
        <rFont val="Arial"/>
        <family val="2"/>
      </rPr>
      <t>(d)</t>
    </r>
    <r>
      <rPr>
        <sz val="8"/>
        <rFont val="Arial"/>
        <family val="2"/>
      </rPr>
      <t xml:space="preserve"> LNG: liquefied natural gas</t>
    </r>
  </si>
  <si>
    <r>
      <rPr>
        <b/>
        <sz val="8"/>
        <rFont val="Arial"/>
        <family val="2"/>
      </rPr>
      <t>(e)</t>
    </r>
    <r>
      <rPr>
        <sz val="8"/>
        <rFont val="Arial"/>
        <family val="2"/>
      </rPr>
      <t xml:space="preserve"> Natural gas used for electricity generation and (a limited amount of) useful thermal output by electric utilities and independent power producers.</t>
    </r>
  </si>
  <si>
    <r>
      <rPr>
        <b/>
        <sz val="8"/>
        <rFont val="Arial"/>
        <family val="2"/>
      </rPr>
      <t>(f)</t>
    </r>
    <r>
      <rPr>
        <sz val="8"/>
        <rFont val="Arial"/>
        <family val="2"/>
      </rPr>
      <t xml:space="preserve"> For a list of states in each inventory region refer to </t>
    </r>
    <r>
      <rPr>
        <i/>
        <sz val="8"/>
        <rFont val="Arial"/>
        <family val="2"/>
      </rPr>
      <t>Weekly Natural Gas Storage Report, Notes and Definitions (http://ir.eia.gov/ngs/notes.html)</t>
    </r>
    <r>
      <rPr>
        <sz val="8"/>
        <rFont val="Arial"/>
        <family val="2"/>
      </rPr>
      <t>.</t>
    </r>
  </si>
  <si>
    <r>
      <rPr>
        <b/>
        <sz val="8"/>
        <rFont val="Arial"/>
        <family val="2"/>
      </rPr>
      <t>(a)</t>
    </r>
    <r>
      <rPr>
        <sz val="8"/>
        <rFont val="Arial"/>
        <family val="2"/>
      </rPr>
      <t xml:space="preserve"> Retail prices include all federal, state, and local taxes.</t>
    </r>
  </si>
  <si>
    <r>
      <rPr>
        <b/>
        <sz val="8"/>
        <rFont val="Arial"/>
        <family val="2"/>
      </rPr>
      <t xml:space="preserve">(b) </t>
    </r>
    <r>
      <rPr>
        <sz val="8"/>
        <rFont val="Arial"/>
        <family val="2"/>
      </rPr>
      <t>Inventories include both finished motor gasoline and motor gasoline blending components</t>
    </r>
  </si>
  <si>
    <r>
      <rPr>
        <b/>
        <sz val="8"/>
        <rFont val="Arial"/>
        <family val="2"/>
      </rPr>
      <t>(a)</t>
    </r>
    <r>
      <rPr>
        <sz val="8"/>
        <rFont val="Arial"/>
        <family val="2"/>
      </rPr>
      <t xml:space="preserve"> The Production From Newly Completed Wells and the Existing Production Change data series are reported as smoothed monthly data over a twelve-month period. The smoothing is done using the Locally Weighted Scatterplot Smoothing (LOWESS) function. LOWESS calculates a locally weighted average for each point, giving more weight to nearby monthly data and less weights to distant data. The smoothed data may change each month according to updated data.</t>
    </r>
  </si>
  <si>
    <r>
      <rPr>
        <b/>
        <sz val="8"/>
        <rFont val="Arial"/>
        <family val="2"/>
      </rPr>
      <t>(b)</t>
    </r>
    <r>
      <rPr>
        <sz val="8"/>
        <rFont val="Arial"/>
        <family val="2"/>
      </rPr>
      <t xml:space="preserve"> The most recent six months of well-level data is incomplete due to known lags in reporting. For these months, the values are imputed based on historical reporting patterns and other relevant factors.</t>
    </r>
  </si>
  <si>
    <r>
      <rPr>
        <b/>
        <sz val="8"/>
        <rFont val="Arial"/>
        <family val="2"/>
      </rPr>
      <t>(c)</t>
    </r>
    <r>
      <rPr>
        <sz val="8"/>
        <rFont val="Arial"/>
        <family val="2"/>
      </rPr>
      <t xml:space="preserve"> The sum of "Production from Newly Completed Wells" and "Existing Production Change" may not equal the month-over-month crude oil or natural gas production changes reported in tables 4a and 5a, respectively. This discrepancy arises from the statistical smoothing techniques applied to aggregated basin level data, variations in data imputation methodologies, and utilizing different data sources.</t>
    </r>
  </si>
  <si>
    <r>
      <rPr>
        <b/>
        <sz val="8"/>
        <rFont val="Arial"/>
        <family val="2"/>
      </rPr>
      <t>(d)</t>
    </r>
    <r>
      <rPr>
        <sz val="8"/>
        <rFont val="Arial"/>
        <family val="2"/>
      </rPr>
      <t xml:space="preserve"> Natural gas production in this table is marketed natural gas production.</t>
    </r>
  </si>
  <si>
    <t>Historical data: Latest data available from Baker Hughes, Enervus, FracFocus.org.</t>
  </si>
  <si>
    <t>Table 10a.  Drilling Productivity Metrics</t>
  </si>
  <si>
    <t>Active rigs</t>
  </si>
  <si>
    <t>RIGSAP</t>
  </si>
  <si>
    <t>RIGSBK</t>
  </si>
  <si>
    <t>RIGSEF</t>
  </si>
  <si>
    <t>RIGSHA</t>
  </si>
  <si>
    <t>RIGSPM</t>
  </si>
  <si>
    <t>RIGSR48</t>
  </si>
  <si>
    <t>New wells drilled</t>
  </si>
  <si>
    <t>NWDAP</t>
  </si>
  <si>
    <t>NWDBK</t>
  </si>
  <si>
    <t>NWDEF</t>
  </si>
  <si>
    <t>NWDHA</t>
  </si>
  <si>
    <t>NWDPM</t>
  </si>
  <si>
    <t>NWDR48</t>
  </si>
  <si>
    <t>New wells drilled per rig</t>
  </si>
  <si>
    <t>NWRAP</t>
  </si>
  <si>
    <t>NWRBK</t>
  </si>
  <si>
    <t>NWREF</t>
  </si>
  <si>
    <t>NWRHA</t>
  </si>
  <si>
    <t>NWRPM</t>
  </si>
  <si>
    <t>NWRR48</t>
  </si>
  <si>
    <t>New wells completed</t>
  </si>
  <si>
    <t>NWCAP</t>
  </si>
  <si>
    <t>NWCBK</t>
  </si>
  <si>
    <t>NWCEF</t>
  </si>
  <si>
    <t>NWCHA</t>
  </si>
  <si>
    <t>NWCPM</t>
  </si>
  <si>
    <t>NWCR48</t>
  </si>
  <si>
    <t xml:space="preserve">Cumulative drilled but uncompleted wells </t>
  </si>
  <si>
    <t>DUCSAP</t>
  </si>
  <si>
    <t>DUCSBK</t>
  </si>
  <si>
    <t>DUCSEF</t>
  </si>
  <si>
    <t>DUCSHA</t>
  </si>
  <si>
    <t>DUCSPM</t>
  </si>
  <si>
    <t>DUCSR48</t>
  </si>
  <si>
    <t>Crude oil production from newly completed wells, one-year trend (thousand barrels per day) (a) (c)</t>
  </si>
  <si>
    <t>CONWAP</t>
  </si>
  <si>
    <t>CONWBK</t>
  </si>
  <si>
    <t>CONWEF</t>
  </si>
  <si>
    <t>CONWHA</t>
  </si>
  <si>
    <t>CONWPM</t>
  </si>
  <si>
    <t>CONWR48</t>
  </si>
  <si>
    <t>Crude oil production from newly completed wells per rig, one-year trend (thousand barrels per day) (a)</t>
  </si>
  <si>
    <t>CONWRAP</t>
  </si>
  <si>
    <t>CONWRBK</t>
  </si>
  <si>
    <t>CONWREF</t>
  </si>
  <si>
    <t>CONWRHA</t>
  </si>
  <si>
    <t>CONWRPM</t>
  </si>
  <si>
    <t>CONWRR48</t>
  </si>
  <si>
    <t>Existing crude oil production change, one-year trend (thousand barrels per day) (a) (c)</t>
  </si>
  <si>
    <t>COEOPAP</t>
  </si>
  <si>
    <t>COEOPBK</t>
  </si>
  <si>
    <t>COEOPEF</t>
  </si>
  <si>
    <t>COEOPHA</t>
  </si>
  <si>
    <t>COEOPPM</t>
  </si>
  <si>
    <t>COEOPR48</t>
  </si>
  <si>
    <t>NGNWAP</t>
  </si>
  <si>
    <t>NGNWBK</t>
  </si>
  <si>
    <t>NGNWEF</t>
  </si>
  <si>
    <t>NGNWHA</t>
  </si>
  <si>
    <t>NGNWPM</t>
  </si>
  <si>
    <t>NGNWR48</t>
  </si>
  <si>
    <t>NGNWRAP</t>
  </si>
  <si>
    <t>NGNWRBK</t>
  </si>
  <si>
    <t>NGNWREF</t>
  </si>
  <si>
    <t>NGNWRHA</t>
  </si>
  <si>
    <t>NGNWRPM</t>
  </si>
  <si>
    <t>NGNWRR48</t>
  </si>
  <si>
    <t>Existing natural gas production change, one-year trend (million cubic feet per day) (a) (c) (d)</t>
  </si>
  <si>
    <t>NGEOPAP</t>
  </si>
  <si>
    <t>NGEOPBK</t>
  </si>
  <si>
    <t>NGEOPEF</t>
  </si>
  <si>
    <t>NGEOPHA</t>
  </si>
  <si>
    <t>NGEOPPM</t>
  </si>
  <si>
    <t>NGEOPR48</t>
  </si>
  <si>
    <t>Table 10b. Crude Oil and Natural Gas Production from Shale and Tight Formations</t>
  </si>
  <si>
    <r>
      <rPr>
        <b/>
        <sz val="8"/>
        <rFont val="Arial"/>
        <family val="2"/>
      </rPr>
      <t xml:space="preserve">(a) </t>
    </r>
    <r>
      <rPr>
        <sz val="8"/>
        <rFont val="Arial"/>
        <family val="2"/>
      </rPr>
      <t>These production estimates are based on geologic formations, not geographic regions</t>
    </r>
  </si>
  <si>
    <t>Historical data: Latest data available from Enverus state administrative data.</t>
  </si>
  <si>
    <t>TOPRL48</t>
  </si>
  <si>
    <t>Total U.S. tight oil production (million barrels per day) (a)</t>
  </si>
  <si>
    <t>TOPRAC</t>
  </si>
  <si>
    <t>Austin Chalk formation</t>
  </si>
  <si>
    <t>TOPRBK</t>
  </si>
  <si>
    <t>Bakken formation</t>
  </si>
  <si>
    <t>TOPREF</t>
  </si>
  <si>
    <t>Eagle Ford formation</t>
  </si>
  <si>
    <t>TOPRMP</t>
  </si>
  <si>
    <t>Mississippian formation</t>
  </si>
  <si>
    <t>TOPRNI</t>
  </si>
  <si>
    <t>Niobrara Codell formation</t>
  </si>
  <si>
    <t>TOPRPM</t>
  </si>
  <si>
    <t>Permian formations</t>
  </si>
  <si>
    <t>TOPRWF</t>
  </si>
  <si>
    <t>Woodford formation</t>
  </si>
  <si>
    <t>TOPRR48</t>
  </si>
  <si>
    <t>Other U.S. formations</t>
  </si>
  <si>
    <t>SNGPRL48</t>
  </si>
  <si>
    <t>Total U.S. shale dry natural gas production (billion cubic feet per day) (a)</t>
  </si>
  <si>
    <t>SNGPRBK</t>
  </si>
  <si>
    <t>SNGPRBN</t>
  </si>
  <si>
    <t>Barnett formation</t>
  </si>
  <si>
    <t>SNGPREF</t>
  </si>
  <si>
    <t>SNGPRFY</t>
  </si>
  <si>
    <t>Fayetteville formation</t>
  </si>
  <si>
    <t>SNGPRHA</t>
  </si>
  <si>
    <t>Haynesville formation</t>
  </si>
  <si>
    <t>SNGPRMC</t>
  </si>
  <si>
    <t>Marcellus formation</t>
  </si>
  <si>
    <t>SNGPRMP</t>
  </si>
  <si>
    <t>SNGPRNI</t>
  </si>
  <si>
    <t>SNGPRPM</t>
  </si>
  <si>
    <t>SNGPRUA</t>
  </si>
  <si>
    <t>Utica formation</t>
  </si>
  <si>
    <t>SNGPRWF</t>
  </si>
  <si>
    <t>SNGPRR48</t>
  </si>
  <si>
    <t>-</t>
  </si>
  <si>
    <t>Natural gas production from newly completed wells, one-year trend (million cubic feet per day) (a) (d)</t>
  </si>
  <si>
    <t>Natural gas production from newly completed wells per rig, one-year trend (million cubic feet per day) (a) (d)</t>
  </si>
  <si>
    <t>Table 6.  U.S. Coal Supply, Consumption, and Inventories (million short tons)</t>
  </si>
  <si>
    <t>Supply</t>
  </si>
  <si>
    <t>Secondary inventory withdrawals</t>
  </si>
  <si>
    <t>Waste coal (a)</t>
  </si>
  <si>
    <t>U.S. total coal production</t>
  </si>
  <si>
    <t>Gross imports</t>
  </si>
  <si>
    <t>Gross exports</t>
  </si>
  <si>
    <t>Metallurgical coal</t>
  </si>
  <si>
    <t>Steam coal</t>
  </si>
  <si>
    <t>Primary inventory withdrawals</t>
  </si>
  <si>
    <t>Consumption</t>
  </si>
  <si>
    <t xml:space="preserve">U.S. total coal consumption </t>
  </si>
  <si>
    <t>Coke plants</t>
  </si>
  <si>
    <t>Electric power sector (b)</t>
  </si>
  <si>
    <t>Retail and other industry</t>
  </si>
  <si>
    <t>Residential and commercial</t>
  </si>
  <si>
    <t>Other industrial</t>
  </si>
  <si>
    <t>End-of-period inventories</t>
  </si>
  <si>
    <t>Primary inventories (d)</t>
  </si>
  <si>
    <t>Secondary inventories</t>
  </si>
  <si>
    <t>Retail and general industry</t>
  </si>
  <si>
    <t>Commercial &amp; institutional</t>
  </si>
  <si>
    <t>Coal market indicators</t>
  </si>
  <si>
    <t>Coal miner productivity (tons per hour)</t>
  </si>
  <si>
    <t>Cost of coal to electric utilities (dollars per million Btu)</t>
  </si>
  <si>
    <t>Electricity supply (billion kilowatthours)</t>
  </si>
  <si>
    <t xml:space="preserve">Losses and unaccounted for (b) </t>
  </si>
  <si>
    <t>Electricity consumption (billion kilowatthours)</t>
  </si>
  <si>
    <t xml:space="preserve">Total consumption </t>
  </si>
  <si>
    <t>Sales to ultimate customers</t>
  </si>
  <si>
    <t>Transportation sector</t>
  </si>
  <si>
    <t>Direct use (d)</t>
  </si>
  <si>
    <t>Average residential electricity usage per customer (kWh)</t>
  </si>
  <si>
    <t>End-of-period fuel inventories held by electric power sector</t>
  </si>
  <si>
    <t>Coal (million short tons)</t>
  </si>
  <si>
    <t>Residual fuel (million barrels)</t>
  </si>
  <si>
    <t>Distillate fuel (million barrels)</t>
  </si>
  <si>
    <t>Power generation fuel costs (dollars per million Btu)</t>
  </si>
  <si>
    <t>Prices to ultimate customers (cents per kilowatthour)</t>
  </si>
  <si>
    <t>Wholesale electricity prices (dollars per megawatthour)</t>
  </si>
  <si>
    <t>All sectors (a)</t>
  </si>
  <si>
    <r>
      <t>All sectors</t>
    </r>
    <r>
      <rPr>
        <sz val="8"/>
        <rFont val="Arial"/>
        <family val="2"/>
      </rPr>
      <t xml:space="preserve"> (a)</t>
    </r>
  </si>
  <si>
    <t>Midwest (MISO)</t>
  </si>
  <si>
    <t>All Sectors</t>
  </si>
  <si>
    <t>Biodiesel, renewable diesel, and other (g)</t>
  </si>
  <si>
    <t>Biofuel losses and co-products (d)</t>
  </si>
  <si>
    <t xml:space="preserve">Hydroelectric power (a) </t>
  </si>
  <si>
    <t>Waste biomass (c)</t>
  </si>
  <si>
    <t xml:space="preserve">Wood biomass </t>
  </si>
  <si>
    <t>Industrial sector (e)</t>
  </si>
  <si>
    <t>Commercial sector (e)</t>
  </si>
  <si>
    <t>Table 8.  U.S. Renewable Energy Consumption (quadrillion Btu)</t>
  </si>
  <si>
    <r>
      <t>Carbon Dioxide (CO</t>
    </r>
    <r>
      <rPr>
        <b/>
        <vertAlign val="subscript"/>
        <sz val="8"/>
        <rFont val="Arial"/>
        <family val="2"/>
      </rPr>
      <t>2</t>
    </r>
    <r>
      <rPr>
        <b/>
        <sz val="8"/>
        <rFont val="Arial"/>
        <family val="2"/>
      </rPr>
      <t>) Emissions (million metric tons)</t>
    </r>
  </si>
  <si>
    <r>
      <t>Table 9a.  U.S. Macroeconomic Indicators and CO</t>
    </r>
    <r>
      <rPr>
        <b/>
        <vertAlign val="subscript"/>
        <sz val="10"/>
        <color rgb="FF000000"/>
        <rFont val="Arial"/>
        <family val="2"/>
      </rPr>
      <t>2</t>
    </r>
    <r>
      <rPr>
        <b/>
        <sz val="10"/>
        <color indexed="8"/>
        <rFont val="Arial"/>
        <family val="2"/>
      </rPr>
      <t xml:space="preserve"> Emissions</t>
    </r>
  </si>
  <si>
    <t>Petroleum and coal products</t>
  </si>
  <si>
    <t xml:space="preserve">Nonmetallic mineral products </t>
  </si>
  <si>
    <t>Primary metals</t>
  </si>
  <si>
    <t>Real Gross State Product (billion $2017)</t>
  </si>
  <si>
    <t>Industrial Output, Manufacturing (Iindex, year 2017=100)</t>
  </si>
  <si>
    <t>Real Personal Income (billion $2017)</t>
  </si>
  <si>
    <t>Households (thousands)</t>
  </si>
  <si>
    <t>Total Non-farm Employment (millions)</t>
  </si>
  <si>
    <t>Heating Degree Days, Prior 10-year average</t>
  </si>
  <si>
    <t>Cooling Degree Days, Prior 10-year average</t>
  </si>
  <si>
    <t>The approximate break between historical and forecast values is shown with historical data with no shading; estimates and forecasts are shaded gray.</t>
  </si>
  <si>
    <t xml:space="preserve">Forecasts: EIA Short-Term Integrated Forecasting System. U.S. macroeconomic forecasts are based on the S&amp;P Global model of the U.S. Economy. </t>
  </si>
  <si>
    <r>
      <rPr>
        <b/>
        <sz val="8"/>
        <rFont val="Arial"/>
        <family val="2"/>
      </rPr>
      <t>(a)</t>
    </r>
    <r>
      <rPr>
        <sz val="8"/>
        <rFont val="Arial"/>
        <family val="2"/>
      </rPr>
      <t xml:space="preserve"> Includes lease condensate.</t>
    </r>
  </si>
  <si>
    <r>
      <rPr>
        <b/>
        <sz val="8"/>
        <rFont val="Arial"/>
        <family val="2"/>
      </rPr>
      <t>(b)</t>
    </r>
    <r>
      <rPr>
        <sz val="8"/>
        <rFont val="Arial"/>
        <family val="2"/>
      </rPr>
      <t xml:space="preserve"> Total consumption includes Independent Power Producer (IPP) consumption.</t>
    </r>
  </si>
  <si>
    <r>
      <rPr>
        <b/>
        <sz val="8"/>
        <rFont val="Arial"/>
        <family val="2"/>
      </rPr>
      <t>(c)</t>
    </r>
    <r>
      <rPr>
        <sz val="8"/>
        <rFont val="Arial"/>
        <family val="2"/>
      </rPr>
      <t xml:space="preserve"> Renewable energy includes minor components of non-marketed renewable energy that is neither bought nor sold, either directly or indirectly, as inputs to marketed energy.</t>
    </r>
  </si>
  <si>
    <r>
      <rPr>
        <b/>
        <sz val="8"/>
        <rFont val="Arial"/>
        <family val="2"/>
      </rPr>
      <t>(d)</t>
    </r>
    <r>
      <rPr>
        <sz val="8"/>
        <rFont val="Arial"/>
        <family val="2"/>
      </rPr>
      <t xml:space="preserve"> The conversion from physical units to Btu is calculated using a subset of conversion factors used in the calculations of gross energy consumption in EIA’s </t>
    </r>
    <r>
      <rPr>
        <i/>
        <sz val="8"/>
        <rFont val="Arial"/>
        <family val="2"/>
      </rPr>
      <t xml:space="preserve">Monthly Energy </t>
    </r>
  </si>
  <si>
    <r>
      <rPr>
        <b/>
        <sz val="8"/>
        <rFont val="Arial"/>
        <family val="2"/>
      </rPr>
      <t>(a)</t>
    </r>
    <r>
      <rPr>
        <sz val="8"/>
        <rFont val="Arial"/>
        <family val="2"/>
      </rPr>
      <t xml:space="preserve"> Average for all sulfur contents.</t>
    </r>
  </si>
  <si>
    <r>
      <rPr>
        <b/>
        <sz val="8"/>
        <rFont val="Arial"/>
        <family val="2"/>
      </rPr>
      <t>(b)</t>
    </r>
    <r>
      <rPr>
        <sz val="8"/>
        <rFont val="Arial"/>
        <family val="2"/>
      </rPr>
      <t xml:space="preserve"> Average self-service cash price.</t>
    </r>
  </si>
  <si>
    <r>
      <rPr>
        <b/>
        <sz val="8"/>
        <rFont val="Arial"/>
        <family val="2"/>
      </rPr>
      <t>(c)</t>
    </r>
    <r>
      <rPr>
        <sz val="8"/>
        <rFont val="Arial"/>
        <family val="2"/>
      </rPr>
      <t xml:space="preserve"> Includes fuel oils No. 4, No. 5, No. 6, and topped crude.</t>
    </r>
  </si>
  <si>
    <r>
      <rPr>
        <b/>
        <sz val="8"/>
        <rFont val="Arial"/>
        <family val="2"/>
      </rPr>
      <t>(a)</t>
    </r>
    <r>
      <rPr>
        <sz val="8"/>
        <rFont val="Arial"/>
        <family val="2"/>
      </rPr>
      <t xml:space="preserve"> Waste coal includes waste coal and cloal slurry reprocessed into briquettes.</t>
    </r>
  </si>
  <si>
    <r>
      <rPr>
        <b/>
        <sz val="8"/>
        <rFont val="Arial"/>
        <family val="2"/>
      </rPr>
      <t>(b)</t>
    </r>
    <r>
      <rPr>
        <sz val="8"/>
        <rFont val="Arial"/>
        <family val="2"/>
      </rPr>
      <t xml:space="preserve"> Coal used for electricity generation and (a limited amount of) useful thermal output by electric utilities and independent power producers.</t>
    </r>
  </si>
  <si>
    <r>
      <rPr>
        <b/>
        <sz val="8"/>
        <rFont val="Arial"/>
        <family val="2"/>
      </rPr>
      <t>(c)</t>
    </r>
    <r>
      <rPr>
        <sz val="8"/>
        <rFont val="Arial"/>
        <family val="2"/>
      </rPr>
      <t xml:space="preserve"> The discrepancy reflects an unaccounted-for shipper and receiver reporting difference, assumed to be zero in the forecast period.</t>
    </r>
  </si>
  <si>
    <r>
      <rPr>
        <b/>
        <sz val="8"/>
        <rFont val="Arial"/>
        <family val="2"/>
      </rPr>
      <t>(d)</t>
    </r>
    <r>
      <rPr>
        <sz val="8"/>
        <rFont val="Arial"/>
        <family val="2"/>
      </rPr>
      <t xml:space="preserve"> Primary stocks are held at the mines and distribution points.</t>
    </r>
  </si>
  <si>
    <r>
      <rPr>
        <b/>
        <sz val="8"/>
        <rFont val="Arial"/>
        <family val="2"/>
      </rPr>
      <t>(a)</t>
    </r>
    <r>
      <rPr>
        <sz val="8"/>
        <rFont val="Arial"/>
        <family val="2"/>
      </rPr>
      <t xml:space="preserve"> Generation supplied by utility-scale power plants with capacity of at least one megawatt.</t>
    </r>
  </si>
  <si>
    <r>
      <rPr>
        <b/>
        <sz val="8"/>
        <rFont val="Arial"/>
        <family val="2"/>
      </rPr>
      <t>(b)</t>
    </r>
    <r>
      <rPr>
        <sz val="8"/>
        <rFont val="Arial"/>
        <family val="2"/>
      </rPr>
      <t xml:space="preserve"> Includes transmission and distribution losses, data collection time-frame differences, and estimation error.</t>
    </r>
  </si>
  <si>
    <r>
      <rPr>
        <b/>
        <sz val="8"/>
        <rFont val="Arial"/>
        <family val="2"/>
      </rPr>
      <t>(c)</t>
    </r>
    <r>
      <rPr>
        <sz val="8"/>
        <rFont val="Arial"/>
        <family val="2"/>
      </rPr>
      <t xml:space="preserve"> Solar photovoltaic systems smaller than one megawatt such as those installed on rooftops.</t>
    </r>
  </si>
  <si>
    <t xml:space="preserve">Forecast data: EIA Short-Term Integrated Forecasting System. </t>
  </si>
  <si>
    <r>
      <rPr>
        <b/>
        <sz val="8"/>
        <rFont val="Arial"/>
        <family val="2"/>
      </rPr>
      <t xml:space="preserve">(a) </t>
    </r>
    <r>
      <rPr>
        <sz val="8"/>
        <rFont val="Arial"/>
        <family val="2"/>
      </rPr>
      <t>Total includes sales of electricity to ultimate customers in transportation sector (not shown), as well as residential, commercial, and industrial sectors.</t>
    </r>
  </si>
  <si>
    <t>Historical data for average price of electricity to ultimate consumers represents the cost per unit of electricity sold and is calculated by dividing electric revenue from ultimate consumers by the corresponding sales of electricity.</t>
  </si>
  <si>
    <r>
      <rPr>
        <b/>
        <sz val="8"/>
        <rFont val="Arial"/>
        <family val="2"/>
      </rPr>
      <t>(a)</t>
    </r>
    <r>
      <rPr>
        <sz val="8"/>
        <rFont val="Arial"/>
        <family val="2"/>
      </rPr>
      <t xml:space="preserve"> Average price to all sectors is weighted by sales of electricity to ultimate customers in the residential, commercial, industrial and transportation (not shown) sectors.</t>
    </r>
  </si>
  <si>
    <r>
      <rPr>
        <b/>
        <sz val="8"/>
        <rFont val="Arial"/>
        <family val="2"/>
      </rPr>
      <t>(b)</t>
    </r>
    <r>
      <rPr>
        <sz val="8"/>
        <rFont val="Arial"/>
        <family val="2"/>
      </rPr>
      <t xml:space="preserve"> Residual fuel oil, distillate fuel oil, petroleum coke, and other petroleum liquids.</t>
    </r>
  </si>
  <si>
    <r>
      <rPr>
        <b/>
        <sz val="8"/>
        <rFont val="Arial"/>
        <family val="2"/>
      </rPr>
      <t>(c)</t>
    </r>
    <r>
      <rPr>
        <sz val="8"/>
        <rFont val="Arial"/>
        <family val="2"/>
      </rPr>
      <t xml:space="preserve"> Batteries, chemicals, hydrogen, pitch, purchased steam, sulfur, nonrenewable waste, and miscellaneous technologies.</t>
    </r>
  </si>
  <si>
    <t xml:space="preserve">Forecast: EIA Short-Term Integrated Forecasting System. </t>
  </si>
  <si>
    <r>
      <rPr>
        <b/>
        <sz val="8"/>
        <rFont val="Arial"/>
        <family val="2"/>
      </rPr>
      <t>(d)</t>
    </r>
    <r>
      <rPr>
        <sz val="8"/>
        <rFont val="Arial"/>
        <family val="2"/>
      </rPr>
      <t xml:space="preserve"> Direct use represents commercial and industrial facility use of onsite net electricity generation; and electrical sales or transfers to adjacent or colocated facilities for which revenue information is not available. See Table 7.6 of the EIA Monthly Energy Review.</t>
    </r>
  </si>
  <si>
    <t>Capacity values represent the amount of generating capacity that is operating (or expected to be operating) at the end of each period.</t>
  </si>
  <si>
    <t>Changes in capacity reflect various factors including new generators coming online, retiring generators, capacity uprates and derates, delayed planned capacity projects, cancelled projects, and other factors.</t>
  </si>
  <si>
    <t>Small-scale solar capacity (systems smaller than one megawatt): Form EIA-861M Monthly Electric Power Industry Report.</t>
  </si>
  <si>
    <t>Historical capacity data may differ from other EIA publications due to frequent updates to the Preliminary Monthly Electric Generator Inventory.</t>
  </si>
  <si>
    <t>Forecasts: Estimates of future capacity may include adjustments to reflect recent changes in market information or regulatory policy.</t>
  </si>
  <si>
    <r>
      <rPr>
        <b/>
        <sz val="8"/>
        <rFont val="Arial"/>
        <family val="2"/>
      </rPr>
      <t>(a)</t>
    </r>
    <r>
      <rPr>
        <sz val="8"/>
        <rFont val="Arial"/>
        <family val="2"/>
      </rPr>
      <t xml:space="preserve"> Other sources include hydrogen, pitch, chemicals, sulfur, purchased steam, nonrenewable waste, and miscellaneous technologies.</t>
    </r>
  </si>
  <si>
    <r>
      <rPr>
        <b/>
        <sz val="8"/>
        <rFont val="Arial"/>
        <family val="2"/>
      </rPr>
      <t>(a)</t>
    </r>
    <r>
      <rPr>
        <sz val="8"/>
        <rFont val="Arial"/>
        <family val="2"/>
      </rPr>
      <t xml:space="preserve"> Energy consumption for conventional hydroelectric power only.  Hydroelectricity generated by pumped storage is not included in renewable energy.</t>
    </r>
  </si>
  <si>
    <r>
      <rPr>
        <b/>
        <sz val="8"/>
        <rFont val="Arial"/>
        <family val="2"/>
      </rPr>
      <t>(b)</t>
    </r>
    <r>
      <rPr>
        <sz val="8"/>
        <rFont val="Arial"/>
        <family val="2"/>
      </rPr>
      <t xml:space="preserve"> Solar energy consumption by utility-scale power plants (capacity greater than or equal to 1 megawatt) in the electric power, commercial, and industrial sectors and energy consumption by small-scale solar photovoltaic systems (less than 1 megawatts in size).</t>
    </r>
  </si>
  <si>
    <r>
      <rPr>
        <b/>
        <sz val="8"/>
        <rFont val="Arial"/>
        <family val="2"/>
      </rPr>
      <t>(c)</t>
    </r>
    <r>
      <rPr>
        <sz val="8"/>
        <rFont val="Arial"/>
        <family val="2"/>
      </rPr>
      <t xml:space="preserve"> Municipal solid waste from biogenic sources, landfill gas, sludge waste, agricultural byproducts, and other biomass.</t>
    </r>
  </si>
  <si>
    <r>
      <rPr>
        <b/>
        <sz val="8"/>
        <rFont val="Arial"/>
        <family val="2"/>
      </rPr>
      <t>(d)</t>
    </r>
    <r>
      <rPr>
        <sz val="8"/>
        <rFont val="Arial"/>
        <family val="2"/>
      </rPr>
      <t xml:space="preserve"> Losses and co-products from the production of fuel ethanol and biomass-based diesel</t>
    </r>
  </si>
  <si>
    <r>
      <rPr>
        <b/>
        <sz val="8"/>
        <rFont val="Arial"/>
        <family val="2"/>
      </rPr>
      <t>(e)</t>
    </r>
    <r>
      <rPr>
        <sz val="8"/>
        <rFont val="Arial"/>
        <family val="2"/>
      </rPr>
      <t xml:space="preserve"> Subtotals for the industrial and commercial sectors might not equal the sum of the components. The subtotal for the industrial sector includes ethanol consumption that is not shown separately. The subtotal for the commercial sector includes ethanol and hydroelectric consumption that are not shown separately. </t>
    </r>
  </si>
  <si>
    <r>
      <rPr>
        <b/>
        <sz val="8"/>
        <rFont val="Arial"/>
        <family val="2"/>
      </rPr>
      <t>(f)</t>
    </r>
    <r>
      <rPr>
        <sz val="8"/>
        <rFont val="Arial"/>
        <family val="2"/>
      </rPr>
      <t xml:space="preserve"> Solar consumption in the residential sector includes energy from small-scale solar photovoltaic systems (&lt;1 megawatt), and it includes solar heating consumption in all sectors.</t>
    </r>
  </si>
  <si>
    <r>
      <rPr>
        <b/>
        <sz val="8"/>
        <rFont val="Arial"/>
        <family val="2"/>
      </rPr>
      <t xml:space="preserve">(g) </t>
    </r>
    <r>
      <rPr>
        <sz val="8"/>
        <rFont val="Arial"/>
        <family val="2"/>
      </rPr>
      <t>Fuel ethanol and biodiesel, renewable diesel, and other biofuels consumption in the transportation sector includes production, stock change, and imports less exports. 
Some biomass-based diesel may be consumed in the residential sector in heating oil.</t>
    </r>
  </si>
  <si>
    <t>Historical data: Latest data available from U.S. Department of Commerce, Bureau of Economic Analysis; Federal Reserve System, Statistical release G17; Federal Highway Administration; 
and Federal Aviation Administration.</t>
  </si>
  <si>
    <r>
      <rPr>
        <b/>
        <sz val="8"/>
        <rFont val="Arial"/>
        <family val="2"/>
      </rPr>
      <t>(a)</t>
    </r>
    <r>
      <rPr>
        <sz val="8"/>
        <rFont val="Arial"/>
        <family val="2"/>
      </rPr>
      <t xml:space="preserve"> Fuel share weights of individual sector indices based on EIA </t>
    </r>
    <r>
      <rPr>
        <i/>
        <sz val="8"/>
        <rFont val="Arial"/>
        <family val="2"/>
      </rPr>
      <t>Manufacturing Energy Consumption Survey</t>
    </r>
    <r>
      <rPr>
        <sz val="8"/>
        <rFont val="Arial"/>
        <family val="2"/>
      </rPr>
      <t>.</t>
    </r>
  </si>
  <si>
    <r>
      <rPr>
        <b/>
        <sz val="8"/>
        <rFont val="Arial"/>
        <family val="2"/>
      </rPr>
      <t>(b)</t>
    </r>
    <r>
      <rPr>
        <sz val="8"/>
        <rFont val="Arial"/>
        <family val="2"/>
      </rPr>
      <t xml:space="preserve"> Total highway travel includes gasoline and diesel fuel vehicles.</t>
    </r>
  </si>
  <si>
    <r>
      <rPr>
        <b/>
        <sz val="8"/>
        <rFont val="Arial"/>
        <family val="2"/>
      </rPr>
      <t>(c)</t>
    </r>
    <r>
      <rPr>
        <sz val="8"/>
        <rFont val="Arial"/>
        <family val="2"/>
      </rPr>
      <t xml:space="preserve"> Includes electric power sector use of geothermal energy and non-biomass waste.</t>
    </r>
  </si>
  <si>
    <t>Historical data: Latest data available from U.S. Department of Commerce, Bureau of Economic Analysis; Federal Reserve System, Statistical release G17.</t>
  </si>
  <si>
    <t>Forecasts: Current month based on forecasts by the NOAA Climate Prediction Center (http://www.cpc.ncep.noaa.gov/pacdir/DDdir/NHOME3.shtml). Remaining months based on the 30-year trend.</t>
  </si>
  <si>
    <t>CLPS_TOT</t>
  </si>
  <si>
    <t>U.S. Liquid Fuels (dollars per gallon)</t>
  </si>
  <si>
    <t>DSWHUUS_$</t>
  </si>
  <si>
    <t>D2WHUUS_$</t>
  </si>
  <si>
    <t>JKTCUUS_$</t>
  </si>
  <si>
    <t>RFTCUUS_$</t>
  </si>
  <si>
    <t>PRMBUUS_$</t>
  </si>
  <si>
    <t>DSRTUUS_$</t>
  </si>
  <si>
    <t>D2RCAUS_$</t>
  </si>
  <si>
    <t>CLNIPUS_TON</t>
  </si>
  <si>
    <t>Total raw steel production (million short tons)</t>
  </si>
  <si>
    <t>Propane Mont Belvieu Spot</t>
  </si>
  <si>
    <t>Propane Residential</t>
  </si>
  <si>
    <t>PRRCAUS</t>
  </si>
  <si>
    <t>WTI and Brent crude oil spot prices, the Mt. Belvieu propane spot price, and the Henry Hub natural gas spot price are from Refinitiv,an LSEG company, via EIA (https://www.eia.gov/dnav/pet/pet_pri_spt_s1_d.htm).</t>
  </si>
  <si>
    <r>
      <t xml:space="preserve">Retail heating oil prices are from the Bureau of Labor Statistics, </t>
    </r>
    <r>
      <rPr>
        <i/>
        <sz val="8"/>
        <rFont val="Arial"/>
        <family val="2"/>
      </rPr>
      <t>Consumer Price Index.</t>
    </r>
  </si>
  <si>
    <t>Table 4d.  U.S. Biofuel Supply, Consumption, and Inventories</t>
  </si>
  <si>
    <r>
      <rPr>
        <b/>
        <sz val="8"/>
        <rFont val="Arial"/>
        <family val="2"/>
      </rPr>
      <t xml:space="preserve">(a) </t>
    </r>
    <r>
      <rPr>
        <sz val="8"/>
        <rFont val="Arial"/>
        <family val="2"/>
      </rPr>
      <t>Includes renewable heating oil, renewable jet fuel (sustainable aviation fuel, alternative jet fuel, and biojet), renewable naphtha, renewable gasoline, and other emerging biofuels that are in various stages of development and commercialization</t>
    </r>
  </si>
  <si>
    <t>BDPRPUS</t>
  </si>
  <si>
    <t>RDPRPUS</t>
  </si>
  <si>
    <t>OBPRPUS</t>
  </si>
  <si>
    <t>EONIPUS</t>
  </si>
  <si>
    <t>BDNIPUS</t>
  </si>
  <si>
    <t>RDNIPUS</t>
  </si>
  <si>
    <t>OBNIPUS</t>
  </si>
  <si>
    <t>BDRIPUS</t>
  </si>
  <si>
    <t>RDRIPUS</t>
  </si>
  <si>
    <t>Total biofuels consumption</t>
  </si>
  <si>
    <t>BDTCPUS</t>
  </si>
  <si>
    <t>BDTCPUS_PS</t>
  </si>
  <si>
    <t>RDTCPUS</t>
  </si>
  <si>
    <t>RDTCPUS_PS</t>
  </si>
  <si>
    <t>OBTCPUS</t>
  </si>
  <si>
    <t>Total motor gasoline consumption</t>
  </si>
  <si>
    <t>Petroleum-based gasoline</t>
  </si>
  <si>
    <t>DATCPUS</t>
  </si>
  <si>
    <t>Petroleum-based distillate</t>
  </si>
  <si>
    <t>Total biofuels inventories</t>
  </si>
  <si>
    <t>EOPSPUS</t>
  </si>
  <si>
    <t>BDPSPUS</t>
  </si>
  <si>
    <t>Biodiesel</t>
  </si>
  <si>
    <t>RDPSPUS</t>
  </si>
  <si>
    <t>OBPSPUS</t>
  </si>
  <si>
    <t>Other biofuels</t>
  </si>
  <si>
    <t>Total distillate fuel oil inventories</t>
  </si>
  <si>
    <t>Biodiesel production</t>
  </si>
  <si>
    <t>Renewable diesel production</t>
  </si>
  <si>
    <t>Other biofuel production (a)</t>
  </si>
  <si>
    <t>Fuel ethanol net imports</t>
  </si>
  <si>
    <t>Biodiesel net imports</t>
  </si>
  <si>
    <t>Renewable diesel net imports</t>
  </si>
  <si>
    <t>Renewable diesel net inputs</t>
  </si>
  <si>
    <t>Biodiesel consumption</t>
  </si>
  <si>
    <t>Renewable diesel consumption</t>
  </si>
  <si>
    <t>Renewable diesel product supplied</t>
  </si>
  <si>
    <t>Other biofuel consumption</t>
  </si>
  <si>
    <t>Renewable diesel</t>
  </si>
  <si>
    <t>BFSUPPLY</t>
  </si>
  <si>
    <t>DASUPPLY</t>
  </si>
  <si>
    <t>Distillate fuel production</t>
  </si>
  <si>
    <t>Distillate fuel oil net imports</t>
  </si>
  <si>
    <t>BFTCPUS</t>
  </si>
  <si>
    <t>MGTCPUSX_P</t>
  </si>
  <si>
    <t>DFTCPUS_P</t>
  </si>
  <si>
    <t>BFPSPUS</t>
  </si>
  <si>
    <t>DAPSPUS</t>
  </si>
  <si>
    <t>Total biofuels supply</t>
  </si>
  <si>
    <t>Biofuel stock draw</t>
  </si>
  <si>
    <t>BFPSPUS_DRAW</t>
  </si>
  <si>
    <t>DAPSPUS_DRAW</t>
  </si>
  <si>
    <t>Total distillate fuel stock draw</t>
  </si>
  <si>
    <t>Renewable diesel net imports (b)</t>
  </si>
  <si>
    <t>Other biofuel net imports (b)</t>
  </si>
  <si>
    <r>
      <rPr>
        <b/>
        <sz val="8"/>
        <rFont val="Arial"/>
        <family val="2"/>
      </rPr>
      <t>(b)</t>
    </r>
    <r>
      <rPr>
        <sz val="8"/>
        <rFont val="Arial"/>
        <family val="2"/>
      </rPr>
      <t xml:space="preserve"> Renewable diesel net imports and other biofuel net imports equal imports because we do not collect or receive export data for those fuels.</t>
    </r>
  </si>
  <si>
    <t>Total distillate fuel oil supply (c)</t>
  </si>
  <si>
    <t>Biodiesel product supplied (d)</t>
  </si>
  <si>
    <t xml:space="preserve">Biodiesel net inputs (e) </t>
  </si>
  <si>
    <t>Total distillate fuel oil consumption (f)</t>
  </si>
  <si>
    <t xml:space="preserve">Biodiesel net inputs (g) </t>
  </si>
  <si>
    <t>Biodiesel product supplied (h)</t>
  </si>
  <si>
    <t>Renewable diesel product supplied (h)</t>
  </si>
  <si>
    <r>
      <rPr>
        <b/>
        <sz val="8"/>
        <rFont val="Arial"/>
        <family val="2"/>
      </rPr>
      <t>(d)</t>
    </r>
    <r>
      <rPr>
        <sz val="8"/>
        <rFont val="Arial"/>
        <family val="2"/>
      </rPr>
      <t xml:space="preserve"> The volumes of renewable fuels that are not reported as blended with petroleum fuels.</t>
    </r>
  </si>
  <si>
    <r>
      <rPr>
        <b/>
        <sz val="8"/>
        <rFont val="Arial"/>
        <family val="2"/>
      </rPr>
      <t>(e)</t>
    </r>
    <r>
      <rPr>
        <sz val="8"/>
        <rFont val="Arial"/>
        <family val="2"/>
      </rPr>
      <t xml:space="preserve"> The volumes of renewable fuels that are reported as blended with petroleum fuels.</t>
    </r>
  </si>
  <si>
    <r>
      <rPr>
        <b/>
        <sz val="8"/>
        <rFont val="Arial"/>
        <family val="2"/>
      </rPr>
      <t>(f)</t>
    </r>
    <r>
      <rPr>
        <sz val="8"/>
        <rFont val="Arial"/>
        <family val="2"/>
      </rPr>
      <t xml:space="preserve"> Equals the sum of distillate fuel oil, biodiesel product supplied, and renewable diesel product supplied. </t>
    </r>
  </si>
  <si>
    <r>
      <rPr>
        <b/>
        <sz val="8"/>
        <rFont val="Arial"/>
        <family val="2"/>
      </rPr>
      <t>(g)</t>
    </r>
    <r>
      <rPr>
        <sz val="8"/>
        <rFont val="Arial"/>
        <family val="2"/>
      </rPr>
      <t xml:space="preserve"> Prior to 2021, we did not publish biodiesel product supplied and instead included it as part of distillate fuel oil product supplied.</t>
    </r>
  </si>
  <si>
    <r>
      <rPr>
        <b/>
        <sz val="8"/>
        <rFont val="Arial"/>
        <family val="2"/>
      </rPr>
      <t>(h)</t>
    </r>
    <r>
      <rPr>
        <sz val="8"/>
        <rFont val="Arial"/>
        <family val="2"/>
      </rPr>
      <t xml:space="preserve"> Prior to 2021, we did not publish renewable diesel product supplied, and STEO values for that period are taken from the U.S. Environmental Protection Agency’s Moderated Transaction System.</t>
    </r>
  </si>
  <si>
    <r>
      <rPr>
        <b/>
        <sz val="8"/>
        <rFont val="Arial"/>
        <family val="2"/>
      </rPr>
      <t>(c)</t>
    </r>
    <r>
      <rPr>
        <sz val="8"/>
        <rFont val="Arial"/>
        <family val="2"/>
      </rPr>
      <t xml:space="preserve"> Total distillate fuel oil supply equals the sum of the seven components shown minus refiner and blender net inputs of biodiesel and renewable diesel, which are listed in rows 44 and 45 of this table.</t>
    </r>
  </si>
  <si>
    <t>Table 4d. U.S. Biofuel Supply, Consumption, and Inventories</t>
  </si>
  <si>
    <t>MGTNIPUS</t>
  </si>
  <si>
    <t>Other fossil gases</t>
  </si>
  <si>
    <t>Petroleum Supply Annual; Weekly Petroleum Status Report.</t>
  </si>
  <si>
    <t>Petroleum Supply Monthly; Petroleum Supply Annual; and Weekly Petroleum Status Report.</t>
  </si>
  <si>
    <t xml:space="preserve">Historical data: Latest data available from Energy Information Administration databases supporting the following reports: Petroleum Marketing Monthly; </t>
  </si>
  <si>
    <t xml:space="preserve">Petroleum Supply Annual; Weekly Petroleum Status Report; Petroleum Marketing Monthly; Natural Gas Monthly; </t>
  </si>
  <si>
    <t>Electric Power Monthly; Quarterly Coal Report; and International Petroleum Monthly.</t>
  </si>
  <si>
    <t>Weekly Petroleum Status Report; Natural Gas Monthly; Electric Power Monthly;  Monthly Energy Review; Heating Oil and Propoane Update.</t>
  </si>
  <si>
    <t>Lower 48 States (excl GOA) (c)</t>
  </si>
  <si>
    <t>Lower 48 States (excl GOA) (b)</t>
  </si>
  <si>
    <t>Rest of Lower 48 States, excluding GOA</t>
  </si>
  <si>
    <r>
      <rPr>
        <b/>
        <sz val="8"/>
        <rFont val="Arial"/>
        <family val="2"/>
      </rPr>
      <t>(b)</t>
    </r>
    <r>
      <rPr>
        <sz val="8"/>
        <rFont val="Arial"/>
        <family val="2"/>
      </rPr>
      <t xml:space="preserve"> Crude oil production from U.S. Federal leases in the Gulf of America (GOA).</t>
    </r>
  </si>
  <si>
    <r>
      <rPr>
        <b/>
        <sz val="8"/>
        <rFont val="Arial"/>
        <family val="2"/>
      </rPr>
      <t xml:space="preserve">(a) </t>
    </r>
    <r>
      <rPr>
        <sz val="8"/>
        <rFont val="Arial"/>
        <family val="2"/>
      </rPr>
      <t>Marketed production from U.S. Federal leases in the Gulf of America.</t>
    </r>
  </si>
  <si>
    <t>Federal Gulf of America (a)</t>
  </si>
  <si>
    <t>Federal Gulf of America (b)</t>
  </si>
  <si>
    <t>Fuel ethanol</t>
  </si>
  <si>
    <t>See “Petroleum for Administration Defense District” in EIA’s Energy Glossary (http://www.eia.gov/glossary/index.html) for a list of States in each region.</t>
  </si>
  <si>
    <r>
      <rPr>
        <b/>
        <sz val="8"/>
        <rFont val="Arial"/>
        <family val="2"/>
      </rPr>
      <t>(a)</t>
    </r>
    <r>
      <rPr>
        <sz val="8"/>
        <rFont val="Arial"/>
        <family val="2"/>
      </rPr>
      <t xml:space="preserve"> For a list of states in each region see "Census division" in EIA’s Energy Glossary (http://www.eia.gov/glossary/index.html).</t>
    </r>
  </si>
  <si>
    <t>See "Census division" in EIA’s Energy Glossary (http://www.eia.gov/glossary/index.html) for a list of States in each region.</t>
  </si>
  <si>
    <t>Historical data: Latest data available from U.S. Department of Commerce, NOAA).</t>
  </si>
  <si>
    <t>WNEPGEN_NE</t>
  </si>
  <si>
    <t>SOEPGEN_NE</t>
  </si>
  <si>
    <t xml:space="preserve">Other energy sources (d) </t>
  </si>
  <si>
    <t xml:space="preserve">Net energy for load (e) </t>
  </si>
  <si>
    <t>WNEPGEN_NY</t>
  </si>
  <si>
    <t>SOEPGEN_NY</t>
  </si>
  <si>
    <t>WNEPGEN_PJ</t>
  </si>
  <si>
    <t>SOEPGEN_PJ</t>
  </si>
  <si>
    <t>WNEPGEN_SE</t>
  </si>
  <si>
    <t>SOEPGEN_SE</t>
  </si>
  <si>
    <t>WNEPGEN_FL</t>
  </si>
  <si>
    <t>SOEPGEN_FL</t>
  </si>
  <si>
    <r>
      <rPr>
        <b/>
        <sz val="8"/>
        <rFont val="Arial"/>
        <family val="2"/>
      </rPr>
      <t>(a)</t>
    </r>
    <r>
      <rPr>
        <sz val="8"/>
        <rFont val="Arial"/>
        <family val="2"/>
      </rPr>
      <t xml:space="preserve"> Generation from utility-scale solar photovoltaic and solar thermal power plants. Excludes generation from small-scale solar photovoltaic systems (see Table 7a).</t>
    </r>
  </si>
  <si>
    <r>
      <rPr>
        <b/>
        <sz val="8"/>
        <rFont val="Arial"/>
        <family val="2"/>
      </rPr>
      <t>(d)</t>
    </r>
    <r>
      <rPr>
        <sz val="8"/>
        <rFont val="Arial"/>
        <family val="2"/>
      </rPr>
      <t xml:space="preserve"> Pumped storage hydroelectric, biomass, geothermal, petroleum, other fossil gases, batteries, and other nonrenewable fuels. See notes (b) and (c).</t>
    </r>
  </si>
  <si>
    <r>
      <rPr>
        <b/>
        <sz val="8"/>
        <rFont val="Arial"/>
        <family val="2"/>
      </rPr>
      <t>(e)</t>
    </r>
    <r>
      <rPr>
        <sz val="8"/>
        <rFont val="Arial"/>
        <family val="2"/>
      </rPr>
      <t xml:space="preserve"> Includes regional generation from power plants operated by electric power sector, plus net energy receipts from neighboring regions (see Figure 36 for STEO electricity supply regions).</t>
    </r>
  </si>
  <si>
    <t>The electric power sector includes utility-scale generating power plants (total capacity is larger than 1 megawatt) operated by electric utilities and independent power producers.</t>
  </si>
  <si>
    <t>WNEPGEN_MW</t>
  </si>
  <si>
    <t>SOEPGEN_MW</t>
  </si>
  <si>
    <t>WNEPGEN_SP</t>
  </si>
  <si>
    <t>SOEPGEN_SP</t>
  </si>
  <si>
    <t>WNEPGEN_TX</t>
  </si>
  <si>
    <t>SOEPGEN_TX</t>
  </si>
  <si>
    <t>WNEPGEN_NW</t>
  </si>
  <si>
    <t>SOEPGEN_NW</t>
  </si>
  <si>
    <t>WNEPGEN_SW</t>
  </si>
  <si>
    <t>SOEPGEN_SW</t>
  </si>
  <si>
    <t>WNEPGEN_CA</t>
  </si>
  <si>
    <t>SOEPGEN_CA</t>
  </si>
  <si>
    <t xml:space="preserve">-  </t>
  </si>
  <si>
    <t>SERC index, Into Southern (e)</t>
  </si>
  <si>
    <t>FRCC index, Florida Reliability (e)</t>
  </si>
  <si>
    <t>Northwest index, Mid-Columbia (e)</t>
  </si>
  <si>
    <t>Southwest index, Palo Verde (e)</t>
  </si>
  <si>
    <r>
      <rPr>
        <b/>
        <sz val="8"/>
        <rFont val="Arial"/>
        <family val="2"/>
      </rPr>
      <t>(e)</t>
    </r>
    <r>
      <rPr>
        <sz val="8"/>
        <rFont val="Arial"/>
        <family val="2"/>
      </rPr>
      <t xml:space="preserve"> Series temporarily suspended.</t>
    </r>
  </si>
  <si>
    <r>
      <rPr>
        <b/>
        <sz val="8"/>
        <rFont val="Arial"/>
        <family val="2"/>
      </rPr>
      <t>(a)</t>
    </r>
    <r>
      <rPr>
        <sz val="8"/>
        <rFont val="Arial"/>
        <family val="2"/>
      </rPr>
      <t xml:space="preserve"> The U.S. Bureau of Labor Statistics did not publish October 2025 data for the Civilian Unemployment Rate and the Consumer Price Index.</t>
    </r>
  </si>
  <si>
    <t>Total Energy (d)</t>
  </si>
  <si>
    <t>Coal-weighted manufacturing (b)</t>
  </si>
  <si>
    <t>Distillate-weighted manufacturing (b)</t>
  </si>
  <si>
    <t>Electricity-weighted manufacturing (b)</t>
  </si>
  <si>
    <t>Natural Gas-weighted manufacturing (b)</t>
  </si>
  <si>
    <t>Vehicle Miles Traveled (c)</t>
  </si>
  <si>
    <t>Civilian Unemployment Rate (a)</t>
  </si>
  <si>
    <t>Consumer Price Index (all urban consumers) (a)</t>
  </si>
  <si>
    <t>March 2026</t>
  </si>
  <si>
    <r>
      <t xml:space="preserve">Historical data: Latest data available from Energy Information Administration databases supporting the following reports: </t>
    </r>
    <r>
      <rPr>
        <i/>
        <sz val="8"/>
        <rFont val="Arial"/>
        <family val="2"/>
      </rPr>
      <t>Petroleum Supply Monthl</t>
    </r>
    <r>
      <rPr>
        <sz val="8"/>
        <rFont val="Arial"/>
        <family val="2"/>
      </rPr>
      <t>y;</t>
    </r>
  </si>
  <si>
    <r>
      <t xml:space="preserve">Historical data: Latest data available from Energy Information Administration databases supporting the following reports: </t>
    </r>
    <r>
      <rPr>
        <i/>
        <sz val="8"/>
        <rFont val="Arial"/>
        <family val="2"/>
      </rPr>
      <t>Petroleum Marketing Monthly</t>
    </r>
    <r>
      <rPr>
        <sz val="8"/>
        <rFont val="Arial"/>
        <family val="2"/>
      </rPr>
      <t xml:space="preserve">; </t>
    </r>
  </si>
  <si>
    <r>
      <t xml:space="preserve">Historical data: Latest data available from Energy Information Administration databases supporting the following reports: </t>
    </r>
    <r>
      <rPr>
        <i/>
        <sz val="8"/>
        <rFont val="Arial"/>
        <family val="2"/>
      </rPr>
      <t>Petroleum Supply Monthly</t>
    </r>
    <r>
      <rPr>
        <sz val="8"/>
        <rFont val="Arial"/>
        <family val="2"/>
      </rPr>
      <t xml:space="preserve">; </t>
    </r>
  </si>
  <si>
    <r>
      <t xml:space="preserve">Historical data: Latest data available from Energy Information Administration databases supporting the following reports: </t>
    </r>
    <r>
      <rPr>
        <i/>
        <sz val="8"/>
        <rFont val="Arial"/>
        <family val="2"/>
      </rPr>
      <t xml:space="preserve">Petroleum Supply Monthly; Petroleum Supply Annual; </t>
    </r>
    <r>
      <rPr>
        <sz val="8"/>
        <rFont val="Arial"/>
        <family val="2"/>
      </rPr>
      <t xml:space="preserve">and </t>
    </r>
    <r>
      <rPr>
        <i/>
        <sz val="8"/>
        <rFont val="Arial"/>
        <family val="2"/>
      </rPr>
      <t>Weekly Petroleum Status Repor</t>
    </r>
    <r>
      <rPr>
        <sz val="8"/>
        <rFont val="Arial"/>
        <family val="2"/>
      </rPr>
      <t xml:space="preserve">t. </t>
    </r>
  </si>
  <si>
    <r>
      <t xml:space="preserve">Historical data:  Latest data available from Energy Information Administration databases supporting the following reports: </t>
    </r>
    <r>
      <rPr>
        <i/>
        <sz val="8"/>
        <rFont val="Arial"/>
        <family val="2"/>
      </rPr>
      <t xml:space="preserve">Petroleum Supply Monthly; Petroleum Supply Annual; </t>
    </r>
    <r>
      <rPr>
        <sz val="8"/>
        <rFont val="Arial"/>
        <family val="2"/>
      </rPr>
      <t xml:space="preserve">and </t>
    </r>
    <r>
      <rPr>
        <i/>
        <sz val="8"/>
        <rFont val="Arial"/>
        <family val="2"/>
      </rPr>
      <t xml:space="preserve">Weekly Petroleum Status Report. </t>
    </r>
  </si>
  <si>
    <r>
      <t xml:space="preserve">Historical data: Latest data available from Energy Information Administration databases supporting the following reports: </t>
    </r>
    <r>
      <rPr>
        <i/>
        <sz val="8"/>
        <rFont val="Arial"/>
        <family val="2"/>
      </rPr>
      <t xml:space="preserve">Natural Gas Monthly; </t>
    </r>
    <r>
      <rPr>
        <sz val="8"/>
        <rFont val="Arial"/>
        <family val="2"/>
      </rPr>
      <t xml:space="preserve">and </t>
    </r>
    <r>
      <rPr>
        <i/>
        <sz val="8"/>
        <rFont val="Arial"/>
        <family val="2"/>
      </rPr>
      <t>Electric Power Monthly.</t>
    </r>
  </si>
  <si>
    <r>
      <t xml:space="preserve">Historical data: Latest data available from Energy Information Administration databases supporting the </t>
    </r>
    <r>
      <rPr>
        <i/>
        <sz val="8"/>
        <rFont val="Arial"/>
        <family val="2"/>
      </rPr>
      <t>Natural Gas Monthl</t>
    </r>
    <r>
      <rPr>
        <sz val="8"/>
        <rFont val="Arial"/>
        <family val="2"/>
      </rPr>
      <t>y. Henry Hub spot price is from Refinitiv,an LSEG company, via EIA (https://www.eia.gov/dnav/pet/pet_pri_spt_s1_d.htm).</t>
    </r>
  </si>
  <si>
    <r>
      <t xml:space="preserve">Historical data: Latest data available from Energy Information Administration databases supporting the following reports: </t>
    </r>
    <r>
      <rPr>
        <i/>
        <sz val="8"/>
        <rFont val="Arial"/>
        <family val="2"/>
      </rPr>
      <t xml:space="preserve">Quarterly Coal Report </t>
    </r>
    <r>
      <rPr>
        <sz val="8"/>
        <rFont val="Arial"/>
        <family val="2"/>
      </rPr>
      <t>and</t>
    </r>
    <r>
      <rPr>
        <i/>
        <sz val="8"/>
        <rFont val="Arial"/>
        <family val="2"/>
      </rPr>
      <t xml:space="preserve"> Electric Power Monthly</t>
    </r>
    <r>
      <rPr>
        <sz val="8"/>
        <rFont val="Arial"/>
        <family val="2"/>
      </rPr>
      <t>.</t>
    </r>
  </si>
  <si>
    <r>
      <t xml:space="preserve">Historical data: Latest data available from EIA databases supporting the following reports: </t>
    </r>
    <r>
      <rPr>
        <i/>
        <sz val="8"/>
        <rFont val="Arial"/>
        <family val="2"/>
      </rPr>
      <t xml:space="preserve">Electric Power Monthly </t>
    </r>
    <r>
      <rPr>
        <sz val="8"/>
        <rFont val="Arial"/>
        <family val="2"/>
      </rPr>
      <t xml:space="preserve">and </t>
    </r>
    <r>
      <rPr>
        <i/>
        <sz val="8"/>
        <rFont val="Arial"/>
        <family val="2"/>
      </rPr>
      <t xml:space="preserve">Electric Power Annual </t>
    </r>
    <r>
      <rPr>
        <sz val="8"/>
        <rFont val="Arial"/>
        <family val="2"/>
      </rPr>
      <t>(electricity supply and 
consumption, fuel inventories and costs, and retail electricity prices); regional transmission organizations and independent system operators (wholesale electricity prices).</t>
    </r>
  </si>
  <si>
    <r>
      <t xml:space="preserve">Historical data: Latest data available from EIA databases supporting the following reports: </t>
    </r>
    <r>
      <rPr>
        <i/>
        <sz val="8"/>
        <rFont val="Arial"/>
        <family val="2"/>
      </rPr>
      <t xml:space="preserve">Electric Power Monthly </t>
    </r>
    <r>
      <rPr>
        <sz val="8"/>
        <rFont val="Arial"/>
        <family val="2"/>
      </rPr>
      <t>and</t>
    </r>
    <r>
      <rPr>
        <i/>
        <sz val="8"/>
        <rFont val="Arial"/>
        <family val="2"/>
      </rPr>
      <t xml:space="preserve"> Electric Power Annual.</t>
    </r>
  </si>
  <si>
    <r>
      <t>Historical data: Latest data available from EIA databases supporting the following reports:</t>
    </r>
    <r>
      <rPr>
        <i/>
        <sz val="8"/>
        <rFont val="Arial"/>
        <family val="2"/>
      </rPr>
      <t xml:space="preserve"> Electric Power Monthly </t>
    </r>
    <r>
      <rPr>
        <sz val="8"/>
        <rFont val="Arial"/>
        <family val="2"/>
      </rPr>
      <t>and</t>
    </r>
    <r>
      <rPr>
        <i/>
        <sz val="8"/>
        <rFont val="Arial"/>
        <family val="2"/>
      </rPr>
      <t xml:space="preserve"> Electric Power Annual.</t>
    </r>
  </si>
  <si>
    <r>
      <t xml:space="preserve">Historical data: Latest data available from EIA databases supporting the following reports: </t>
    </r>
    <r>
      <rPr>
        <i/>
        <sz val="8"/>
        <rFont val="Arial"/>
        <family val="2"/>
      </rPr>
      <t xml:space="preserve">Electric Power Monthly, Electric Power Annual, Monthly Energy Review, </t>
    </r>
    <r>
      <rPr>
        <sz val="8"/>
        <rFont val="Arial"/>
        <family val="2"/>
      </rPr>
      <t xml:space="preserve">and </t>
    </r>
    <r>
      <rPr>
        <i/>
        <sz val="8"/>
        <rFont val="Arial"/>
        <family val="2"/>
      </rPr>
      <t>Petroleum Supply Monthly.</t>
    </r>
  </si>
  <si>
    <t xml:space="preserve">Forecasts: EIA Short-Term Integrated Forecasting System. Regional macroeconomic forecasts are based on the S&amp;P Global model of the U.S. Economy.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</si>
</sst>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3" formatCode="_(* #,##0.00_);_(* \(#,##0.00\);_(* &quot;-&quot;??_);_(@_)"/>
    <numFmt numFmtId="164" formatCode="0.000"/>
    <numFmt numFmtId="165" formatCode="0.0"/>
    <numFmt numFmtId="166" formatCode="0.00_)"/>
    <numFmt numFmtId="167" formatCode="0_)"/>
    <numFmt numFmtId="168" formatCode="#.00"/>
    <numFmt numFmtId="169" formatCode="0.0_)"/>
    <numFmt numFmtId="170" formatCode="0.000_)"/>
    <numFmt numFmtId="171" formatCode="@&quot; .&quot;*."/>
    <numFmt numFmtId="172" formatCode="#,##0.0"/>
    <numFmt numFmtId="173" formatCode="mmm\ yyyy"/>
    <numFmt numFmtId="174" formatCode="0.0000000"/>
    <numFmt numFmtId="175" formatCode="0.0000"/>
    <numFmt numFmtId="176" formatCode="[$-409]mmmm\ d\,\ yyyy;@"/>
  </numFmts>
  <fonts count="55" x14ac:knownFonts="1">
    <font>
      <sz val="10"/>
      <name val="Arial"/>
    </font>
    <font>
      <sz val="11"/>
      <color theme="1"/>
      <name val="Calibri"/>
      <family val="2"/>
      <scheme val="minor"/>
    </font>
    <font>
      <sz val="11"/>
      <color theme="1"/>
      <name val="Calibri"/>
      <family val="2"/>
      <scheme val="minor"/>
    </font>
    <font>
      <sz val="10"/>
      <name val="Arial"/>
      <family val="2"/>
    </font>
    <font>
      <sz val="8"/>
      <name val="Arial"/>
      <family val="2"/>
    </font>
    <font>
      <sz val="1"/>
      <color indexed="8"/>
      <name val="Courier"/>
      <family val="3"/>
    </font>
    <font>
      <b/>
      <sz val="1"/>
      <color indexed="8"/>
      <name val="Courier"/>
      <family val="3"/>
    </font>
    <font>
      <sz val="8"/>
      <name val="Courier"/>
      <family val="3"/>
    </font>
    <font>
      <sz val="7"/>
      <name val="Helvetica"/>
      <family val="2"/>
    </font>
    <font>
      <sz val="8"/>
      <name val="Arial"/>
      <family val="2"/>
    </font>
    <font>
      <sz val="8"/>
      <name val="Helvetica"/>
      <family val="2"/>
    </font>
    <font>
      <u/>
      <sz val="8"/>
      <color indexed="12"/>
      <name val="Courier"/>
      <family val="3"/>
    </font>
    <font>
      <b/>
      <sz val="10"/>
      <color indexed="8"/>
      <name val="Helvetica"/>
      <family val="2"/>
    </font>
    <font>
      <b/>
      <sz val="8"/>
      <name val="Helvetica"/>
      <family val="2"/>
    </font>
    <font>
      <b/>
      <sz val="10"/>
      <name val="Helvetica"/>
      <family val="2"/>
    </font>
    <font>
      <b/>
      <sz val="10"/>
      <name val="Arial"/>
      <family val="2"/>
    </font>
    <font>
      <b/>
      <sz val="10"/>
      <color indexed="8"/>
      <name val="Arial"/>
      <family val="2"/>
    </font>
    <font>
      <b/>
      <sz val="8"/>
      <name val="Arial"/>
      <family val="2"/>
    </font>
    <font>
      <sz val="10"/>
      <name val="Arial"/>
      <family val="2"/>
    </font>
    <font>
      <i/>
      <sz val="8"/>
      <color indexed="8"/>
      <name val="Arial"/>
      <family val="2"/>
    </font>
    <font>
      <b/>
      <sz val="8"/>
      <color indexed="8"/>
      <name val="Arial"/>
      <family val="2"/>
    </font>
    <font>
      <sz val="8"/>
      <color indexed="8"/>
      <name val="Arial"/>
      <family val="2"/>
    </font>
    <font>
      <sz val="7"/>
      <color indexed="8"/>
      <name val="Arial"/>
      <family val="2"/>
    </font>
    <font>
      <b/>
      <i/>
      <sz val="8"/>
      <color indexed="8"/>
      <name val="Arial"/>
      <family val="2"/>
    </font>
    <font>
      <sz val="8"/>
      <color indexed="10"/>
      <name val="Arial"/>
      <family val="2"/>
    </font>
    <font>
      <b/>
      <sz val="12"/>
      <name val="Arial"/>
      <family val="2"/>
    </font>
    <font>
      <sz val="10"/>
      <name val="Arial"/>
      <family val="2"/>
    </font>
    <font>
      <sz val="10"/>
      <name val="Arial"/>
      <family val="2"/>
    </font>
    <font>
      <u/>
      <sz val="10"/>
      <color indexed="12"/>
      <name val="Arial"/>
      <family val="2"/>
    </font>
    <font>
      <b/>
      <u/>
      <sz val="9"/>
      <color indexed="12"/>
      <name val="Arial"/>
      <family val="2"/>
    </font>
    <font>
      <i/>
      <sz val="8"/>
      <name val="Arial"/>
      <family val="2"/>
    </font>
    <font>
      <i/>
      <sz val="8"/>
      <name val="Helvetica"/>
      <family val="2"/>
    </font>
    <font>
      <i/>
      <sz val="8"/>
      <name val="Courier"/>
      <family val="3"/>
    </font>
    <font>
      <i/>
      <sz val="8"/>
      <name val="Arial"/>
      <family val="2"/>
    </font>
    <font>
      <i/>
      <sz val="7"/>
      <name val="Helvetica"/>
      <family val="2"/>
    </font>
    <font>
      <u/>
      <vertAlign val="subscript"/>
      <sz val="10"/>
      <color indexed="12"/>
      <name val="Arial"/>
      <family val="2"/>
    </font>
    <font>
      <b/>
      <sz val="8"/>
      <name val="Courier"/>
      <family val="3"/>
    </font>
    <font>
      <b/>
      <sz val="7"/>
      <name val="Helvetica"/>
      <family val="2"/>
    </font>
    <font>
      <b/>
      <i/>
      <sz val="8"/>
      <name val="Arial"/>
      <family val="2"/>
    </font>
    <font>
      <sz val="10"/>
      <color theme="1"/>
      <name val="Arial"/>
      <family val="2"/>
    </font>
    <font>
      <b/>
      <sz val="10"/>
      <color theme="1"/>
      <name val="Arial"/>
      <family val="2"/>
    </font>
    <font>
      <sz val="8"/>
      <color theme="1"/>
      <name val="Arial"/>
      <family val="2"/>
    </font>
    <font>
      <b/>
      <sz val="8"/>
      <color theme="1"/>
      <name val="Arial"/>
      <family val="2"/>
    </font>
    <font>
      <i/>
      <sz val="10"/>
      <color indexed="8"/>
      <name val="Arial"/>
      <family val="2"/>
    </font>
    <font>
      <sz val="10"/>
      <name val="Arial"/>
      <family val="2"/>
    </font>
    <font>
      <sz val="8"/>
      <name val="Calibri"/>
      <family val="2"/>
    </font>
    <font>
      <i/>
      <sz val="10"/>
      <name val="Arial"/>
      <family val="2"/>
    </font>
    <font>
      <sz val="11"/>
      <name val="Arial"/>
      <family val="2"/>
    </font>
    <font>
      <b/>
      <sz val="11"/>
      <color theme="1"/>
      <name val="Calibri"/>
      <family val="2"/>
      <scheme val="minor"/>
    </font>
    <font>
      <sz val="7"/>
      <color indexed="8"/>
      <name val="Helvetica"/>
      <family val="2"/>
    </font>
    <font>
      <sz val="7"/>
      <name val="Arial"/>
      <family val="2"/>
    </font>
    <font>
      <sz val="8"/>
      <name val="Arial"/>
      <family val="2"/>
    </font>
    <font>
      <b/>
      <vertAlign val="subscript"/>
      <sz val="8"/>
      <name val="Arial"/>
      <family val="2"/>
    </font>
    <font>
      <b/>
      <vertAlign val="subscript"/>
      <sz val="10"/>
      <color rgb="FF000000"/>
      <name val="Arial"/>
      <family val="2"/>
    </font>
    <font>
      <sz val="10"/>
      <name val="Arial"/>
      <family val="2"/>
    </font>
  </fonts>
  <fills count="9">
    <fill>
      <patternFill patternType="none"/>
    </fill>
    <fill>
      <patternFill patternType="gray125"/>
    </fill>
    <fill>
      <patternFill patternType="solid">
        <fgColor indexed="22"/>
        <bgColor indexed="64"/>
      </patternFill>
    </fill>
    <fill>
      <patternFill patternType="solid">
        <fgColor indexed="65"/>
        <bgColor indexed="64"/>
      </patternFill>
    </fill>
    <fill>
      <patternFill patternType="solid">
        <fgColor indexed="9"/>
        <bgColor indexed="64"/>
      </patternFill>
    </fill>
    <fill>
      <patternFill patternType="solid">
        <fgColor rgb="FFBFBFBF"/>
        <bgColor indexed="64"/>
      </patternFill>
    </fill>
    <fill>
      <patternFill patternType="solid">
        <fgColor theme="0"/>
        <bgColor indexed="64"/>
      </patternFill>
    </fill>
    <fill>
      <patternFill patternType="solid">
        <fgColor theme="4" tint="0.79998168889431442"/>
        <bgColor indexed="64"/>
      </patternFill>
    </fill>
    <fill>
      <patternFill patternType="solid">
        <fgColor theme="0" tint="-4.9989318521683403E-2"/>
        <bgColor indexed="64"/>
      </patternFill>
    </fill>
  </fills>
  <borders count="21">
    <border>
      <left/>
      <right/>
      <top/>
      <bottom/>
      <diagonal/>
    </border>
    <border>
      <left/>
      <right/>
      <top style="thin">
        <color indexed="64"/>
      </top>
      <bottom style="double">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9"/>
      </right>
      <top/>
      <bottom style="thin">
        <color indexed="64"/>
      </bottom>
      <diagonal/>
    </border>
    <border>
      <left style="thin">
        <color indexed="9"/>
      </left>
      <right style="thin">
        <color indexed="9"/>
      </right>
      <top/>
      <bottom style="thin">
        <color indexed="64"/>
      </bottom>
      <diagonal/>
    </border>
    <border>
      <left style="thin">
        <color indexed="9"/>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auto="1"/>
      </right>
      <top style="thin">
        <color auto="1"/>
      </top>
      <bottom/>
      <diagonal/>
    </border>
    <border>
      <left/>
      <right style="thin">
        <color auto="1"/>
      </right>
      <top/>
      <bottom style="thin">
        <color auto="1"/>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top style="thin">
        <color theme="0"/>
      </top>
      <bottom/>
      <diagonal/>
    </border>
    <border>
      <left/>
      <right/>
      <top style="thin">
        <color theme="0"/>
      </top>
      <bottom/>
      <diagonal/>
    </border>
    <border>
      <left/>
      <right style="thin">
        <color theme="0"/>
      </right>
      <top style="thin">
        <color theme="0"/>
      </top>
      <bottom/>
      <diagonal/>
    </border>
    <border>
      <left style="thin">
        <color indexed="64"/>
      </left>
      <right/>
      <top/>
      <bottom style="thin">
        <color indexed="64"/>
      </bottom>
      <diagonal/>
    </border>
    <border>
      <left style="thin">
        <color theme="0"/>
      </left>
      <right/>
      <top/>
      <bottom/>
      <diagonal/>
    </border>
  </borders>
  <cellStyleXfs count="31">
    <xf numFmtId="0" fontId="0" fillId="0" borderId="0"/>
    <xf numFmtId="0" fontId="5" fillId="0" borderId="0">
      <protection locked="0"/>
    </xf>
    <xf numFmtId="168" fontId="5" fillId="0" borderId="0">
      <protection locked="0"/>
    </xf>
    <xf numFmtId="0" fontId="6" fillId="0" borderId="0">
      <protection locked="0"/>
    </xf>
    <xf numFmtId="0" fontId="6" fillId="0" borderId="0">
      <protection locked="0"/>
    </xf>
    <xf numFmtId="0" fontId="11" fillId="0" borderId="0" applyNumberFormat="0" applyFill="0" applyBorder="0" applyAlignment="0" applyProtection="0">
      <alignment vertical="top"/>
      <protection locked="0"/>
    </xf>
    <xf numFmtId="0" fontId="18"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5" fillId="0" borderId="1">
      <protection locked="0"/>
    </xf>
    <xf numFmtId="0" fontId="2" fillId="0" borderId="0"/>
    <xf numFmtId="9" fontId="44" fillId="0" borderId="0" applyFont="0" applyFill="0" applyBorder="0" applyAlignment="0" applyProtection="0"/>
    <xf numFmtId="0" fontId="3" fillId="0" borderId="0"/>
    <xf numFmtId="0" fontId="3" fillId="0" borderId="0"/>
    <xf numFmtId="43" fontId="54" fillId="0" borderId="0" applyFont="0" applyFill="0" applyBorder="0" applyAlignment="0" applyProtection="0"/>
  </cellStyleXfs>
  <cellXfs count="1117">
    <xf numFmtId="0" fontId="0" fillId="0" borderId="0" xfId="0"/>
    <xf numFmtId="0" fontId="4" fillId="2" borderId="0" xfId="11" applyFont="1" applyFill="1"/>
    <xf numFmtId="0" fontId="7" fillId="0" borderId="0" xfId="11"/>
    <xf numFmtId="0" fontId="8" fillId="3" borderId="0" xfId="11" applyFont="1" applyFill="1" applyAlignment="1">
      <alignment horizontal="center"/>
    </xf>
    <xf numFmtId="0" fontId="7" fillId="0" borderId="0" xfId="23"/>
    <xf numFmtId="0" fontId="9" fillId="0" borderId="0" xfId="13" applyFont="1"/>
    <xf numFmtId="0" fontId="10" fillId="2" borderId="0" xfId="9" applyFont="1" applyFill="1"/>
    <xf numFmtId="0" fontId="9" fillId="0" borderId="0" xfId="17" applyFont="1"/>
    <xf numFmtId="0" fontId="9" fillId="0" borderId="0" xfId="22" applyFont="1"/>
    <xf numFmtId="0" fontId="20" fillId="0" borderId="2" xfId="17" applyFont="1" applyBorder="1"/>
    <xf numFmtId="0" fontId="9" fillId="2" borderId="0" xfId="17" applyFont="1" applyFill="1"/>
    <xf numFmtId="0" fontId="20" fillId="0" borderId="3" xfId="17" applyFont="1" applyBorder="1"/>
    <xf numFmtId="0" fontId="20" fillId="0" borderId="4" xfId="19" applyFont="1" applyBorder="1" applyAlignment="1">
      <alignment horizontal="center"/>
    </xf>
    <xf numFmtId="0" fontId="9" fillId="2" borderId="0" xfId="17" applyFont="1" applyFill="1" applyAlignment="1">
      <alignment horizontal="left"/>
    </xf>
    <xf numFmtId="0" fontId="20" fillId="0" borderId="0" xfId="17" applyFont="1"/>
    <xf numFmtId="0" fontId="21" fillId="0" borderId="0" xfId="17" applyFont="1"/>
    <xf numFmtId="0" fontId="21" fillId="0" borderId="0" xfId="17" quotePrefix="1" applyFont="1"/>
    <xf numFmtId="0" fontId="22" fillId="2" borderId="0" xfId="20" applyFont="1" applyFill="1"/>
    <xf numFmtId="0" fontId="21" fillId="0" borderId="0" xfId="20" applyFont="1"/>
    <xf numFmtId="171" fontId="21" fillId="0" borderId="0" xfId="20" applyNumberFormat="1" applyFont="1"/>
    <xf numFmtId="0" fontId="9" fillId="0" borderId="0" xfId="20" applyFont="1"/>
    <xf numFmtId="0" fontId="9" fillId="0" borderId="0" xfId="23" applyFont="1" applyAlignment="1">
      <alignment horizontal="left"/>
    </xf>
    <xf numFmtId="0" fontId="21" fillId="0" borderId="0" xfId="9" applyFont="1"/>
    <xf numFmtId="0" fontId="19" fillId="0" borderId="0" xfId="9" applyFont="1"/>
    <xf numFmtId="0" fontId="9" fillId="0" borderId="0" xfId="23" applyFont="1"/>
    <xf numFmtId="167" fontId="21" fillId="0" borderId="5" xfId="9" applyNumberFormat="1" applyFont="1" applyBorder="1"/>
    <xf numFmtId="0" fontId="9" fillId="2" borderId="0" xfId="22" applyFont="1" applyFill="1"/>
    <xf numFmtId="0" fontId="20" fillId="0" borderId="0" xfId="22" applyFont="1"/>
    <xf numFmtId="166" fontId="19" fillId="0" borderId="0" xfId="22" applyNumberFormat="1" applyFont="1" applyAlignment="1">
      <alignment horizontal="center"/>
    </xf>
    <xf numFmtId="0" fontId="9" fillId="2" borderId="0" xfId="22" applyFont="1" applyFill="1" applyAlignment="1">
      <alignment horizontal="left"/>
    </xf>
    <xf numFmtId="0" fontId="20" fillId="0" borderId="0" xfId="22" quotePrefix="1" applyFont="1" applyAlignment="1">
      <alignment horizontal="left"/>
    </xf>
    <xf numFmtId="0" fontId="20" fillId="0" borderId="0" xfId="23" applyFont="1"/>
    <xf numFmtId="0" fontId="9" fillId="2" borderId="0" xfId="23" applyFont="1" applyFill="1" applyAlignment="1">
      <alignment horizontal="left"/>
    </xf>
    <xf numFmtId="0" fontId="24" fillId="0" borderId="0" xfId="23" applyFont="1"/>
    <xf numFmtId="165" fontId="20" fillId="0" borderId="0" xfId="23" applyNumberFormat="1" applyFont="1" applyAlignment="1">
      <alignment horizontal="right"/>
    </xf>
    <xf numFmtId="0" fontId="9" fillId="0" borderId="0" xfId="21" applyFont="1"/>
    <xf numFmtId="0" fontId="23" fillId="2" borderId="0" xfId="21" applyFont="1" applyFill="1"/>
    <xf numFmtId="0" fontId="20" fillId="0" borderId="0" xfId="21" applyFont="1"/>
    <xf numFmtId="0" fontId="9" fillId="2" borderId="0" xfId="21" applyFont="1" applyFill="1" applyAlignment="1">
      <alignment horizontal="left"/>
    </xf>
    <xf numFmtId="0" fontId="17" fillId="0" borderId="0" xfId="21" applyFont="1" applyAlignment="1">
      <alignment horizontal="left"/>
    </xf>
    <xf numFmtId="166" fontId="9" fillId="0" borderId="0" xfId="21" applyNumberFormat="1" applyFont="1"/>
    <xf numFmtId="166" fontId="21" fillId="0" borderId="0" xfId="21" applyNumberFormat="1" applyFont="1" applyAlignment="1">
      <alignment horizontal="right"/>
    </xf>
    <xf numFmtId="0" fontId="21" fillId="0" borderId="0" xfId="21" applyFont="1" applyAlignment="1">
      <alignment horizontal="right"/>
    </xf>
    <xf numFmtId="0" fontId="17" fillId="3" borderId="0" xfId="13" applyFont="1" applyFill="1"/>
    <xf numFmtId="0" fontId="17" fillId="0" borderId="0" xfId="13" applyFont="1"/>
    <xf numFmtId="0" fontId="9" fillId="0" borderId="0" xfId="16" applyFont="1"/>
    <xf numFmtId="0" fontId="9" fillId="2" borderId="0" xfId="16" applyFont="1" applyFill="1"/>
    <xf numFmtId="0" fontId="9" fillId="2" borderId="0" xfId="16" applyFont="1" applyFill="1" applyAlignment="1">
      <alignment horizontal="left"/>
    </xf>
    <xf numFmtId="169" fontId="9" fillId="2" borderId="0" xfId="16" applyNumberFormat="1" applyFont="1" applyFill="1" applyAlignment="1">
      <alignment horizontal="left"/>
    </xf>
    <xf numFmtId="0" fontId="9" fillId="0" borderId="0" xfId="18" applyFont="1"/>
    <xf numFmtId="0" fontId="9" fillId="2" borderId="0" xfId="18" applyFont="1" applyFill="1"/>
    <xf numFmtId="0" fontId="9" fillId="2" borderId="0" xfId="18" applyFont="1" applyFill="1" applyAlignment="1">
      <alignment horizontal="left"/>
    </xf>
    <xf numFmtId="0" fontId="17" fillId="0" borderId="0" xfId="18" applyFont="1" applyAlignment="1">
      <alignment horizontal="left"/>
    </xf>
    <xf numFmtId="0" fontId="9" fillId="2" borderId="3" xfId="22" applyFont="1" applyFill="1" applyBorder="1" applyAlignment="1">
      <alignment horizontal="left"/>
    </xf>
    <xf numFmtId="0" fontId="9" fillId="2" borderId="0" xfId="7" applyFont="1" applyFill="1"/>
    <xf numFmtId="0" fontId="9" fillId="0" borderId="0" xfId="7" applyFont="1"/>
    <xf numFmtId="0" fontId="17" fillId="3" borderId="0" xfId="7" applyFont="1" applyFill="1"/>
    <xf numFmtId="0" fontId="17" fillId="0" borderId="0" xfId="7" applyFont="1"/>
    <xf numFmtId="0" fontId="9" fillId="2" borderId="0" xfId="8" applyFont="1" applyFill="1"/>
    <xf numFmtId="0" fontId="9" fillId="0" borderId="0" xfId="8" applyFont="1"/>
    <xf numFmtId="0" fontId="17" fillId="0" borderId="0" xfId="8" applyFont="1"/>
    <xf numFmtId="0" fontId="9" fillId="3" borderId="0" xfId="8" applyFont="1" applyFill="1"/>
    <xf numFmtId="165" fontId="21" fillId="0" borderId="0" xfId="8" applyNumberFormat="1" applyFont="1" applyAlignment="1">
      <alignment horizontal="center"/>
    </xf>
    <xf numFmtId="0" fontId="9" fillId="0" borderId="0" xfId="8" quotePrefix="1" applyFont="1"/>
    <xf numFmtId="165" fontId="9" fillId="0" borderId="0" xfId="8" quotePrefix="1" applyNumberFormat="1" applyFont="1"/>
    <xf numFmtId="165" fontId="9" fillId="0" borderId="0" xfId="8" applyNumberFormat="1" applyFont="1"/>
    <xf numFmtId="0" fontId="20" fillId="0" borderId="0" xfId="14" applyFont="1" applyAlignment="1">
      <alignment horizontal="left"/>
    </xf>
    <xf numFmtId="0" fontId="17" fillId="0" borderId="0" xfId="14" applyFont="1" applyAlignment="1">
      <alignment horizontal="left"/>
    </xf>
    <xf numFmtId="0" fontId="17" fillId="2" borderId="0" xfId="15" applyFont="1" applyFill="1"/>
    <xf numFmtId="0" fontId="9" fillId="2" borderId="0" xfId="15" applyFont="1" applyFill="1" applyAlignment="1">
      <alignment horizontal="left"/>
    </xf>
    <xf numFmtId="0" fontId="9" fillId="2" borderId="0" xfId="19" applyFont="1" applyFill="1"/>
    <xf numFmtId="0" fontId="9" fillId="0" borderId="0" xfId="19" applyFont="1"/>
    <xf numFmtId="0" fontId="20" fillId="0" borderId="0" xfId="19" applyFont="1"/>
    <xf numFmtId="0" fontId="21" fillId="0" borderId="2" xfId="19" applyFont="1" applyBorder="1" applyAlignment="1">
      <alignment horizontal="center"/>
    </xf>
    <xf numFmtId="0" fontId="21" fillId="0" borderId="0" xfId="19" applyFont="1" applyAlignment="1">
      <alignment horizontal="center"/>
    </xf>
    <xf numFmtId="0" fontId="9" fillId="0" borderId="0" xfId="19" applyFont="1" applyAlignment="1">
      <alignment horizontal="left"/>
    </xf>
    <xf numFmtId="0" fontId="9" fillId="2" borderId="0" xfId="19" applyFont="1" applyFill="1" applyAlignment="1">
      <alignment horizontal="left"/>
    </xf>
    <xf numFmtId="165" fontId="9" fillId="2" borderId="0" xfId="19" applyNumberFormat="1" applyFont="1" applyFill="1" applyAlignment="1">
      <alignment horizontal="left"/>
    </xf>
    <xf numFmtId="165" fontId="9" fillId="0" borderId="0" xfId="19" applyNumberFormat="1" applyFont="1"/>
    <xf numFmtId="169" fontId="9" fillId="2" borderId="0" xfId="19" applyNumberFormat="1" applyFont="1" applyFill="1"/>
    <xf numFmtId="167" fontId="9" fillId="2" borderId="0" xfId="19" applyNumberFormat="1" applyFont="1" applyFill="1" applyAlignment="1">
      <alignment horizontal="left"/>
    </xf>
    <xf numFmtId="0" fontId="9" fillId="2" borderId="0" xfId="9" applyFont="1" applyFill="1"/>
    <xf numFmtId="0" fontId="9" fillId="2" borderId="3" xfId="9" applyFont="1" applyFill="1" applyBorder="1"/>
    <xf numFmtId="0" fontId="4" fillId="4" borderId="0" xfId="0" applyFont="1" applyFill="1"/>
    <xf numFmtId="0" fontId="9" fillId="4" borderId="0" xfId="23" applyFont="1" applyFill="1"/>
    <xf numFmtId="0" fontId="20" fillId="4" borderId="0" xfId="23" applyFont="1" applyFill="1"/>
    <xf numFmtId="0" fontId="9" fillId="4" borderId="0" xfId="23" applyFont="1" applyFill="1" applyAlignment="1">
      <alignment horizontal="left"/>
    </xf>
    <xf numFmtId="0" fontId="24" fillId="4" borderId="0" xfId="23" applyFont="1" applyFill="1"/>
    <xf numFmtId="164" fontId="9" fillId="4" borderId="0" xfId="23" applyNumberFormat="1" applyFont="1" applyFill="1"/>
    <xf numFmtId="0" fontId="4" fillId="2" borderId="0" xfId="0" applyFont="1" applyFill="1"/>
    <xf numFmtId="0" fontId="9" fillId="0" borderId="0" xfId="9" applyFont="1"/>
    <xf numFmtId="0" fontId="17" fillId="0" borderId="0" xfId="9" applyFont="1"/>
    <xf numFmtId="0" fontId="17" fillId="4" borderId="0" xfId="15" applyFont="1" applyFill="1"/>
    <xf numFmtId="0" fontId="20" fillId="4" borderId="0" xfId="24" applyFont="1" applyFill="1"/>
    <xf numFmtId="171" fontId="17" fillId="0" borderId="0" xfId="23" quotePrefix="1" applyNumberFormat="1" applyFont="1" applyAlignment="1">
      <alignment horizontal="left"/>
    </xf>
    <xf numFmtId="0" fontId="7" fillId="4" borderId="0" xfId="9" applyFill="1"/>
    <xf numFmtId="0" fontId="7" fillId="4" borderId="0" xfId="22" applyFill="1"/>
    <xf numFmtId="0" fontId="13" fillId="4" borderId="0" xfId="9" applyFont="1" applyFill="1"/>
    <xf numFmtId="0" fontId="9" fillId="2" borderId="0" xfId="13" applyFont="1" applyFill="1" applyAlignment="1">
      <alignment wrapText="1"/>
    </xf>
    <xf numFmtId="171" fontId="9" fillId="0" borderId="0" xfId="19" applyNumberFormat="1" applyFont="1" applyAlignment="1">
      <alignment horizontal="left"/>
    </xf>
    <xf numFmtId="2" fontId="20" fillId="4" borderId="0" xfId="23" applyNumberFormat="1" applyFont="1" applyFill="1" applyAlignment="1">
      <alignment horizontal="right"/>
    </xf>
    <xf numFmtId="2" fontId="20" fillId="4" borderId="3" xfId="23" applyNumberFormat="1" applyFont="1" applyFill="1" applyBorder="1" applyAlignment="1">
      <alignment horizontal="right"/>
    </xf>
    <xf numFmtId="2" fontId="20" fillId="0" borderId="0" xfId="23" applyNumberFormat="1" applyFont="1" applyAlignment="1">
      <alignment horizontal="right"/>
    </xf>
    <xf numFmtId="3" fontId="21" fillId="0" borderId="0" xfId="19" applyNumberFormat="1" applyFont="1" applyAlignment="1">
      <alignment horizontal="right"/>
    </xf>
    <xf numFmtId="164" fontId="20" fillId="0" borderId="0" xfId="14" applyNumberFormat="1" applyFont="1" applyAlignment="1">
      <alignment horizontal="right"/>
    </xf>
    <xf numFmtId="166" fontId="20" fillId="4" borderId="0" xfId="23" applyNumberFormat="1" applyFont="1" applyFill="1" applyAlignment="1">
      <alignment horizontal="right"/>
    </xf>
    <xf numFmtId="166" fontId="20" fillId="4" borderId="3" xfId="23" applyNumberFormat="1" applyFont="1" applyFill="1" applyBorder="1" applyAlignment="1">
      <alignment horizontal="right"/>
    </xf>
    <xf numFmtId="3" fontId="20" fillId="4" borderId="0" xfId="23" applyNumberFormat="1" applyFont="1" applyFill="1" applyAlignment="1">
      <alignment horizontal="right"/>
    </xf>
    <xf numFmtId="0" fontId="10" fillId="2" borderId="0" xfId="8" applyFont="1" applyFill="1"/>
    <xf numFmtId="0" fontId="0" fillId="0" borderId="0" xfId="0" applyAlignment="1">
      <alignment horizontal="left"/>
    </xf>
    <xf numFmtId="0" fontId="18" fillId="0" borderId="0" xfId="22" applyFont="1"/>
    <xf numFmtId="164" fontId="20" fillId="4" borderId="0" xfId="23" applyNumberFormat="1" applyFont="1" applyFill="1" applyAlignment="1">
      <alignment horizontal="right"/>
    </xf>
    <xf numFmtId="0" fontId="9" fillId="4" borderId="0" xfId="18" applyFont="1" applyFill="1"/>
    <xf numFmtId="0" fontId="7" fillId="4" borderId="0" xfId="11" applyFill="1"/>
    <xf numFmtId="0" fontId="9" fillId="4" borderId="0" xfId="21" applyFont="1" applyFill="1"/>
    <xf numFmtId="0" fontId="9" fillId="4" borderId="0" xfId="13" applyFont="1" applyFill="1"/>
    <xf numFmtId="0" fontId="9" fillId="4" borderId="0" xfId="16" applyFont="1" applyFill="1"/>
    <xf numFmtId="0" fontId="18" fillId="0" borderId="0" xfId="0" applyFont="1"/>
    <xf numFmtId="0" fontId="0" fillId="4" borderId="0" xfId="0" applyFill="1"/>
    <xf numFmtId="173" fontId="25" fillId="4" borderId="0" xfId="0" applyNumberFormat="1" applyFont="1" applyFill="1"/>
    <xf numFmtId="0" fontId="18" fillId="4" borderId="0" xfId="0" applyFont="1" applyFill="1"/>
    <xf numFmtId="0" fontId="28" fillId="4" borderId="0" xfId="5" applyFont="1" applyFill="1" applyBorder="1" applyAlignment="1" applyProtection="1"/>
    <xf numFmtId="0" fontId="26" fillId="4" borderId="0" xfId="0" applyFont="1" applyFill="1"/>
    <xf numFmtId="0" fontId="18" fillId="4" borderId="0" xfId="23" applyFont="1" applyFill="1"/>
    <xf numFmtId="0" fontId="28" fillId="4" borderId="0" xfId="5" applyFont="1" applyFill="1" applyBorder="1" applyAlignment="1" applyProtection="1">
      <alignment horizontal="left"/>
    </xf>
    <xf numFmtId="0" fontId="18" fillId="4" borderId="0" xfId="16" applyFont="1" applyFill="1"/>
    <xf numFmtId="0" fontId="26" fillId="4" borderId="0" xfId="0" applyFont="1" applyFill="1" applyAlignment="1">
      <alignment horizontal="left"/>
    </xf>
    <xf numFmtId="0" fontId="9" fillId="4" borderId="0" xfId="24" applyFont="1" applyFill="1"/>
    <xf numFmtId="0" fontId="27" fillId="4" borderId="0" xfId="0" applyFont="1" applyFill="1"/>
    <xf numFmtId="0" fontId="17" fillId="0" borderId="0" xfId="19" applyFont="1" applyAlignment="1">
      <alignment horizontal="left"/>
    </xf>
    <xf numFmtId="0" fontId="21" fillId="2" borderId="0" xfId="20" applyFont="1" applyFill="1"/>
    <xf numFmtId="0" fontId="30" fillId="0" borderId="0" xfId="17" applyFont="1"/>
    <xf numFmtId="0" fontId="32" fillId="4" borderId="0" xfId="9" applyFont="1" applyFill="1"/>
    <xf numFmtId="0" fontId="30" fillId="0" borderId="0" xfId="9" applyFont="1"/>
    <xf numFmtId="0" fontId="30" fillId="0" borderId="0" xfId="19" applyFont="1"/>
    <xf numFmtId="164" fontId="19" fillId="0" borderId="0" xfId="14" applyNumberFormat="1" applyFont="1" applyAlignment="1">
      <alignment horizontal="right"/>
    </xf>
    <xf numFmtId="165" fontId="19" fillId="0" borderId="0" xfId="8" applyNumberFormat="1" applyFont="1" applyAlignment="1">
      <alignment horizontal="center"/>
    </xf>
    <xf numFmtId="0" fontId="30" fillId="0" borderId="0" xfId="8" applyFont="1"/>
    <xf numFmtId="0" fontId="30" fillId="0" borderId="0" xfId="8" quotePrefix="1" applyFont="1"/>
    <xf numFmtId="165" fontId="30" fillId="0" borderId="0" xfId="8" quotePrefix="1" applyNumberFormat="1" applyFont="1"/>
    <xf numFmtId="165" fontId="30" fillId="0" borderId="0" xfId="8" applyNumberFormat="1" applyFont="1"/>
    <xf numFmtId="0" fontId="30" fillId="0" borderId="0" xfId="7" applyFont="1"/>
    <xf numFmtId="0" fontId="30" fillId="0" borderId="0" xfId="18" applyFont="1"/>
    <xf numFmtId="0" fontId="30" fillId="0" borderId="0" xfId="16" applyFont="1"/>
    <xf numFmtId="0" fontId="30" fillId="0" borderId="0" xfId="13" applyFont="1"/>
    <xf numFmtId="0" fontId="30" fillId="0" borderId="0" xfId="21" applyFont="1"/>
    <xf numFmtId="0" fontId="32" fillId="0" borderId="0" xfId="11" applyFont="1"/>
    <xf numFmtId="164" fontId="30" fillId="4" borderId="0" xfId="23" applyNumberFormat="1" applyFont="1" applyFill="1"/>
    <xf numFmtId="0" fontId="30" fillId="4" borderId="0" xfId="23" applyFont="1" applyFill="1"/>
    <xf numFmtId="0" fontId="30" fillId="0" borderId="0" xfId="23" applyFont="1"/>
    <xf numFmtId="166" fontId="19" fillId="4" borderId="0" xfId="23" applyNumberFormat="1" applyFont="1" applyFill="1" applyAlignment="1">
      <alignment horizontal="right"/>
    </xf>
    <xf numFmtId="0" fontId="33" fillId="4" borderId="0" xfId="0" applyFont="1" applyFill="1"/>
    <xf numFmtId="0" fontId="30" fillId="0" borderId="0" xfId="22" applyFont="1"/>
    <xf numFmtId="0" fontId="9" fillId="2" borderId="0" xfId="17" applyFont="1" applyFill="1" applyAlignment="1">
      <alignment vertical="top"/>
    </xf>
    <xf numFmtId="0" fontId="9" fillId="4" borderId="0" xfId="17" applyFont="1" applyFill="1" applyAlignment="1">
      <alignment vertical="top"/>
    </xf>
    <xf numFmtId="0" fontId="9" fillId="0" borderId="0" xfId="17" applyFont="1" applyAlignment="1">
      <alignment vertical="top"/>
    </xf>
    <xf numFmtId="0" fontId="9" fillId="2" borderId="0" xfId="22" applyFont="1" applyFill="1" applyAlignment="1">
      <alignment horizontal="left" vertical="top"/>
    </xf>
    <xf numFmtId="0" fontId="9" fillId="4" borderId="0" xfId="22" applyFont="1" applyFill="1" applyAlignment="1">
      <alignment vertical="top"/>
    </xf>
    <xf numFmtId="0" fontId="9" fillId="2" borderId="0" xfId="15" applyFont="1" applyFill="1" applyAlignment="1">
      <alignment horizontal="left" vertical="top"/>
    </xf>
    <xf numFmtId="0" fontId="4" fillId="2" borderId="0" xfId="0" applyFont="1" applyFill="1" applyAlignment="1">
      <alignment vertical="top" wrapText="1"/>
    </xf>
    <xf numFmtId="0" fontId="4" fillId="4" borderId="0" xfId="0" applyFont="1" applyFill="1" applyAlignment="1">
      <alignment vertical="top" wrapText="1"/>
    </xf>
    <xf numFmtId="0" fontId="4" fillId="4" borderId="0" xfId="0" applyFont="1" applyFill="1" applyAlignment="1">
      <alignment vertical="top"/>
    </xf>
    <xf numFmtId="0" fontId="4" fillId="2" borderId="0" xfId="0" applyFont="1" applyFill="1" applyAlignment="1">
      <alignment vertical="top"/>
    </xf>
    <xf numFmtId="0" fontId="9" fillId="2" borderId="0" xfId="23" applyFont="1" applyFill="1" applyAlignment="1">
      <alignment horizontal="left" vertical="top"/>
    </xf>
    <xf numFmtId="0" fontId="9" fillId="4" borderId="0" xfId="23" applyFont="1" applyFill="1" applyAlignment="1">
      <alignment vertical="top"/>
    </xf>
    <xf numFmtId="0" fontId="9" fillId="0" borderId="0" xfId="23" applyFont="1" applyAlignment="1">
      <alignment vertical="top"/>
    </xf>
    <xf numFmtId="0" fontId="7" fillId="2" borderId="0" xfId="11" applyFill="1" applyAlignment="1">
      <alignment vertical="top"/>
    </xf>
    <xf numFmtId="0" fontId="7" fillId="4" borderId="0" xfId="11" applyFill="1" applyAlignment="1">
      <alignment vertical="top"/>
    </xf>
    <xf numFmtId="0" fontId="7" fillId="0" borderId="0" xfId="11" applyAlignment="1">
      <alignment vertical="top"/>
    </xf>
    <xf numFmtId="0" fontId="23" fillId="2" borderId="0" xfId="21" applyFont="1" applyFill="1" applyAlignment="1">
      <alignment vertical="top"/>
    </xf>
    <xf numFmtId="0" fontId="9" fillId="4" borderId="0" xfId="21" applyFont="1" applyFill="1" applyAlignment="1">
      <alignment vertical="top"/>
    </xf>
    <xf numFmtId="0" fontId="9" fillId="0" borderId="0" xfId="21" applyFont="1" applyAlignment="1">
      <alignment vertical="top"/>
    </xf>
    <xf numFmtId="0" fontId="9" fillId="2" borderId="0" xfId="13" applyFont="1" applyFill="1" applyAlignment="1">
      <alignment vertical="top" wrapText="1"/>
    </xf>
    <xf numFmtId="0" fontId="9" fillId="4" borderId="0" xfId="13" applyFont="1" applyFill="1" applyAlignment="1">
      <alignment vertical="top"/>
    </xf>
    <xf numFmtId="0" fontId="9" fillId="2" borderId="0" xfId="13" applyFont="1" applyFill="1" applyAlignment="1">
      <alignment vertical="top"/>
    </xf>
    <xf numFmtId="0" fontId="9" fillId="0" borderId="0" xfId="13" applyFont="1" applyAlignment="1">
      <alignment vertical="top"/>
    </xf>
    <xf numFmtId="0" fontId="9" fillId="2" borderId="0" xfId="16" applyFont="1" applyFill="1" applyAlignment="1">
      <alignment horizontal="left" vertical="top"/>
    </xf>
    <xf numFmtId="0" fontId="9" fillId="4" borderId="0" xfId="16" applyFont="1" applyFill="1" applyAlignment="1">
      <alignment vertical="top"/>
    </xf>
    <xf numFmtId="0" fontId="9" fillId="0" borderId="0" xfId="16" applyFont="1" applyAlignment="1">
      <alignment vertical="top"/>
    </xf>
    <xf numFmtId="0" fontId="9" fillId="2" borderId="0" xfId="18" applyFont="1" applyFill="1" applyAlignment="1">
      <alignment vertical="top"/>
    </xf>
    <xf numFmtId="0" fontId="9" fillId="4" borderId="0" xfId="18" applyFont="1" applyFill="1" applyAlignment="1">
      <alignment vertical="top"/>
    </xf>
    <xf numFmtId="0" fontId="9" fillId="2" borderId="0" xfId="18" applyFont="1" applyFill="1" applyAlignment="1">
      <alignment horizontal="left" vertical="top"/>
    </xf>
    <xf numFmtId="0" fontId="9" fillId="0" borderId="0" xfId="15" applyFont="1" applyAlignment="1">
      <alignment vertical="top"/>
    </xf>
    <xf numFmtId="0" fontId="9" fillId="2" borderId="0" xfId="7" applyFont="1" applyFill="1" applyAlignment="1">
      <alignment vertical="top"/>
    </xf>
    <xf numFmtId="0" fontId="9" fillId="4" borderId="0" xfId="7" applyFont="1" applyFill="1" applyAlignment="1">
      <alignment vertical="top"/>
    </xf>
    <xf numFmtId="0" fontId="9" fillId="2" borderId="0" xfId="8" applyFont="1" applyFill="1" applyAlignment="1">
      <alignment vertical="top"/>
    </xf>
    <xf numFmtId="0" fontId="9" fillId="4" borderId="0" xfId="8" applyFont="1" applyFill="1" applyAlignment="1">
      <alignment vertical="top"/>
    </xf>
    <xf numFmtId="0" fontId="9" fillId="2" borderId="0" xfId="19" applyFont="1" applyFill="1" applyAlignment="1">
      <alignment vertical="top"/>
    </xf>
    <xf numFmtId="0" fontId="9" fillId="0" borderId="0" xfId="19" applyFont="1" applyAlignment="1">
      <alignment vertical="top"/>
    </xf>
    <xf numFmtId="0" fontId="9" fillId="2" borderId="0" xfId="9" applyFont="1" applyFill="1" applyAlignment="1">
      <alignment vertical="top"/>
    </xf>
    <xf numFmtId="0" fontId="9" fillId="0" borderId="0" xfId="9" applyFont="1" applyAlignment="1">
      <alignment vertical="top"/>
    </xf>
    <xf numFmtId="0" fontId="7" fillId="4" borderId="0" xfId="9" applyFill="1" applyAlignment="1">
      <alignment vertical="top"/>
    </xf>
    <xf numFmtId="0" fontId="10" fillId="2" borderId="0" xfId="9" applyFont="1" applyFill="1" applyAlignment="1">
      <alignment vertical="top"/>
    </xf>
    <xf numFmtId="0" fontId="21" fillId="4" borderId="2" xfId="22" applyFont="1" applyFill="1" applyBorder="1"/>
    <xf numFmtId="0" fontId="9" fillId="4" borderId="3" xfId="22" applyFont="1" applyFill="1" applyBorder="1"/>
    <xf numFmtId="0" fontId="30" fillId="4" borderId="0" xfId="0" applyFont="1" applyFill="1"/>
    <xf numFmtId="0" fontId="30" fillId="4" borderId="0" xfId="17" applyFont="1" applyFill="1" applyAlignment="1">
      <alignment vertical="top"/>
    </xf>
    <xf numFmtId="0" fontId="30" fillId="0" borderId="0" xfId="17" applyFont="1" applyAlignment="1">
      <alignment vertical="top"/>
    </xf>
    <xf numFmtId="0" fontId="30" fillId="4" borderId="0" xfId="22" applyFont="1" applyFill="1" applyAlignment="1">
      <alignment vertical="top"/>
    </xf>
    <xf numFmtId="0" fontId="32" fillId="4" borderId="0" xfId="22" applyFont="1" applyFill="1"/>
    <xf numFmtId="0" fontId="32" fillId="4" borderId="0" xfId="9" applyFont="1" applyFill="1" applyAlignment="1">
      <alignment vertical="top"/>
    </xf>
    <xf numFmtId="0" fontId="30" fillId="0" borderId="0" xfId="9" applyFont="1" applyAlignment="1">
      <alignment vertical="top"/>
    </xf>
    <xf numFmtId="0" fontId="30" fillId="0" borderId="0" xfId="19" applyFont="1" applyAlignment="1">
      <alignment vertical="top"/>
    </xf>
    <xf numFmtId="0" fontId="30" fillId="0" borderId="0" xfId="15" applyFont="1" applyAlignment="1">
      <alignment vertical="top"/>
    </xf>
    <xf numFmtId="0" fontId="30" fillId="4" borderId="0" xfId="8" applyFont="1" applyFill="1" applyAlignment="1">
      <alignment vertical="top"/>
    </xf>
    <xf numFmtId="0" fontId="30" fillId="4" borderId="0" xfId="7" applyFont="1" applyFill="1" applyAlignment="1">
      <alignment vertical="top"/>
    </xf>
    <xf numFmtId="0" fontId="30" fillId="4" borderId="0" xfId="18" applyFont="1" applyFill="1"/>
    <xf numFmtId="0" fontId="30" fillId="4" borderId="0" xfId="18" applyFont="1" applyFill="1" applyAlignment="1">
      <alignment vertical="top"/>
    </xf>
    <xf numFmtId="0" fontId="30" fillId="4" borderId="0" xfId="16" applyFont="1" applyFill="1"/>
    <xf numFmtId="0" fontId="30" fillId="4" borderId="0" xfId="16" applyFont="1" applyFill="1" applyAlignment="1">
      <alignment vertical="top"/>
    </xf>
    <xf numFmtId="0" fontId="30" fillId="0" borderId="0" xfId="16" applyFont="1" applyAlignment="1">
      <alignment vertical="top"/>
    </xf>
    <xf numFmtId="0" fontId="30" fillId="4" borderId="0" xfId="13" applyFont="1" applyFill="1"/>
    <xf numFmtId="0" fontId="30" fillId="4" borderId="0" xfId="13" applyFont="1" applyFill="1" applyAlignment="1">
      <alignment vertical="top"/>
    </xf>
    <xf numFmtId="0" fontId="30" fillId="0" borderId="0" xfId="13" applyFont="1" applyAlignment="1">
      <alignment vertical="top"/>
    </xf>
    <xf numFmtId="0" fontId="32" fillId="0" borderId="0" xfId="23" applyFont="1"/>
    <xf numFmtId="0" fontId="32" fillId="4" borderId="0" xfId="11" applyFont="1" applyFill="1"/>
    <xf numFmtId="0" fontId="32" fillId="4" borderId="0" xfId="11" applyFont="1" applyFill="1" applyAlignment="1">
      <alignment vertical="top"/>
    </xf>
    <xf numFmtId="0" fontId="32" fillId="0" borderId="0" xfId="11" applyFont="1" applyAlignment="1">
      <alignment vertical="top"/>
    </xf>
    <xf numFmtId="0" fontId="30" fillId="4" borderId="0" xfId="23" applyFont="1" applyFill="1" applyAlignment="1">
      <alignment vertical="top"/>
    </xf>
    <xf numFmtId="0" fontId="30" fillId="0" borderId="0" xfId="23" applyFont="1" applyAlignment="1">
      <alignment vertical="top"/>
    </xf>
    <xf numFmtId="0" fontId="30" fillId="4" borderId="0" xfId="0" applyFont="1" applyFill="1" applyAlignment="1">
      <alignment vertical="top"/>
    </xf>
    <xf numFmtId="0" fontId="30" fillId="4" borderId="0" xfId="0" applyFont="1" applyFill="1" applyAlignment="1">
      <alignment vertical="top" wrapText="1"/>
    </xf>
    <xf numFmtId="0" fontId="18" fillId="0" borderId="3" xfId="22" applyFont="1" applyBorder="1"/>
    <xf numFmtId="0" fontId="0" fillId="0" borderId="3" xfId="0" applyBorder="1"/>
    <xf numFmtId="0" fontId="18" fillId="0" borderId="3" xfId="22" applyFont="1" applyBorder="1" applyAlignment="1">
      <alignment wrapText="1"/>
    </xf>
    <xf numFmtId="0" fontId="0" fillId="0" borderId="3" xfId="0" applyBorder="1" applyAlignment="1">
      <alignment wrapText="1"/>
    </xf>
    <xf numFmtId="0" fontId="16" fillId="0" borderId="0" xfId="14" applyFont="1"/>
    <xf numFmtId="0" fontId="4" fillId="0" borderId="0" xfId="14" applyFont="1"/>
    <xf numFmtId="0" fontId="18" fillId="0" borderId="3" xfId="6" applyBorder="1"/>
    <xf numFmtId="0" fontId="4" fillId="2" borderId="0" xfId="14" applyFont="1" applyFill="1"/>
    <xf numFmtId="0" fontId="21" fillId="0" borderId="2" xfId="14" applyFont="1" applyBorder="1" applyAlignment="1">
      <alignment horizontal="center"/>
    </xf>
    <xf numFmtId="0" fontId="4" fillId="0" borderId="3" xfId="14" applyFont="1" applyBorder="1" applyAlignment="1">
      <alignment horizontal="center"/>
    </xf>
    <xf numFmtId="0" fontId="4" fillId="0" borderId="2" xfId="14" applyFont="1" applyBorder="1" applyAlignment="1">
      <alignment horizontal="right"/>
    </xf>
    <xf numFmtId="0" fontId="19" fillId="0" borderId="2" xfId="14" applyFont="1" applyBorder="1" applyAlignment="1">
      <alignment horizontal="right"/>
    </xf>
    <xf numFmtId="0" fontId="4" fillId="2" borderId="0" xfId="14" applyFont="1" applyFill="1" applyAlignment="1">
      <alignment horizontal="left"/>
    </xf>
    <xf numFmtId="0" fontId="4" fillId="2" borderId="0" xfId="18" applyFont="1" applyFill="1" applyAlignment="1">
      <alignment horizontal="left"/>
    </xf>
    <xf numFmtId="0" fontId="18" fillId="0" borderId="0" xfId="6" applyAlignment="1">
      <alignment horizontal="left"/>
    </xf>
    <xf numFmtId="0" fontId="19" fillId="2" borderId="0" xfId="14" applyFont="1" applyFill="1"/>
    <xf numFmtId="0" fontId="18" fillId="0" borderId="0" xfId="6"/>
    <xf numFmtId="0" fontId="4" fillId="0" borderId="0" xfId="23" applyFont="1"/>
    <xf numFmtId="0" fontId="4" fillId="0" borderId="0" xfId="18" applyFont="1"/>
    <xf numFmtId="0" fontId="4" fillId="0" borderId="0" xfId="23" applyFont="1" applyAlignment="1">
      <alignment horizontal="left"/>
    </xf>
    <xf numFmtId="1" fontId="4" fillId="0" borderId="0" xfId="23" applyNumberFormat="1" applyFont="1"/>
    <xf numFmtId="1" fontId="4" fillId="0" borderId="0" xfId="14" applyNumberFormat="1" applyFont="1"/>
    <xf numFmtId="164" fontId="4" fillId="0" borderId="0" xfId="14" applyNumberFormat="1" applyFont="1"/>
    <xf numFmtId="3" fontId="4" fillId="0" borderId="0" xfId="14" applyNumberFormat="1" applyFont="1"/>
    <xf numFmtId="0" fontId="16" fillId="4" borderId="0" xfId="24" applyFont="1" applyFill="1"/>
    <xf numFmtId="0" fontId="4" fillId="4" borderId="0" xfId="24" applyFont="1" applyFill="1"/>
    <xf numFmtId="0" fontId="4" fillId="4" borderId="0" xfId="15" applyFont="1" applyFill="1"/>
    <xf numFmtId="0" fontId="4" fillId="2" borderId="0" xfId="15" applyFont="1" applyFill="1"/>
    <xf numFmtId="0" fontId="21" fillId="4" borderId="2" xfId="15" applyFont="1" applyFill="1" applyBorder="1" applyAlignment="1">
      <alignment horizontal="center"/>
    </xf>
    <xf numFmtId="0" fontId="17" fillId="4" borderId="3" xfId="15" applyFont="1" applyFill="1" applyBorder="1" applyAlignment="1">
      <alignment horizontal="center"/>
    </xf>
    <xf numFmtId="0" fontId="4" fillId="2" borderId="0" xfId="24" applyFont="1" applyFill="1"/>
    <xf numFmtId="0" fontId="4" fillId="2" borderId="0" xfId="24" applyFont="1" applyFill="1" applyAlignment="1">
      <alignment horizontal="left"/>
    </xf>
    <xf numFmtId="0" fontId="4" fillId="2" borderId="0" xfId="15" applyFont="1" applyFill="1" applyAlignment="1">
      <alignment horizontal="left" vertical="top"/>
    </xf>
    <xf numFmtId="0" fontId="18" fillId="4" borderId="0" xfId="6" applyFill="1" applyAlignment="1">
      <alignment vertical="top"/>
    </xf>
    <xf numFmtId="0" fontId="4" fillId="4" borderId="0" xfId="15" applyFont="1" applyFill="1" applyAlignment="1">
      <alignment vertical="top"/>
    </xf>
    <xf numFmtId="0" fontId="4" fillId="4" borderId="0" xfId="15" quotePrefix="1" applyFont="1" applyFill="1" applyAlignment="1">
      <alignment horizontal="left" vertical="top"/>
    </xf>
    <xf numFmtId="0" fontId="18" fillId="0" borderId="0" xfId="6" applyAlignment="1">
      <alignment vertical="top"/>
    </xf>
    <xf numFmtId="0" fontId="0" fillId="0" borderId="7" xfId="0" applyBorder="1"/>
    <xf numFmtId="0" fontId="9" fillId="0" borderId="7" xfId="23" applyFont="1" applyBorder="1"/>
    <xf numFmtId="0" fontId="30" fillId="0" borderId="7" xfId="23" applyFont="1" applyBorder="1"/>
    <xf numFmtId="0" fontId="9" fillId="0" borderId="8" xfId="23" applyFont="1" applyBorder="1"/>
    <xf numFmtId="0" fontId="4" fillId="2" borderId="0" xfId="17" applyFont="1" applyFill="1"/>
    <xf numFmtId="0" fontId="4" fillId="2" borderId="0" xfId="17" applyFont="1" applyFill="1" applyAlignment="1">
      <alignment horizontal="left"/>
    </xf>
    <xf numFmtId="0" fontId="4" fillId="2" borderId="0" xfId="19" applyFont="1" applyFill="1" applyAlignment="1">
      <alignment horizontal="left"/>
    </xf>
    <xf numFmtId="0" fontId="4" fillId="2" borderId="0" xfId="10" applyFont="1" applyFill="1"/>
    <xf numFmtId="0" fontId="4" fillId="2" borderId="0" xfId="21" applyFont="1" applyFill="1" applyAlignment="1">
      <alignment horizontal="left"/>
    </xf>
    <xf numFmtId="171" fontId="4" fillId="0" borderId="0" xfId="21" applyNumberFormat="1" applyFont="1" applyAlignment="1">
      <alignment horizontal="left"/>
    </xf>
    <xf numFmtId="0" fontId="4" fillId="2" borderId="0" xfId="23" applyFont="1" applyFill="1"/>
    <xf numFmtId="0" fontId="4" fillId="2" borderId="0" xfId="23" applyFont="1" applyFill="1" applyAlignment="1">
      <alignment horizontal="left"/>
    </xf>
    <xf numFmtId="171" fontId="4" fillId="0" borderId="0" xfId="23" applyNumberFormat="1" applyFont="1" applyAlignment="1">
      <alignment horizontal="left"/>
    </xf>
    <xf numFmtId="0" fontId="17" fillId="4" borderId="0" xfId="0" applyFont="1" applyFill="1"/>
    <xf numFmtId="0" fontId="17" fillId="0" borderId="0" xfId="23" applyFont="1"/>
    <xf numFmtId="0" fontId="17" fillId="4" borderId="0" xfId="23" applyFont="1" applyFill="1"/>
    <xf numFmtId="0" fontId="36" fillId="0" borderId="0" xfId="11" applyFont="1"/>
    <xf numFmtId="0" fontId="17" fillId="0" borderId="0" xfId="21" applyFont="1"/>
    <xf numFmtId="0" fontId="17" fillId="0" borderId="0" xfId="16" applyFont="1"/>
    <xf numFmtId="0" fontId="17" fillId="0" borderId="0" xfId="18" applyFont="1"/>
    <xf numFmtId="0" fontId="15" fillId="0" borderId="3" xfId="6" applyFont="1" applyBorder="1"/>
    <xf numFmtId="0" fontId="15" fillId="0" borderId="0" xfId="6" applyFont="1"/>
    <xf numFmtId="1" fontId="17" fillId="0" borderId="0" xfId="23" applyNumberFormat="1" applyFont="1"/>
    <xf numFmtId="1" fontId="17" fillId="0" borderId="0" xfId="14" applyNumberFormat="1" applyFont="1"/>
    <xf numFmtId="164" fontId="17" fillId="0" borderId="0" xfId="14" applyNumberFormat="1" applyFont="1"/>
    <xf numFmtId="3" fontId="17" fillId="0" borderId="0" xfId="14" applyNumberFormat="1" applyFont="1"/>
    <xf numFmtId="0" fontId="17" fillId="0" borderId="0" xfId="14" applyFont="1"/>
    <xf numFmtId="0" fontId="17" fillId="4" borderId="0" xfId="24" applyFont="1" applyFill="1"/>
    <xf numFmtId="0" fontId="17" fillId="0" borderId="0" xfId="19" applyFont="1"/>
    <xf numFmtId="3" fontId="9" fillId="4" borderId="0" xfId="21" applyNumberFormat="1" applyFont="1" applyFill="1" applyAlignment="1">
      <alignment vertical="top"/>
    </xf>
    <xf numFmtId="166" fontId="21" fillId="4" borderId="0" xfId="23" applyNumberFormat="1" applyFont="1" applyFill="1" applyAlignment="1">
      <alignment horizontal="right"/>
    </xf>
    <xf numFmtId="49" fontId="0" fillId="0" borderId="0" xfId="0" applyNumberFormat="1" applyAlignment="1">
      <alignment horizontal="left"/>
    </xf>
    <xf numFmtId="0" fontId="2" fillId="0" borderId="0" xfId="26"/>
    <xf numFmtId="0" fontId="42" fillId="0" borderId="0" xfId="26" applyFont="1"/>
    <xf numFmtId="0" fontId="41" fillId="5" borderId="0" xfId="26" applyFont="1" applyFill="1"/>
    <xf numFmtId="0" fontId="41" fillId="0" borderId="11" xfId="26" applyFont="1" applyBorder="1"/>
    <xf numFmtId="0" fontId="41" fillId="0" borderId="12" xfId="26" applyFont="1" applyBorder="1"/>
    <xf numFmtId="0" fontId="18" fillId="6" borderId="3" xfId="22" applyFont="1" applyFill="1" applyBorder="1"/>
    <xf numFmtId="0" fontId="0" fillId="6" borderId="3" xfId="0" applyFill="1" applyBorder="1"/>
    <xf numFmtId="0" fontId="4" fillId="4" borderId="0" xfId="0" applyFont="1" applyFill="1" applyAlignment="1">
      <alignment horizontal="left" vertical="top" wrapText="1"/>
    </xf>
    <xf numFmtId="172" fontId="20" fillId="0" borderId="0" xfId="23" applyNumberFormat="1" applyFont="1" applyAlignment="1">
      <alignment horizontal="right"/>
    </xf>
    <xf numFmtId="172" fontId="20" fillId="0" borderId="3" xfId="23" applyNumberFormat="1" applyFont="1" applyBorder="1" applyAlignment="1">
      <alignment horizontal="right"/>
    </xf>
    <xf numFmtId="172" fontId="20" fillId="4" borderId="0" xfId="23" applyNumberFormat="1" applyFont="1" applyFill="1" applyAlignment="1">
      <alignment horizontal="right"/>
    </xf>
    <xf numFmtId="172" fontId="19" fillId="4" borderId="0" xfId="23" applyNumberFormat="1" applyFont="1" applyFill="1" applyAlignment="1">
      <alignment horizontal="right"/>
    </xf>
    <xf numFmtId="0" fontId="4" fillId="4" borderId="0" xfId="23" applyFont="1" applyFill="1"/>
    <xf numFmtId="2" fontId="9" fillId="4" borderId="0" xfId="23" applyNumberFormat="1" applyFont="1" applyFill="1"/>
    <xf numFmtId="9" fontId="4" fillId="4" borderId="0" xfId="27" applyFont="1" applyFill="1"/>
    <xf numFmtId="2" fontId="4" fillId="4" borderId="0" xfId="23" applyNumberFormat="1" applyFont="1" applyFill="1"/>
    <xf numFmtId="0" fontId="9" fillId="6" borderId="0" xfId="23" applyFont="1" applyFill="1"/>
    <xf numFmtId="0" fontId="20" fillId="6" borderId="2" xfId="17" applyFont="1" applyFill="1" applyBorder="1"/>
    <xf numFmtId="0" fontId="0" fillId="6" borderId="3" xfId="0" applyFill="1" applyBorder="1" applyAlignment="1">
      <alignment wrapText="1"/>
    </xf>
    <xf numFmtId="0" fontId="3" fillId="0" borderId="0" xfId="0" applyFont="1"/>
    <xf numFmtId="0" fontId="45" fillId="0" borderId="0" xfId="0" applyFont="1" applyAlignment="1">
      <alignment horizontal="left" vertical="center" indent="15"/>
    </xf>
    <xf numFmtId="0" fontId="9" fillId="0" borderId="0" xfId="17" applyFont="1" applyAlignment="1">
      <alignment horizontal="left"/>
    </xf>
    <xf numFmtId="165" fontId="20" fillId="4" borderId="0" xfId="23" applyNumberFormat="1" applyFont="1" applyFill="1" applyAlignment="1">
      <alignment horizontal="right"/>
    </xf>
    <xf numFmtId="0" fontId="4" fillId="2" borderId="0" xfId="7" applyFont="1" applyFill="1"/>
    <xf numFmtId="175" fontId="20" fillId="4" borderId="0" xfId="23" applyNumberFormat="1" applyFont="1" applyFill="1" applyAlignment="1">
      <alignment horizontal="right"/>
    </xf>
    <xf numFmtId="0" fontId="17" fillId="2" borderId="0" xfId="17" applyFont="1" applyFill="1" applyAlignment="1">
      <alignment horizontal="left"/>
    </xf>
    <xf numFmtId="0" fontId="40" fillId="0" borderId="0" xfId="26" applyFont="1"/>
    <xf numFmtId="0" fontId="39" fillId="0" borderId="3" xfId="26" applyFont="1" applyBorder="1"/>
    <xf numFmtId="0" fontId="4" fillId="2" borderId="0" xfId="18" applyFont="1" applyFill="1"/>
    <xf numFmtId="0" fontId="4" fillId="2" borderId="0" xfId="22" applyFont="1" applyFill="1" applyAlignment="1">
      <alignment horizontal="left"/>
    </xf>
    <xf numFmtId="0" fontId="4" fillId="2" borderId="0" xfId="22" applyFont="1" applyFill="1"/>
    <xf numFmtId="0" fontId="17" fillId="2" borderId="0" xfId="17" applyFont="1" applyFill="1"/>
    <xf numFmtId="0" fontId="4" fillId="2" borderId="0" xfId="28" applyFont="1" applyFill="1"/>
    <xf numFmtId="49" fontId="17" fillId="4" borderId="0" xfId="28" applyNumberFormat="1" applyFont="1" applyFill="1"/>
    <xf numFmtId="171" fontId="4" fillId="4" borderId="0" xfId="28" applyNumberFormat="1" applyFont="1" applyFill="1"/>
    <xf numFmtId="0" fontId="17" fillId="4" borderId="0" xfId="28" applyFont="1" applyFill="1" applyAlignment="1">
      <alignment horizontal="left" vertical="top" wrapText="1"/>
    </xf>
    <xf numFmtId="0" fontId="17" fillId="6" borderId="0" xfId="22" applyFont="1" applyFill="1"/>
    <xf numFmtId="0" fontId="4" fillId="4" borderId="0" xfId="28" applyFont="1" applyFill="1"/>
    <xf numFmtId="166" fontId="21" fillId="4" borderId="3" xfId="23" applyNumberFormat="1" applyFont="1" applyFill="1" applyBorder="1" applyAlignment="1">
      <alignment horizontal="right"/>
    </xf>
    <xf numFmtId="171" fontId="4" fillId="4" borderId="0" xfId="29" applyNumberFormat="1" applyFont="1" applyFill="1" applyAlignment="1">
      <alignment horizontal="left" indent="1"/>
    </xf>
    <xf numFmtId="0" fontId="20" fillId="6" borderId="3" xfId="17" applyFont="1" applyFill="1" applyBorder="1"/>
    <xf numFmtId="0" fontId="20" fillId="6" borderId="0" xfId="17" applyFont="1" applyFill="1"/>
    <xf numFmtId="0" fontId="4" fillId="4" borderId="3" xfId="0" applyFont="1" applyFill="1" applyBorder="1"/>
    <xf numFmtId="0" fontId="0" fillId="6" borderId="6" xfId="0" applyFill="1" applyBorder="1"/>
    <xf numFmtId="0" fontId="4" fillId="2" borderId="0" xfId="29" applyFont="1" applyFill="1"/>
    <xf numFmtId="0" fontId="4" fillId="4" borderId="0" xfId="29" applyFont="1" applyFill="1"/>
    <xf numFmtId="0" fontId="4" fillId="4" borderId="3" xfId="22" applyFont="1" applyFill="1" applyBorder="1"/>
    <xf numFmtId="0" fontId="17" fillId="4" borderId="0" xfId="22" applyFont="1" applyFill="1"/>
    <xf numFmtId="0" fontId="4" fillId="6" borderId="0" xfId="29" applyFont="1" applyFill="1"/>
    <xf numFmtId="1" fontId="21" fillId="0" borderId="0" xfId="23" applyNumberFormat="1" applyFont="1" applyAlignment="1">
      <alignment horizontal="right" indent="1"/>
    </xf>
    <xf numFmtId="2" fontId="21" fillId="0" borderId="0" xfId="23" applyNumberFormat="1" applyFont="1" applyAlignment="1">
      <alignment horizontal="right"/>
    </xf>
    <xf numFmtId="1" fontId="21" fillId="0" borderId="0" xfId="23" applyNumberFormat="1" applyFont="1" applyAlignment="1">
      <alignment horizontal="right"/>
    </xf>
    <xf numFmtId="165" fontId="21" fillId="0" borderId="0" xfId="23" applyNumberFormat="1" applyFont="1" applyAlignment="1">
      <alignment horizontal="right"/>
    </xf>
    <xf numFmtId="166" fontId="21" fillId="0" borderId="0" xfId="23" applyNumberFormat="1" applyFont="1" applyAlignment="1">
      <alignment horizontal="right"/>
    </xf>
    <xf numFmtId="2" fontId="21" fillId="0" borderId="0" xfId="19" applyNumberFormat="1" applyFont="1" applyAlignment="1">
      <alignment horizontal="right"/>
    </xf>
    <xf numFmtId="0" fontId="21" fillId="0" borderId="0" xfId="19" applyFont="1" applyAlignment="1">
      <alignment horizontal="right"/>
    </xf>
    <xf numFmtId="3" fontId="21" fillId="0" borderId="0" xfId="23" applyNumberFormat="1" applyFont="1" applyAlignment="1">
      <alignment horizontal="right"/>
    </xf>
    <xf numFmtId="166" fontId="21" fillId="0" borderId="0" xfId="19" applyNumberFormat="1" applyFont="1" applyAlignment="1">
      <alignment horizontal="right"/>
    </xf>
    <xf numFmtId="3" fontId="21" fillId="0" borderId="3" xfId="23" applyNumberFormat="1" applyFont="1" applyBorder="1" applyAlignment="1">
      <alignment horizontal="right"/>
    </xf>
    <xf numFmtId="1" fontId="21" fillId="8" borderId="0" xfId="23" applyNumberFormat="1" applyFont="1" applyFill="1" applyAlignment="1">
      <alignment horizontal="right" indent="1"/>
    </xf>
    <xf numFmtId="2" fontId="21" fillId="8" borderId="0" xfId="23" applyNumberFormat="1" applyFont="1" applyFill="1" applyAlignment="1">
      <alignment horizontal="right" indent="1"/>
    </xf>
    <xf numFmtId="2" fontId="21" fillId="8" borderId="0" xfId="23" applyNumberFormat="1" applyFont="1" applyFill="1" applyAlignment="1">
      <alignment horizontal="right"/>
    </xf>
    <xf numFmtId="1" fontId="21" fillId="8" borderId="0" xfId="23" applyNumberFormat="1" applyFont="1" applyFill="1" applyAlignment="1">
      <alignment horizontal="right"/>
    </xf>
    <xf numFmtId="165" fontId="21" fillId="8" borderId="0" xfId="23" applyNumberFormat="1" applyFont="1" applyFill="1" applyAlignment="1">
      <alignment horizontal="right"/>
    </xf>
    <xf numFmtId="166" fontId="21" fillId="8" borderId="0" xfId="23" applyNumberFormat="1" applyFont="1" applyFill="1" applyAlignment="1">
      <alignment horizontal="right"/>
    </xf>
    <xf numFmtId="2" fontId="21" fillId="8" borderId="0" xfId="19" applyNumberFormat="1" applyFont="1" applyFill="1" applyAlignment="1">
      <alignment horizontal="right"/>
    </xf>
    <xf numFmtId="0" fontId="21" fillId="8" borderId="0" xfId="19" applyFont="1" applyFill="1" applyAlignment="1">
      <alignment horizontal="right"/>
    </xf>
    <xf numFmtId="3" fontId="21" fillId="8" borderId="0" xfId="23" applyNumberFormat="1" applyFont="1" applyFill="1" applyAlignment="1">
      <alignment horizontal="right"/>
    </xf>
    <xf numFmtId="166" fontId="21" fillId="8" borderId="0" xfId="19" applyNumberFormat="1" applyFont="1" applyFill="1" applyAlignment="1">
      <alignment horizontal="right"/>
    </xf>
    <xf numFmtId="3" fontId="21" fillId="8" borderId="3" xfId="23" applyNumberFormat="1" applyFont="1" applyFill="1" applyBorder="1" applyAlignment="1">
      <alignment horizontal="right"/>
    </xf>
    <xf numFmtId="0" fontId="21" fillId="0" borderId="0" xfId="17" applyFont="1" applyAlignment="1">
      <alignment horizontal="left" indent="1"/>
    </xf>
    <xf numFmtId="171" fontId="21" fillId="0" borderId="0" xfId="17" quotePrefix="1" applyNumberFormat="1" applyFont="1" applyAlignment="1">
      <alignment horizontal="left" wrapText="1" indent="1"/>
    </xf>
    <xf numFmtId="0" fontId="21" fillId="0" borderId="0" xfId="17" quotePrefix="1" applyFont="1" applyAlignment="1">
      <alignment horizontal="left" wrapText="1" indent="1"/>
    </xf>
    <xf numFmtId="0" fontId="21" fillId="0" borderId="0" xfId="17" applyFont="1" applyAlignment="1">
      <alignment horizontal="left" wrapText="1" indent="1"/>
    </xf>
    <xf numFmtId="171" fontId="21" fillId="0" borderId="0" xfId="17" quotePrefix="1" applyNumberFormat="1" applyFont="1" applyAlignment="1">
      <alignment horizontal="left" indent="1"/>
    </xf>
    <xf numFmtId="0" fontId="21" fillId="0" borderId="0" xfId="20" applyFont="1" applyAlignment="1">
      <alignment horizontal="left" indent="1"/>
    </xf>
    <xf numFmtId="171" fontId="21" fillId="0" borderId="0" xfId="20" quotePrefix="1" applyNumberFormat="1" applyFont="1" applyAlignment="1">
      <alignment horizontal="left" indent="1"/>
    </xf>
    <xf numFmtId="171" fontId="21" fillId="0" borderId="0" xfId="20" applyNumberFormat="1" applyFont="1" applyAlignment="1">
      <alignment horizontal="left" indent="1"/>
    </xf>
    <xf numFmtId="0" fontId="21" fillId="0" borderId="0" xfId="17" quotePrefix="1" applyFont="1" applyAlignment="1">
      <alignment horizontal="left" indent="1"/>
    </xf>
    <xf numFmtId="171" fontId="21" fillId="0" borderId="3" xfId="20" applyNumberFormat="1" applyFont="1" applyBorder="1" applyAlignment="1">
      <alignment horizontal="left" indent="1"/>
    </xf>
    <xf numFmtId="0" fontId="21" fillId="0" borderId="0" xfId="22" applyFont="1" applyAlignment="1">
      <alignment horizontal="right"/>
    </xf>
    <xf numFmtId="0" fontId="4" fillId="0" borderId="0" xfId="22" applyFont="1" applyAlignment="1">
      <alignment horizontal="right"/>
    </xf>
    <xf numFmtId="2" fontId="21" fillId="0" borderId="3" xfId="23" applyNumberFormat="1" applyFont="1" applyBorder="1" applyAlignment="1">
      <alignment horizontal="right"/>
    </xf>
    <xf numFmtId="166" fontId="21" fillId="8" borderId="0" xfId="22" applyNumberFormat="1" applyFont="1" applyFill="1" applyAlignment="1">
      <alignment horizontal="center"/>
    </xf>
    <xf numFmtId="0" fontId="21" fillId="8" borderId="0" xfId="22" applyFont="1" applyFill="1" applyAlignment="1">
      <alignment horizontal="right"/>
    </xf>
    <xf numFmtId="0" fontId="4" fillId="8" borderId="0" xfId="22" applyFont="1" applyFill="1" applyAlignment="1">
      <alignment horizontal="right"/>
    </xf>
    <xf numFmtId="174" fontId="4" fillId="8" borderId="0" xfId="22" applyNumberFormat="1" applyFont="1" applyFill="1" applyAlignment="1">
      <alignment horizontal="right"/>
    </xf>
    <xf numFmtId="2" fontId="21" fillId="8" borderId="3" xfId="23" applyNumberFormat="1" applyFont="1" applyFill="1" applyBorder="1" applyAlignment="1">
      <alignment horizontal="right"/>
    </xf>
    <xf numFmtId="171" fontId="9" fillId="0" borderId="0" xfId="22" applyNumberFormat="1" applyFont="1" applyAlignment="1">
      <alignment horizontal="left" indent="1"/>
    </xf>
    <xf numFmtId="171" fontId="4" fillId="0" borderId="0" xfId="22" applyNumberFormat="1" applyFont="1" applyAlignment="1">
      <alignment horizontal="left" indent="1"/>
    </xf>
    <xf numFmtId="0" fontId="20" fillId="0" borderId="0" xfId="22" applyFont="1" applyAlignment="1">
      <alignment horizontal="left" indent="1"/>
    </xf>
    <xf numFmtId="0" fontId="17" fillId="0" borderId="0" xfId="22" applyFont="1" applyAlignment="1">
      <alignment horizontal="left" indent="1"/>
    </xf>
    <xf numFmtId="171" fontId="4" fillId="0" borderId="0" xfId="22" applyNumberFormat="1" applyFont="1" applyAlignment="1">
      <alignment horizontal="left" indent="2"/>
    </xf>
    <xf numFmtId="171" fontId="9" fillId="0" borderId="0" xfId="22" applyNumberFormat="1" applyFont="1" applyAlignment="1">
      <alignment horizontal="left" indent="2"/>
    </xf>
    <xf numFmtId="171" fontId="9" fillId="0" borderId="3" xfId="22" applyNumberFormat="1" applyFont="1" applyBorder="1" applyAlignment="1">
      <alignment horizontal="left" indent="2"/>
    </xf>
    <xf numFmtId="3" fontId="21" fillId="4" borderId="0" xfId="23" applyNumberFormat="1" applyFont="1" applyFill="1" applyAlignment="1">
      <alignment horizontal="right"/>
    </xf>
    <xf numFmtId="3" fontId="21" fillId="4" borderId="3" xfId="23" applyNumberFormat="1" applyFont="1" applyFill="1" applyBorder="1" applyAlignment="1">
      <alignment horizontal="right"/>
    </xf>
    <xf numFmtId="166" fontId="20" fillId="8" borderId="0" xfId="23" applyNumberFormat="1" applyFont="1" applyFill="1" applyAlignment="1">
      <alignment horizontal="right"/>
    </xf>
    <xf numFmtId="171" fontId="17" fillId="4" borderId="0" xfId="28" applyNumberFormat="1" applyFont="1" applyFill="1" applyAlignment="1">
      <alignment horizontal="left" indent="1"/>
    </xf>
    <xf numFmtId="171" fontId="4" fillId="4" borderId="0" xfId="28" applyNumberFormat="1" applyFont="1" applyFill="1" applyAlignment="1">
      <alignment horizontal="left" indent="1"/>
    </xf>
    <xf numFmtId="171" fontId="4" fillId="4" borderId="0" xfId="28" applyNumberFormat="1" applyFont="1" applyFill="1" applyAlignment="1">
      <alignment horizontal="left" indent="2"/>
    </xf>
    <xf numFmtId="171" fontId="17" fillId="4" borderId="0" xfId="28" applyNumberFormat="1" applyFont="1" applyFill="1" applyAlignment="1">
      <alignment horizontal="left" indent="2"/>
    </xf>
    <xf numFmtId="171" fontId="4" fillId="4" borderId="0" xfId="28" applyNumberFormat="1" applyFont="1" applyFill="1" applyAlignment="1">
      <alignment horizontal="left" indent="3"/>
    </xf>
    <xf numFmtId="171" fontId="4" fillId="4" borderId="3" xfId="28" applyNumberFormat="1" applyFont="1" applyFill="1" applyBorder="1" applyAlignment="1">
      <alignment horizontal="left" indent="2"/>
    </xf>
    <xf numFmtId="0" fontId="17" fillId="2" borderId="0" xfId="28" applyFont="1" applyFill="1"/>
    <xf numFmtId="3" fontId="20" fillId="8" borderId="0" xfId="23" applyNumberFormat="1" applyFont="1" applyFill="1" applyAlignment="1">
      <alignment horizontal="right"/>
    </xf>
    <xf numFmtId="171" fontId="17" fillId="4" borderId="3" xfId="28" applyNumberFormat="1" applyFont="1" applyFill="1" applyBorder="1" applyAlignment="1">
      <alignment horizontal="left" indent="1"/>
    </xf>
    <xf numFmtId="0" fontId="38" fillId="4" borderId="0" xfId="0" applyFont="1" applyFill="1"/>
    <xf numFmtId="0" fontId="4" fillId="8" borderId="0" xfId="0" applyFont="1" applyFill="1"/>
    <xf numFmtId="166" fontId="21" fillId="8" borderId="3" xfId="23" applyNumberFormat="1" applyFont="1" applyFill="1" applyBorder="1" applyAlignment="1">
      <alignment horizontal="right"/>
    </xf>
    <xf numFmtId="171" fontId="17" fillId="6" borderId="0" xfId="28" applyNumberFormat="1" applyFont="1" applyFill="1" applyAlignment="1">
      <alignment horizontal="left" indent="2"/>
    </xf>
    <xf numFmtId="171" fontId="4" fillId="6" borderId="0" xfId="28" applyNumberFormat="1" applyFont="1" applyFill="1" applyAlignment="1">
      <alignment horizontal="left" indent="3"/>
    </xf>
    <xf numFmtId="166" fontId="20" fillId="8" borderId="3" xfId="23" applyNumberFormat="1" applyFont="1" applyFill="1" applyBorder="1" applyAlignment="1">
      <alignment horizontal="right"/>
    </xf>
    <xf numFmtId="171" fontId="4" fillId="4" borderId="0" xfId="29" applyNumberFormat="1" applyFont="1" applyFill="1" applyAlignment="1">
      <alignment horizontal="left" indent="2"/>
    </xf>
    <xf numFmtId="49" fontId="17" fillId="4" borderId="0" xfId="28" applyNumberFormat="1" applyFont="1" applyFill="1" applyAlignment="1">
      <alignment horizontal="left" indent="2"/>
    </xf>
    <xf numFmtId="171" fontId="4" fillId="4" borderId="0" xfId="29" applyNumberFormat="1" applyFont="1" applyFill="1" applyAlignment="1">
      <alignment horizontal="left" indent="3"/>
    </xf>
    <xf numFmtId="0" fontId="4" fillId="4" borderId="0" xfId="28" applyFont="1" applyFill="1" applyAlignment="1">
      <alignment horizontal="left" indent="2"/>
    </xf>
    <xf numFmtId="171" fontId="17" fillId="0" borderId="0" xfId="28" applyNumberFormat="1" applyFont="1" applyAlignment="1">
      <alignment horizontal="left" indent="3"/>
    </xf>
    <xf numFmtId="49" fontId="17" fillId="4" borderId="0" xfId="28" applyNumberFormat="1" applyFont="1" applyFill="1" applyAlignment="1">
      <alignment horizontal="left" indent="3"/>
    </xf>
    <xf numFmtId="171" fontId="4" fillId="4" borderId="0" xfId="29" applyNumberFormat="1" applyFont="1" applyFill="1" applyAlignment="1">
      <alignment horizontal="left" indent="4"/>
    </xf>
    <xf numFmtId="171" fontId="4" fillId="4" borderId="3" xfId="29" applyNumberFormat="1" applyFont="1" applyFill="1" applyBorder="1" applyAlignment="1">
      <alignment horizontal="left" indent="4"/>
    </xf>
    <xf numFmtId="171" fontId="17" fillId="4" borderId="0" xfId="29" applyNumberFormat="1" applyFont="1" applyFill="1" applyAlignment="1">
      <alignment horizontal="left" indent="1"/>
    </xf>
    <xf numFmtId="0" fontId="4" fillId="4" borderId="0" xfId="29" applyFont="1" applyFill="1" applyAlignment="1">
      <alignment horizontal="left" indent="1"/>
    </xf>
    <xf numFmtId="49" fontId="17" fillId="4" borderId="0" xfId="29" applyNumberFormat="1" applyFont="1" applyFill="1" applyAlignment="1">
      <alignment horizontal="left" indent="1"/>
    </xf>
    <xf numFmtId="171" fontId="17" fillId="4" borderId="3" xfId="29" applyNumberFormat="1" applyFont="1" applyFill="1" applyBorder="1" applyAlignment="1">
      <alignment horizontal="left" indent="1"/>
    </xf>
    <xf numFmtId="171" fontId="17" fillId="4" borderId="0" xfId="29" applyNumberFormat="1" applyFont="1" applyFill="1" applyAlignment="1">
      <alignment horizontal="left" indent="2"/>
    </xf>
    <xf numFmtId="0" fontId="17" fillId="2" borderId="3" xfId="29" applyFont="1" applyFill="1" applyBorder="1"/>
    <xf numFmtId="0" fontId="17" fillId="2" borderId="0" xfId="29" applyFont="1" applyFill="1"/>
    <xf numFmtId="171" fontId="17" fillId="0" borderId="0" xfId="29" applyNumberFormat="1" applyFont="1" applyAlignment="1">
      <alignment horizontal="left" indent="2"/>
    </xf>
    <xf numFmtId="49" fontId="17" fillId="4" borderId="0" xfId="29" applyNumberFormat="1" applyFont="1" applyFill="1" applyAlignment="1">
      <alignment horizontal="left" indent="2"/>
    </xf>
    <xf numFmtId="49" fontId="17" fillId="4" borderId="0" xfId="29" applyNumberFormat="1" applyFont="1" applyFill="1" applyAlignment="1">
      <alignment horizontal="left"/>
    </xf>
    <xf numFmtId="171" fontId="17" fillId="4" borderId="0" xfId="29" applyNumberFormat="1" applyFont="1" applyFill="1" applyAlignment="1">
      <alignment horizontal="left"/>
    </xf>
    <xf numFmtId="0" fontId="4" fillId="8" borderId="0" xfId="29" applyFont="1" applyFill="1"/>
    <xf numFmtId="0" fontId="21" fillId="6" borderId="0" xfId="19" applyFont="1" applyFill="1" applyAlignment="1">
      <alignment horizontal="center"/>
    </xf>
    <xf numFmtId="0" fontId="17" fillId="4" borderId="0" xfId="29" applyFont="1" applyFill="1"/>
    <xf numFmtId="0" fontId="21" fillId="0" borderId="2" xfId="16" applyFont="1" applyBorder="1" applyAlignment="1">
      <alignment horizontal="right"/>
    </xf>
    <xf numFmtId="172" fontId="21" fillId="0" borderId="0" xfId="16" applyNumberFormat="1" applyFont="1" applyAlignment="1">
      <alignment horizontal="right"/>
    </xf>
    <xf numFmtId="169" fontId="21" fillId="0" borderId="0" xfId="16" applyNumberFormat="1" applyFont="1" applyAlignment="1">
      <alignment horizontal="right"/>
    </xf>
    <xf numFmtId="2" fontId="21" fillId="4" borderId="0" xfId="23" applyNumberFormat="1" applyFont="1" applyFill="1" applyAlignment="1">
      <alignment horizontal="right"/>
    </xf>
    <xf numFmtId="164" fontId="21" fillId="4" borderId="0" xfId="23" applyNumberFormat="1" applyFont="1" applyFill="1" applyAlignment="1">
      <alignment horizontal="right"/>
    </xf>
    <xf numFmtId="2" fontId="21" fillId="4" borderId="3" xfId="23" applyNumberFormat="1" applyFont="1" applyFill="1" applyBorder="1" applyAlignment="1">
      <alignment horizontal="right"/>
    </xf>
    <xf numFmtId="0" fontId="21" fillId="8" borderId="2" xfId="16" applyFont="1" applyFill="1" applyBorder="1" applyAlignment="1">
      <alignment horizontal="right"/>
    </xf>
    <xf numFmtId="172" fontId="21" fillId="8" borderId="0" xfId="16" applyNumberFormat="1" applyFont="1" applyFill="1" applyAlignment="1">
      <alignment horizontal="right"/>
    </xf>
    <xf numFmtId="169" fontId="21" fillId="8" borderId="0" xfId="16" applyNumberFormat="1" applyFont="1" applyFill="1" applyAlignment="1">
      <alignment horizontal="right"/>
    </xf>
    <xf numFmtId="164" fontId="21" fillId="8" borderId="0" xfId="23" applyNumberFormat="1" applyFont="1" applyFill="1" applyAlignment="1">
      <alignment horizontal="right"/>
    </xf>
    <xf numFmtId="0" fontId="17" fillId="2" borderId="0" xfId="16" applyFont="1" applyFill="1" applyAlignment="1">
      <alignment horizontal="left"/>
    </xf>
    <xf numFmtId="165" fontId="20" fillId="8" borderId="0" xfId="23" applyNumberFormat="1" applyFont="1" applyFill="1" applyAlignment="1">
      <alignment horizontal="right"/>
    </xf>
    <xf numFmtId="169" fontId="17" fillId="2" borderId="0" xfId="16" applyNumberFormat="1" applyFont="1" applyFill="1" applyAlignment="1">
      <alignment horizontal="left"/>
    </xf>
    <xf numFmtId="165" fontId="21" fillId="0" borderId="2" xfId="18" applyNumberFormat="1" applyFont="1" applyBorder="1" applyAlignment="1">
      <alignment horizontal="right"/>
    </xf>
    <xf numFmtId="165" fontId="21" fillId="0" borderId="0" xfId="18" applyNumberFormat="1" applyFont="1" applyAlignment="1">
      <alignment horizontal="right"/>
    </xf>
    <xf numFmtId="2" fontId="21" fillId="0" borderId="0" xfId="18" applyNumberFormat="1" applyFont="1" applyAlignment="1">
      <alignment horizontal="right"/>
    </xf>
    <xf numFmtId="165" fontId="21" fillId="8" borderId="2" xfId="18" applyNumberFormat="1" applyFont="1" applyFill="1" applyBorder="1" applyAlignment="1">
      <alignment horizontal="right"/>
    </xf>
    <xf numFmtId="165" fontId="21" fillId="8" borderId="0" xfId="18" applyNumberFormat="1" applyFont="1" applyFill="1" applyAlignment="1">
      <alignment horizontal="right"/>
    </xf>
    <xf numFmtId="2" fontId="21" fillId="8" borderId="0" xfId="18" applyNumberFormat="1" applyFont="1" applyFill="1" applyAlignment="1">
      <alignment horizontal="right"/>
    </xf>
    <xf numFmtId="171" fontId="4" fillId="0" borderId="0" xfId="18" applyNumberFormat="1" applyFont="1" applyAlignment="1">
      <alignment horizontal="left" indent="1"/>
    </xf>
    <xf numFmtId="171" fontId="4" fillId="0" borderId="0" xfId="18" applyNumberFormat="1" applyFont="1" applyAlignment="1">
      <alignment horizontal="left" indent="2"/>
    </xf>
    <xf numFmtId="171" fontId="4" fillId="0" borderId="3" xfId="18" applyNumberFormat="1" applyFont="1" applyBorder="1" applyAlignment="1">
      <alignment horizontal="left" indent="2"/>
    </xf>
    <xf numFmtId="0" fontId="17" fillId="2" borderId="0" xfId="18" applyFont="1" applyFill="1" applyAlignment="1">
      <alignment horizontal="left"/>
    </xf>
    <xf numFmtId="171" fontId="17" fillId="0" borderId="0" xfId="18" applyNumberFormat="1" applyFont="1" applyAlignment="1">
      <alignment horizontal="left" indent="1"/>
    </xf>
    <xf numFmtId="0" fontId="17" fillId="2" borderId="0" xfId="18" applyFont="1" applyFill="1"/>
    <xf numFmtId="0" fontId="4" fillId="0" borderId="0" xfId="7" applyFont="1" applyAlignment="1">
      <alignment horizontal="center"/>
    </xf>
    <xf numFmtId="172" fontId="21" fillId="0" borderId="0" xfId="23" applyNumberFormat="1" applyFont="1" applyAlignment="1">
      <alignment horizontal="right"/>
    </xf>
    <xf numFmtId="172" fontId="4" fillId="3" borderId="0" xfId="7" applyNumberFormat="1" applyFont="1" applyFill="1" applyAlignment="1">
      <alignment horizontal="right"/>
    </xf>
    <xf numFmtId="172" fontId="21" fillId="0" borderId="0" xfId="7" applyNumberFormat="1" applyFont="1" applyAlignment="1">
      <alignment horizontal="right"/>
    </xf>
    <xf numFmtId="0" fontId="4" fillId="8" borderId="0" xfId="7" applyFont="1" applyFill="1" applyAlignment="1">
      <alignment horizontal="center"/>
    </xf>
    <xf numFmtId="172" fontId="21" fillId="8" borderId="0" xfId="23" applyNumberFormat="1" applyFont="1" applyFill="1" applyAlignment="1">
      <alignment horizontal="right"/>
    </xf>
    <xf numFmtId="172" fontId="4" fillId="8" borderId="0" xfId="7" applyNumberFormat="1" applyFont="1" applyFill="1" applyAlignment="1">
      <alignment horizontal="right"/>
    </xf>
    <xf numFmtId="172" fontId="21" fillId="8" borderId="0" xfId="7" applyNumberFormat="1" applyFont="1" applyFill="1" applyAlignment="1">
      <alignment horizontal="right"/>
    </xf>
    <xf numFmtId="172" fontId="21" fillId="8" borderId="3" xfId="23" applyNumberFormat="1" applyFont="1" applyFill="1" applyBorder="1" applyAlignment="1">
      <alignment horizontal="right"/>
    </xf>
    <xf numFmtId="0" fontId="17" fillId="2" borderId="0" xfId="7" applyFont="1" applyFill="1"/>
    <xf numFmtId="172" fontId="20" fillId="8" borderId="3" xfId="23" applyNumberFormat="1" applyFont="1" applyFill="1" applyBorder="1" applyAlignment="1">
      <alignment horizontal="right"/>
    </xf>
    <xf numFmtId="172" fontId="20" fillId="8" borderId="0" xfId="23" applyNumberFormat="1" applyFont="1" applyFill="1" applyAlignment="1">
      <alignment horizontal="right"/>
    </xf>
    <xf numFmtId="0" fontId="4" fillId="8" borderId="0" xfId="8" applyFont="1" applyFill="1" applyAlignment="1">
      <alignment horizontal="center"/>
    </xf>
    <xf numFmtId="2" fontId="4" fillId="8" borderId="0" xfId="8" applyNumberFormat="1" applyFont="1" applyFill="1" applyAlignment="1">
      <alignment horizontal="right"/>
    </xf>
    <xf numFmtId="0" fontId="4" fillId="0" borderId="0" xfId="8" applyFont="1" applyAlignment="1">
      <alignment horizontal="center"/>
    </xf>
    <xf numFmtId="2" fontId="4" fillId="0" borderId="0" xfId="8" applyNumberFormat="1" applyFont="1" applyAlignment="1">
      <alignment horizontal="right"/>
    </xf>
    <xf numFmtId="0" fontId="21" fillId="0" borderId="2" xfId="14" applyFont="1" applyBorder="1" applyAlignment="1">
      <alignment horizontal="right"/>
    </xf>
    <xf numFmtId="172" fontId="21" fillId="4" borderId="0" xfId="23" applyNumberFormat="1" applyFont="1" applyFill="1" applyAlignment="1">
      <alignment horizontal="right"/>
    </xf>
    <xf numFmtId="164" fontId="21" fillId="0" borderId="0" xfId="14" applyNumberFormat="1" applyFont="1" applyAlignment="1">
      <alignment horizontal="right"/>
    </xf>
    <xf numFmtId="172" fontId="21" fillId="4" borderId="3" xfId="23" applyNumberFormat="1" applyFont="1" applyFill="1" applyBorder="1" applyAlignment="1">
      <alignment horizontal="right"/>
    </xf>
    <xf numFmtId="0" fontId="20" fillId="8" borderId="2" xfId="14" applyFont="1" applyFill="1" applyBorder="1" applyAlignment="1">
      <alignment horizontal="right"/>
    </xf>
    <xf numFmtId="0" fontId="21" fillId="8" borderId="2" xfId="14" applyFont="1" applyFill="1" applyBorder="1" applyAlignment="1">
      <alignment horizontal="right"/>
    </xf>
    <xf numFmtId="0" fontId="4" fillId="8" borderId="2" xfId="14" applyFont="1" applyFill="1" applyBorder="1" applyAlignment="1">
      <alignment horizontal="right"/>
    </xf>
    <xf numFmtId="164" fontId="21" fillId="8" borderId="0" xfId="14" applyNumberFormat="1" applyFont="1" applyFill="1" applyAlignment="1">
      <alignment horizontal="right"/>
    </xf>
    <xf numFmtId="0" fontId="17" fillId="2" borderId="0" xfId="14" applyFont="1" applyFill="1" applyAlignment="1">
      <alignment horizontal="left"/>
    </xf>
    <xf numFmtId="171" fontId="4" fillId="0" borderId="0" xfId="14" applyNumberFormat="1" applyFont="1" applyAlignment="1">
      <alignment horizontal="left" indent="1"/>
    </xf>
    <xf numFmtId="171" fontId="17" fillId="0" borderId="0" xfId="14" applyNumberFormat="1" applyFont="1" applyAlignment="1">
      <alignment horizontal="left" indent="1"/>
    </xf>
    <xf numFmtId="171" fontId="4" fillId="0" borderId="0" xfId="14" applyNumberFormat="1" applyFont="1" applyAlignment="1">
      <alignment horizontal="left" indent="2"/>
    </xf>
    <xf numFmtId="171" fontId="4" fillId="0" borderId="3" xfId="15" applyNumberFormat="1" applyFont="1" applyBorder="1" applyAlignment="1">
      <alignment horizontal="left" indent="1"/>
    </xf>
    <xf numFmtId="172" fontId="23" fillId="4" borderId="0" xfId="23" applyNumberFormat="1" applyFont="1" applyFill="1" applyAlignment="1">
      <alignment horizontal="right"/>
    </xf>
    <xf numFmtId="0" fontId="42" fillId="5" borderId="0" xfId="26" applyFont="1" applyFill="1"/>
    <xf numFmtId="0" fontId="48" fillId="0" borderId="0" xfId="26" applyFont="1"/>
    <xf numFmtId="171" fontId="41" fillId="0" borderId="0" xfId="26" applyNumberFormat="1" applyFont="1" applyAlignment="1">
      <alignment horizontal="left" indent="2"/>
    </xf>
    <xf numFmtId="0" fontId="42" fillId="0" borderId="0" xfId="26" applyFont="1" applyAlignment="1">
      <alignment horizontal="left" indent="1"/>
    </xf>
    <xf numFmtId="164" fontId="20" fillId="8" borderId="0" xfId="14" applyNumberFormat="1" applyFont="1" applyFill="1" applyAlignment="1">
      <alignment horizontal="right"/>
    </xf>
    <xf numFmtId="0" fontId="20" fillId="8" borderId="0" xfId="15" applyFont="1" applyFill="1" applyAlignment="1">
      <alignment horizontal="right"/>
    </xf>
    <xf numFmtId="164" fontId="21" fillId="8" borderId="0" xfId="15" applyNumberFormat="1" applyFont="1" applyFill="1" applyAlignment="1">
      <alignment horizontal="right"/>
    </xf>
    <xf numFmtId="2" fontId="21" fillId="8" borderId="0" xfId="15" applyNumberFormat="1" applyFont="1" applyFill="1" applyAlignment="1">
      <alignment horizontal="right"/>
    </xf>
    <xf numFmtId="0" fontId="21" fillId="8" borderId="0" xfId="15" applyFont="1" applyFill="1" applyAlignment="1">
      <alignment horizontal="center"/>
    </xf>
    <xf numFmtId="0" fontId="21" fillId="4" borderId="0" xfId="15" applyFont="1" applyFill="1" applyAlignment="1">
      <alignment horizontal="right"/>
    </xf>
    <xf numFmtId="164" fontId="21" fillId="4" borderId="0" xfId="15" applyNumberFormat="1" applyFont="1" applyFill="1" applyAlignment="1">
      <alignment horizontal="right"/>
    </xf>
    <xf numFmtId="2" fontId="21" fillId="4" borderId="0" xfId="15" applyNumberFormat="1" applyFont="1" applyFill="1" applyAlignment="1">
      <alignment horizontal="right"/>
    </xf>
    <xf numFmtId="0" fontId="21" fillId="4" borderId="0" xfId="15" applyFont="1" applyFill="1" applyAlignment="1">
      <alignment horizontal="center"/>
    </xf>
    <xf numFmtId="171" fontId="4" fillId="4" borderId="0" xfId="24" applyNumberFormat="1" applyFont="1" applyFill="1" applyAlignment="1">
      <alignment horizontal="left" indent="1"/>
    </xf>
    <xf numFmtId="0" fontId="17" fillId="2" borderId="0" xfId="24" applyFont="1" applyFill="1" applyAlignment="1">
      <alignment horizontal="left"/>
    </xf>
    <xf numFmtId="171" fontId="17" fillId="4" borderId="0" xfId="24" applyNumberFormat="1" applyFont="1" applyFill="1" applyAlignment="1">
      <alignment horizontal="left" indent="1"/>
    </xf>
    <xf numFmtId="164" fontId="20" fillId="8" borderId="0" xfId="23" applyNumberFormat="1" applyFont="1" applyFill="1" applyAlignment="1">
      <alignment horizontal="right"/>
    </xf>
    <xf numFmtId="0" fontId="17" fillId="2" borderId="0" xfId="24" applyFont="1" applyFill="1"/>
    <xf numFmtId="1" fontId="21" fillId="4" borderId="0" xfId="23" applyNumberFormat="1" applyFont="1" applyFill="1" applyAlignment="1">
      <alignment horizontal="right"/>
    </xf>
    <xf numFmtId="165" fontId="21" fillId="0" borderId="0" xfId="19" applyNumberFormat="1" applyFont="1" applyAlignment="1">
      <alignment horizontal="right"/>
    </xf>
    <xf numFmtId="170" fontId="21" fillId="0" borderId="0" xfId="19" applyNumberFormat="1" applyFont="1" applyAlignment="1">
      <alignment horizontal="right"/>
    </xf>
    <xf numFmtId="0" fontId="21" fillId="8" borderId="2" xfId="19" applyFont="1" applyFill="1" applyBorder="1" applyAlignment="1">
      <alignment horizontal="center"/>
    </xf>
    <xf numFmtId="0" fontId="21" fillId="8" borderId="0" xfId="19" applyFont="1" applyFill="1" applyAlignment="1">
      <alignment horizontal="center"/>
    </xf>
    <xf numFmtId="3" fontId="21" fillId="8" borderId="0" xfId="19" applyNumberFormat="1" applyFont="1" applyFill="1" applyAlignment="1">
      <alignment horizontal="right"/>
    </xf>
    <xf numFmtId="165" fontId="21" fillId="8" borderId="0" xfId="19" applyNumberFormat="1" applyFont="1" applyFill="1" applyAlignment="1">
      <alignment horizontal="right"/>
    </xf>
    <xf numFmtId="170" fontId="21" fillId="8" borderId="0" xfId="19" applyNumberFormat="1" applyFont="1" applyFill="1" applyAlignment="1">
      <alignment horizontal="right"/>
    </xf>
    <xf numFmtId="165" fontId="21" fillId="8" borderId="3" xfId="23" applyNumberFormat="1" applyFont="1" applyFill="1" applyBorder="1" applyAlignment="1">
      <alignment horizontal="right"/>
    </xf>
    <xf numFmtId="0" fontId="17" fillId="2" borderId="0" xfId="19" applyFont="1" applyFill="1" applyAlignment="1">
      <alignment horizontal="left"/>
    </xf>
    <xf numFmtId="0" fontId="9" fillId="0" borderId="0" xfId="19" applyFont="1" applyAlignment="1">
      <alignment horizontal="left" indent="1"/>
    </xf>
    <xf numFmtId="171" fontId="9" fillId="0" borderId="0" xfId="19" applyNumberFormat="1" applyFont="1" applyAlignment="1">
      <alignment horizontal="left" indent="2"/>
    </xf>
    <xf numFmtId="171" fontId="4" fillId="0" borderId="0" xfId="19" applyNumberFormat="1" applyFont="1" applyAlignment="1">
      <alignment horizontal="left" indent="1"/>
    </xf>
    <xf numFmtId="171" fontId="4" fillId="0" borderId="0" xfId="19" applyNumberFormat="1" applyFont="1" applyAlignment="1">
      <alignment horizontal="left" indent="2"/>
    </xf>
    <xf numFmtId="0" fontId="4" fillId="0" borderId="0" xfId="19" applyFont="1" applyAlignment="1">
      <alignment horizontal="left" indent="1"/>
    </xf>
    <xf numFmtId="0" fontId="21" fillId="0" borderId="0" xfId="19" applyFont="1" applyAlignment="1">
      <alignment horizontal="left" indent="1"/>
    </xf>
    <xf numFmtId="171" fontId="21" fillId="0" borderId="0" xfId="20" applyNumberFormat="1" applyFont="1" applyAlignment="1">
      <alignment horizontal="left" indent="2"/>
    </xf>
    <xf numFmtId="171" fontId="10" fillId="3" borderId="0" xfId="10" applyNumberFormat="1" applyFont="1" applyFill="1" applyAlignment="1">
      <alignment horizontal="left" vertical="center" indent="3"/>
    </xf>
    <xf numFmtId="0" fontId="4" fillId="0" borderId="0" xfId="9" applyFont="1" applyAlignment="1">
      <alignment horizontal="center"/>
    </xf>
    <xf numFmtId="165" fontId="4" fillId="0" borderId="0" xfId="9" applyNumberFormat="1" applyFont="1" applyAlignment="1">
      <alignment horizontal="right"/>
    </xf>
    <xf numFmtId="164" fontId="4" fillId="0" borderId="0" xfId="9" applyNumberFormat="1" applyFont="1" applyAlignment="1">
      <alignment horizontal="right"/>
    </xf>
    <xf numFmtId="3" fontId="21" fillId="0" borderId="0" xfId="9" applyNumberFormat="1" applyFont="1" applyAlignment="1">
      <alignment horizontal="right"/>
    </xf>
    <xf numFmtId="164" fontId="21" fillId="0" borderId="0" xfId="9" applyNumberFormat="1" applyFont="1" applyAlignment="1">
      <alignment horizontal="right"/>
    </xf>
    <xf numFmtId="165" fontId="21" fillId="0" borderId="3" xfId="23" applyNumberFormat="1" applyFont="1" applyBorder="1" applyAlignment="1">
      <alignment horizontal="right"/>
    </xf>
    <xf numFmtId="0" fontId="4" fillId="8" borderId="0" xfId="9" applyFont="1" applyFill="1" applyAlignment="1">
      <alignment horizontal="center"/>
    </xf>
    <xf numFmtId="165" fontId="4" fillId="8" borderId="0" xfId="9" applyNumberFormat="1" applyFont="1" applyFill="1" applyAlignment="1">
      <alignment horizontal="right"/>
    </xf>
    <xf numFmtId="164" fontId="4" fillId="8" borderId="0" xfId="9" applyNumberFormat="1" applyFont="1" applyFill="1" applyAlignment="1">
      <alignment horizontal="right"/>
    </xf>
    <xf numFmtId="3" fontId="21" fillId="8" borderId="0" xfId="9" applyNumberFormat="1" applyFont="1" applyFill="1" applyAlignment="1">
      <alignment horizontal="right"/>
    </xf>
    <xf numFmtId="164" fontId="21" fillId="8" borderId="0" xfId="9" applyNumberFormat="1" applyFont="1" applyFill="1" applyAlignment="1">
      <alignment horizontal="right"/>
    </xf>
    <xf numFmtId="171" fontId="9" fillId="0" borderId="0" xfId="9" applyNumberFormat="1" applyFont="1" applyAlignment="1">
      <alignment horizontal="left" indent="1"/>
    </xf>
    <xf numFmtId="171" fontId="9" fillId="0" borderId="3" xfId="9" applyNumberFormat="1" applyFont="1" applyBorder="1" applyAlignment="1">
      <alignment horizontal="left" indent="1"/>
    </xf>
    <xf numFmtId="0" fontId="10" fillId="4" borderId="0" xfId="9" applyFont="1" applyFill="1" applyAlignment="1">
      <alignment horizontal="center"/>
    </xf>
    <xf numFmtId="3" fontId="10" fillId="4" borderId="0" xfId="9" applyNumberFormat="1" applyFont="1" applyFill="1" applyAlignment="1">
      <alignment horizontal="right"/>
    </xf>
    <xf numFmtId="0" fontId="10" fillId="4" borderId="0" xfId="9" applyFont="1" applyFill="1" applyAlignment="1">
      <alignment horizontal="right"/>
    </xf>
    <xf numFmtId="0" fontId="10" fillId="8" borderId="0" xfId="9" applyFont="1" applyFill="1" applyAlignment="1">
      <alignment horizontal="center"/>
    </xf>
    <xf numFmtId="3" fontId="10" fillId="8" borderId="0" xfId="9" applyNumberFormat="1" applyFont="1" applyFill="1" applyAlignment="1">
      <alignment horizontal="right"/>
    </xf>
    <xf numFmtId="0" fontId="10" fillId="8" borderId="0" xfId="9" applyFont="1" applyFill="1" applyAlignment="1">
      <alignment horizontal="right"/>
    </xf>
    <xf numFmtId="171" fontId="10" fillId="4" borderId="0" xfId="9" applyNumberFormat="1" applyFont="1" applyFill="1" applyAlignment="1">
      <alignment horizontal="left" indent="1"/>
    </xf>
    <xf numFmtId="0" fontId="4" fillId="2" borderId="0" xfId="8" applyFont="1" applyFill="1"/>
    <xf numFmtId="171" fontId="4" fillId="3" borderId="0" xfId="8" applyNumberFormat="1" applyFont="1" applyFill="1" applyAlignment="1">
      <alignment horizontal="left" indent="1"/>
    </xf>
    <xf numFmtId="0" fontId="4" fillId="0" borderId="0" xfId="8" applyFont="1"/>
    <xf numFmtId="171" fontId="4" fillId="3" borderId="3" xfId="8" applyNumberFormat="1" applyFont="1" applyFill="1" applyBorder="1" applyAlignment="1">
      <alignment horizontal="left" indent="1"/>
    </xf>
    <xf numFmtId="0" fontId="0" fillId="0" borderId="0" xfId="0" applyAlignment="1">
      <alignment vertical="top" wrapText="1"/>
    </xf>
    <xf numFmtId="0" fontId="4" fillId="4" borderId="0" xfId="23" quotePrefix="1" applyFont="1" applyFill="1" applyAlignment="1">
      <alignment horizontal="left" vertical="top" wrapText="1"/>
    </xf>
    <xf numFmtId="0" fontId="17" fillId="2" borderId="0" xfId="23" applyFont="1" applyFill="1"/>
    <xf numFmtId="171" fontId="17" fillId="0" borderId="0" xfId="23" applyNumberFormat="1" applyFont="1" applyAlignment="1">
      <alignment horizontal="left" indent="1"/>
    </xf>
    <xf numFmtId="171" fontId="4" fillId="0" borderId="0" xfId="23" applyNumberFormat="1" applyFont="1" applyAlignment="1">
      <alignment horizontal="left" indent="2"/>
    </xf>
    <xf numFmtId="171" fontId="4" fillId="0" borderId="0" xfId="21" applyNumberFormat="1" applyFont="1" applyAlignment="1">
      <alignment horizontal="left" indent="3"/>
    </xf>
    <xf numFmtId="171" fontId="4" fillId="0" borderId="0" xfId="21" applyNumberFormat="1" applyFont="1" applyAlignment="1">
      <alignment horizontal="left" indent="1"/>
    </xf>
    <xf numFmtId="0" fontId="17" fillId="2" borderId="0" xfId="23" applyFont="1" applyFill="1" applyAlignment="1">
      <alignment horizontal="left"/>
    </xf>
    <xf numFmtId="171" fontId="17" fillId="0" borderId="0" xfId="23" applyNumberFormat="1" applyFont="1" applyAlignment="1">
      <alignment horizontal="left" indent="2"/>
    </xf>
    <xf numFmtId="171" fontId="4" fillId="0" borderId="0" xfId="23" applyNumberFormat="1" applyFont="1" applyAlignment="1">
      <alignment horizontal="left" indent="3"/>
    </xf>
    <xf numFmtId="0" fontId="4" fillId="0" borderId="0" xfId="23" applyFont="1" applyAlignment="1">
      <alignment horizontal="left" indent="1"/>
    </xf>
    <xf numFmtId="0" fontId="17" fillId="0" borderId="0" xfId="23" quotePrefix="1" applyFont="1" applyAlignment="1">
      <alignment horizontal="left" indent="1"/>
    </xf>
    <xf numFmtId="0" fontId="20" fillId="0" borderId="0" xfId="23" applyFont="1" applyAlignment="1">
      <alignment horizontal="left"/>
    </xf>
    <xf numFmtId="171" fontId="4" fillId="0" borderId="0" xfId="23" applyNumberFormat="1" applyFont="1" applyAlignment="1">
      <alignment horizontal="left" indent="1"/>
    </xf>
    <xf numFmtId="171" fontId="17" fillId="0" borderId="3" xfId="23" applyNumberFormat="1" applyFont="1" applyBorder="1" applyAlignment="1">
      <alignment horizontal="left"/>
    </xf>
    <xf numFmtId="0" fontId="21" fillId="0" borderId="2" xfId="23" applyFont="1" applyBorder="1" applyAlignment="1">
      <alignment horizontal="center"/>
    </xf>
    <xf numFmtId="172" fontId="21" fillId="0" borderId="3" xfId="23" applyNumberFormat="1" applyFont="1" applyBorder="1" applyAlignment="1">
      <alignment horizontal="right"/>
    </xf>
    <xf numFmtId="0" fontId="21" fillId="8" borderId="2" xfId="23" applyFont="1" applyFill="1" applyBorder="1" applyAlignment="1">
      <alignment horizontal="center"/>
    </xf>
    <xf numFmtId="2" fontId="20" fillId="8" borderId="0" xfId="23" applyNumberFormat="1" applyFont="1" applyFill="1" applyAlignment="1">
      <alignment horizontal="right"/>
    </xf>
    <xf numFmtId="0" fontId="20" fillId="4" borderId="0" xfId="23" applyFont="1" applyFill="1" applyAlignment="1">
      <alignment horizontal="left" indent="1"/>
    </xf>
    <xf numFmtId="0" fontId="20" fillId="4" borderId="0" xfId="23" applyFont="1" applyFill="1" applyAlignment="1">
      <alignment horizontal="left" indent="2"/>
    </xf>
    <xf numFmtId="171" fontId="4" fillId="4" borderId="0" xfId="23" applyNumberFormat="1" applyFont="1" applyFill="1" applyAlignment="1">
      <alignment horizontal="left" indent="3"/>
    </xf>
    <xf numFmtId="0" fontId="20" fillId="0" borderId="0" xfId="23" applyFont="1" applyAlignment="1">
      <alignment horizontal="left" indent="2"/>
    </xf>
    <xf numFmtId="171" fontId="4" fillId="4" borderId="0" xfId="23" applyNumberFormat="1" applyFont="1" applyFill="1" applyAlignment="1">
      <alignment horizontal="left" indent="1"/>
    </xf>
    <xf numFmtId="171" fontId="4" fillId="4" borderId="0" xfId="23" applyNumberFormat="1" applyFont="1" applyFill="1" applyAlignment="1">
      <alignment horizontal="left" indent="2"/>
    </xf>
    <xf numFmtId="171" fontId="17" fillId="4" borderId="0" xfId="23" applyNumberFormat="1" applyFont="1" applyFill="1" applyAlignment="1">
      <alignment horizontal="left" indent="1"/>
    </xf>
    <xf numFmtId="0" fontId="4" fillId="4" borderId="0" xfId="23" applyFont="1" applyFill="1" applyAlignment="1">
      <alignment horizontal="left" indent="1"/>
    </xf>
    <xf numFmtId="0" fontId="17" fillId="4" borderId="0" xfId="23" applyFont="1" applyFill="1" applyAlignment="1">
      <alignment horizontal="left" indent="1"/>
    </xf>
    <xf numFmtId="171" fontId="4" fillId="6" borderId="0" xfId="23" applyNumberFormat="1" applyFont="1" applyFill="1" applyAlignment="1">
      <alignment horizontal="left" indent="2"/>
    </xf>
    <xf numFmtId="171" fontId="17" fillId="6" borderId="0" xfId="23" applyNumberFormat="1" applyFont="1" applyFill="1" applyAlignment="1">
      <alignment horizontal="left" indent="1"/>
    </xf>
    <xf numFmtId="171" fontId="17" fillId="6" borderId="3" xfId="23" applyNumberFormat="1" applyFont="1" applyFill="1" applyBorder="1" applyAlignment="1">
      <alignment horizontal="left" indent="1"/>
    </xf>
    <xf numFmtId="0" fontId="17" fillId="6" borderId="0" xfId="28" applyFont="1" applyFill="1" applyAlignment="1">
      <alignment horizontal="left" vertical="top" wrapText="1"/>
    </xf>
    <xf numFmtId="164" fontId="4" fillId="4" borderId="0" xfId="23" applyNumberFormat="1" applyFont="1" applyFill="1"/>
    <xf numFmtId="165" fontId="21" fillId="4" borderId="0" xfId="23" applyNumberFormat="1" applyFont="1" applyFill="1" applyAlignment="1">
      <alignment horizontal="right"/>
    </xf>
    <xf numFmtId="164" fontId="4" fillId="8" borderId="0" xfId="23" applyNumberFormat="1" applyFont="1" applyFill="1"/>
    <xf numFmtId="2" fontId="17" fillId="4" borderId="0" xfId="23" applyNumberFormat="1" applyFont="1" applyFill="1"/>
    <xf numFmtId="2" fontId="20" fillId="8" borderId="3" xfId="23" applyNumberFormat="1" applyFont="1" applyFill="1" applyBorder="1" applyAlignment="1">
      <alignment horizontal="right"/>
    </xf>
    <xf numFmtId="171" fontId="4" fillId="3" borderId="0" xfId="13" applyNumberFormat="1" applyFont="1" applyFill="1" applyAlignment="1">
      <alignment horizontal="left" indent="1"/>
    </xf>
    <xf numFmtId="171" fontId="20" fillId="0" borderId="0" xfId="23" applyNumberFormat="1" applyFont="1" applyAlignment="1">
      <alignment horizontal="left"/>
    </xf>
    <xf numFmtId="0" fontId="17" fillId="2" borderId="0" xfId="11" applyFont="1" applyFill="1"/>
    <xf numFmtId="171" fontId="17" fillId="3" borderId="0" xfId="13" applyNumberFormat="1" applyFont="1" applyFill="1" applyAlignment="1">
      <alignment horizontal="left" indent="1"/>
    </xf>
    <xf numFmtId="0" fontId="20" fillId="0" borderId="0" xfId="23" applyFont="1" applyAlignment="1">
      <alignment horizontal="left" indent="1"/>
    </xf>
    <xf numFmtId="171" fontId="4" fillId="0" borderId="3" xfId="23" applyNumberFormat="1" applyFont="1" applyBorder="1" applyAlignment="1">
      <alignment horizontal="left" indent="2"/>
    </xf>
    <xf numFmtId="4" fontId="20" fillId="0" borderId="0" xfId="23" applyNumberFormat="1" applyFont="1" applyAlignment="1">
      <alignment horizontal="right"/>
    </xf>
    <xf numFmtId="4" fontId="21" fillId="0" borderId="0" xfId="23" applyNumberFormat="1" applyFont="1" applyAlignment="1">
      <alignment horizontal="right"/>
    </xf>
    <xf numFmtId="4" fontId="49" fillId="0" borderId="0" xfId="11" applyNumberFormat="1" applyFont="1" applyAlignment="1">
      <alignment horizontal="right"/>
    </xf>
    <xf numFmtId="165" fontId="49" fillId="0" borderId="0" xfId="11" applyNumberFormat="1" applyFont="1" applyAlignment="1">
      <alignment horizontal="right"/>
    </xf>
    <xf numFmtId="0" fontId="50" fillId="0" borderId="0" xfId="11" applyFont="1" applyAlignment="1">
      <alignment horizontal="right"/>
    </xf>
    <xf numFmtId="0" fontId="8" fillId="8" borderId="0" xfId="11" applyFont="1" applyFill="1" applyAlignment="1">
      <alignment horizontal="center"/>
    </xf>
    <xf numFmtId="4" fontId="21" fillId="8" borderId="0" xfId="23" applyNumberFormat="1" applyFont="1" applyFill="1" applyAlignment="1">
      <alignment horizontal="right"/>
    </xf>
    <xf numFmtId="4" fontId="49" fillId="8" borderId="0" xfId="11" applyNumberFormat="1" applyFont="1" applyFill="1" applyAlignment="1">
      <alignment horizontal="right"/>
    </xf>
    <xf numFmtId="165" fontId="49" fillId="8" borderId="0" xfId="11" applyNumberFormat="1" applyFont="1" applyFill="1" applyAlignment="1">
      <alignment horizontal="right"/>
    </xf>
    <xf numFmtId="0" fontId="50" fillId="8" borderId="0" xfId="11" applyFont="1" applyFill="1" applyAlignment="1">
      <alignment horizontal="right"/>
    </xf>
    <xf numFmtId="4" fontId="20" fillId="8" borderId="0" xfId="23" applyNumberFormat="1" applyFont="1" applyFill="1" applyAlignment="1">
      <alignment horizontal="right"/>
    </xf>
    <xf numFmtId="0" fontId="17" fillId="2" borderId="0" xfId="21" applyFont="1" applyFill="1" applyAlignment="1">
      <alignment horizontal="left"/>
    </xf>
    <xf numFmtId="171" fontId="17" fillId="0" borderId="0" xfId="21" applyNumberFormat="1" applyFont="1" applyAlignment="1">
      <alignment horizontal="left" indent="1"/>
    </xf>
    <xf numFmtId="171" fontId="4" fillId="0" borderId="0" xfId="21" applyNumberFormat="1" applyFont="1" applyAlignment="1">
      <alignment horizontal="left" indent="2"/>
    </xf>
    <xf numFmtId="0" fontId="17" fillId="2" borderId="0" xfId="21" applyFont="1" applyFill="1"/>
    <xf numFmtId="171" fontId="17" fillId="0" borderId="0" xfId="21" applyNumberFormat="1" applyFont="1" applyAlignment="1">
      <alignment horizontal="left" indent="2"/>
    </xf>
    <xf numFmtId="171" fontId="4" fillId="0" borderId="0" xfId="21" applyNumberFormat="1" applyFont="1" applyAlignment="1">
      <alignment horizontal="left" indent="4"/>
    </xf>
    <xf numFmtId="171" fontId="4" fillId="0" borderId="0" xfId="21" applyNumberFormat="1" applyFont="1" applyAlignment="1">
      <alignment horizontal="left" indent="5"/>
    </xf>
    <xf numFmtId="0" fontId="4" fillId="2" borderId="0" xfId="21" applyFont="1" applyFill="1"/>
    <xf numFmtId="171" fontId="4" fillId="0" borderId="3" xfId="21" applyNumberFormat="1" applyFont="1" applyBorder="1" applyAlignment="1">
      <alignment horizontal="left" indent="2"/>
    </xf>
    <xf numFmtId="0" fontId="21" fillId="0" borderId="2" xfId="21" applyFont="1" applyBorder="1" applyAlignment="1">
      <alignment horizontal="right"/>
    </xf>
    <xf numFmtId="0" fontId="4" fillId="0" borderId="0" xfId="21" applyFont="1"/>
    <xf numFmtId="0" fontId="4" fillId="2" borderId="0" xfId="13" applyFont="1" applyFill="1"/>
    <xf numFmtId="171" fontId="4" fillId="3" borderId="0" xfId="13" applyNumberFormat="1" applyFont="1" applyFill="1"/>
    <xf numFmtId="171" fontId="4" fillId="3" borderId="0" xfId="13" applyNumberFormat="1" applyFont="1" applyFill="1" applyAlignment="1">
      <alignment horizontal="left" indent="2"/>
    </xf>
    <xf numFmtId="171" fontId="4" fillId="3" borderId="0" xfId="12" applyNumberFormat="1" applyFont="1" applyFill="1" applyAlignment="1">
      <alignment horizontal="left" indent="2"/>
    </xf>
    <xf numFmtId="0" fontId="4" fillId="0" borderId="0" xfId="13" applyFont="1"/>
    <xf numFmtId="171" fontId="4" fillId="3" borderId="3" xfId="13" applyNumberFormat="1" applyFont="1" applyFill="1" applyBorder="1" applyAlignment="1">
      <alignment horizontal="left" indent="2"/>
    </xf>
    <xf numFmtId="0" fontId="21" fillId="0" borderId="0" xfId="13" applyFont="1" applyAlignment="1">
      <alignment horizontal="center"/>
    </xf>
    <xf numFmtId="0" fontId="4" fillId="0" borderId="0" xfId="13" applyFont="1" applyAlignment="1">
      <alignment horizontal="right"/>
    </xf>
    <xf numFmtId="2" fontId="4" fillId="0" borderId="0" xfId="13" applyNumberFormat="1" applyFont="1" applyAlignment="1">
      <alignment horizontal="right"/>
    </xf>
    <xf numFmtId="0" fontId="21" fillId="8" borderId="0" xfId="13" applyFont="1" applyFill="1" applyAlignment="1">
      <alignment horizontal="center"/>
    </xf>
    <xf numFmtId="0" fontId="4" fillId="8" borderId="0" xfId="13" applyFont="1" applyFill="1" applyAlignment="1">
      <alignment horizontal="right"/>
    </xf>
    <xf numFmtId="2" fontId="4" fillId="8" borderId="0" xfId="13" applyNumberFormat="1" applyFont="1" applyFill="1" applyAlignment="1">
      <alignment horizontal="right"/>
    </xf>
    <xf numFmtId="0" fontId="4" fillId="4" borderId="0" xfId="21" applyFont="1" applyFill="1" applyAlignment="1">
      <alignment vertical="top"/>
    </xf>
    <xf numFmtId="0" fontId="4" fillId="4" borderId="0" xfId="21" applyFont="1" applyFill="1"/>
    <xf numFmtId="171" fontId="17" fillId="0" borderId="0" xfId="23" applyNumberFormat="1" applyFont="1" applyAlignment="1">
      <alignment horizontal="left"/>
    </xf>
    <xf numFmtId="171" fontId="4" fillId="0" borderId="3" xfId="23" applyNumberFormat="1" applyFont="1" applyBorder="1" applyAlignment="1">
      <alignment horizontal="left" indent="1"/>
    </xf>
    <xf numFmtId="171" fontId="17" fillId="0" borderId="0" xfId="21" applyNumberFormat="1" applyFont="1" applyAlignment="1">
      <alignment horizontal="left"/>
    </xf>
    <xf numFmtId="0" fontId="4" fillId="8" borderId="0" xfId="21" applyFont="1" applyFill="1"/>
    <xf numFmtId="169" fontId="21" fillId="8" borderId="0" xfId="23" applyNumberFormat="1" applyFont="1" applyFill="1" applyAlignment="1">
      <alignment horizontal="right"/>
    </xf>
    <xf numFmtId="169" fontId="21" fillId="8" borderId="3" xfId="23" applyNumberFormat="1" applyFont="1" applyFill="1" applyBorder="1" applyAlignment="1">
      <alignment horizontal="right"/>
    </xf>
    <xf numFmtId="167" fontId="21" fillId="4" borderId="0" xfId="23" applyNumberFormat="1" applyFont="1" applyFill="1" applyAlignment="1">
      <alignment horizontal="right"/>
    </xf>
    <xf numFmtId="169" fontId="21" fillId="4" borderId="0" xfId="23" applyNumberFormat="1" applyFont="1" applyFill="1" applyAlignment="1">
      <alignment horizontal="right"/>
    </xf>
    <xf numFmtId="169" fontId="21" fillId="0" borderId="0" xfId="21" applyNumberFormat="1" applyFont="1" applyAlignment="1">
      <alignment horizontal="right"/>
    </xf>
    <xf numFmtId="3" fontId="4" fillId="4" borderId="0" xfId="21" applyNumberFormat="1" applyFont="1" applyFill="1" applyAlignment="1">
      <alignment vertical="top"/>
    </xf>
    <xf numFmtId="3" fontId="4" fillId="0" borderId="0" xfId="21" applyNumberFormat="1" applyFont="1"/>
    <xf numFmtId="172" fontId="4" fillId="0" borderId="0" xfId="21" applyNumberFormat="1" applyFont="1"/>
    <xf numFmtId="0" fontId="17" fillId="6" borderId="0" xfId="17" applyFont="1" applyFill="1"/>
    <xf numFmtId="0" fontId="20" fillId="6" borderId="4" xfId="19" applyFont="1" applyFill="1" applyBorder="1" applyAlignment="1">
      <alignment horizontal="center"/>
    </xf>
    <xf numFmtId="0" fontId="17" fillId="6" borderId="0" xfId="17" applyFont="1" applyFill="1" applyAlignment="1">
      <alignment vertical="top"/>
    </xf>
    <xf numFmtId="0" fontId="17" fillId="6" borderId="0" xfId="0" applyFont="1" applyFill="1" applyAlignment="1">
      <alignment vertical="top" wrapText="1"/>
    </xf>
    <xf numFmtId="0" fontId="17" fillId="6" borderId="0" xfId="22" applyFont="1" applyFill="1" applyAlignment="1">
      <alignment vertical="top"/>
    </xf>
    <xf numFmtId="0" fontId="17" fillId="6" borderId="0" xfId="0" applyFont="1" applyFill="1"/>
    <xf numFmtId="3" fontId="20" fillId="6" borderId="0" xfId="23" applyNumberFormat="1" applyFont="1" applyFill="1" applyAlignment="1">
      <alignment horizontal="right"/>
    </xf>
    <xf numFmtId="0" fontId="17" fillId="6" borderId="0" xfId="0" applyFont="1" applyFill="1" applyAlignment="1">
      <alignment vertical="top"/>
    </xf>
    <xf numFmtId="0" fontId="30" fillId="6" borderId="0" xfId="0" applyFont="1" applyFill="1"/>
    <xf numFmtId="0" fontId="30" fillId="6" borderId="0" xfId="0" applyFont="1" applyFill="1" applyAlignment="1">
      <alignment vertical="top"/>
    </xf>
    <xf numFmtId="166" fontId="19" fillId="6" borderId="0" xfId="23" applyNumberFormat="1" applyFont="1" applyFill="1" applyAlignment="1">
      <alignment horizontal="right"/>
    </xf>
    <xf numFmtId="0" fontId="17" fillId="6" borderId="7" xfId="23" applyFont="1" applyFill="1" applyBorder="1"/>
    <xf numFmtId="0" fontId="4" fillId="6" borderId="0" xfId="0" applyFont="1" applyFill="1"/>
    <xf numFmtId="0" fontId="17" fillId="6" borderId="0" xfId="23" applyFont="1" applyFill="1"/>
    <xf numFmtId="0" fontId="30" fillId="6" borderId="0" xfId="23" applyFont="1" applyFill="1" applyAlignment="1">
      <alignment vertical="top"/>
    </xf>
    <xf numFmtId="0" fontId="30" fillId="6" borderId="0" xfId="23" applyFont="1" applyFill="1"/>
    <xf numFmtId="164" fontId="30" fillId="6" borderId="0" xfId="23" applyNumberFormat="1" applyFont="1" applyFill="1"/>
    <xf numFmtId="0" fontId="36" fillId="6" borderId="0" xfId="11" applyFont="1" applyFill="1"/>
    <xf numFmtId="0" fontId="36" fillId="6" borderId="0" xfId="23" applyFont="1" applyFill="1"/>
    <xf numFmtId="0" fontId="32" fillId="6" borderId="0" xfId="11" applyFont="1" applyFill="1"/>
    <xf numFmtId="0" fontId="32" fillId="6" borderId="0" xfId="11" applyFont="1" applyFill="1" applyAlignment="1">
      <alignment vertical="top"/>
    </xf>
    <xf numFmtId="0" fontId="17" fillId="6" borderId="0" xfId="21" applyFont="1" applyFill="1"/>
    <xf numFmtId="0" fontId="17" fillId="6" borderId="0" xfId="21" applyFont="1" applyFill="1" applyAlignment="1">
      <alignment vertical="top"/>
    </xf>
    <xf numFmtId="166" fontId="20" fillId="6" borderId="0" xfId="21" applyNumberFormat="1" applyFont="1" applyFill="1" applyAlignment="1">
      <alignment horizontal="right"/>
    </xf>
    <xf numFmtId="0" fontId="20" fillId="6" borderId="0" xfId="21" applyFont="1" applyFill="1" applyAlignment="1">
      <alignment horizontal="right"/>
    </xf>
    <xf numFmtId="0" fontId="4" fillId="0" borderId="0" xfId="17" applyFont="1"/>
    <xf numFmtId="0" fontId="21" fillId="8" borderId="2" xfId="21" applyFont="1" applyFill="1" applyBorder="1" applyAlignment="1">
      <alignment horizontal="right"/>
    </xf>
    <xf numFmtId="166" fontId="21" fillId="6" borderId="0" xfId="21" applyNumberFormat="1" applyFont="1" applyFill="1" applyAlignment="1">
      <alignment horizontal="right"/>
    </xf>
    <xf numFmtId="166" fontId="21" fillId="8" borderId="0" xfId="21" applyNumberFormat="1" applyFont="1" applyFill="1" applyAlignment="1">
      <alignment horizontal="right"/>
    </xf>
    <xf numFmtId="0" fontId="4" fillId="6" borderId="0" xfId="21" applyFont="1" applyFill="1" applyAlignment="1">
      <alignment vertical="top"/>
    </xf>
    <xf numFmtId="0" fontId="4" fillId="6" borderId="0" xfId="21" applyFont="1" applyFill="1"/>
    <xf numFmtId="0" fontId="4" fillId="0" borderId="0" xfId="21" applyFont="1" applyAlignment="1">
      <alignment vertical="top"/>
    </xf>
    <xf numFmtId="0" fontId="17" fillId="6" borderId="0" xfId="13" applyFont="1" applyFill="1"/>
    <xf numFmtId="0" fontId="30" fillId="6" borderId="0" xfId="13" applyFont="1" applyFill="1"/>
    <xf numFmtId="0" fontId="30" fillId="6" borderId="0" xfId="13" applyFont="1" applyFill="1" applyAlignment="1">
      <alignment vertical="top"/>
    </xf>
    <xf numFmtId="0" fontId="17" fillId="6" borderId="0" xfId="13" applyFont="1" applyFill="1" applyAlignment="1">
      <alignment vertical="top"/>
    </xf>
    <xf numFmtId="0" fontId="17" fillId="6" borderId="0" xfId="16" applyFont="1" applyFill="1"/>
    <xf numFmtId="0" fontId="30" fillId="6" borderId="0" xfId="16" applyFont="1" applyFill="1" applyAlignment="1">
      <alignment vertical="top"/>
    </xf>
    <xf numFmtId="0" fontId="30" fillId="6" borderId="0" xfId="16" applyFont="1" applyFill="1"/>
    <xf numFmtId="0" fontId="17" fillId="6" borderId="0" xfId="18" applyFont="1" applyFill="1"/>
    <xf numFmtId="0" fontId="30" fillId="6" borderId="0" xfId="18" applyFont="1" applyFill="1" applyAlignment="1">
      <alignment vertical="top"/>
    </xf>
    <xf numFmtId="0" fontId="17" fillId="6" borderId="0" xfId="18" applyFont="1" applyFill="1" applyAlignment="1">
      <alignment vertical="top"/>
    </xf>
    <xf numFmtId="0" fontId="17" fillId="6" borderId="0" xfId="15" applyFont="1" applyFill="1" applyAlignment="1">
      <alignment vertical="top"/>
    </xf>
    <xf numFmtId="0" fontId="17" fillId="6" borderId="0" xfId="7" applyFont="1" applyFill="1"/>
    <xf numFmtId="0" fontId="30" fillId="6" borderId="0" xfId="7" applyFont="1" applyFill="1" applyAlignment="1">
      <alignment vertical="top"/>
    </xf>
    <xf numFmtId="0" fontId="17" fillId="6" borderId="0" xfId="7" applyFont="1" applyFill="1" applyAlignment="1">
      <alignment vertical="top"/>
    </xf>
    <xf numFmtId="0" fontId="17" fillId="6" borderId="0" xfId="8" applyFont="1" applyFill="1"/>
    <xf numFmtId="0" fontId="17" fillId="6" borderId="0" xfId="8" applyFont="1" applyFill="1" applyAlignment="1">
      <alignment vertical="top"/>
    </xf>
    <xf numFmtId="165" fontId="20" fillId="6" borderId="0" xfId="8" applyNumberFormat="1" applyFont="1" applyFill="1" applyAlignment="1">
      <alignment horizontal="center"/>
    </xf>
    <xf numFmtId="0" fontId="17" fillId="6" borderId="0" xfId="8" quotePrefix="1" applyFont="1" applyFill="1"/>
    <xf numFmtId="165" fontId="17" fillId="6" borderId="0" xfId="8" quotePrefix="1" applyNumberFormat="1" applyFont="1" applyFill="1"/>
    <xf numFmtId="165" fontId="17" fillId="6" borderId="0" xfId="8" applyNumberFormat="1" applyFont="1" applyFill="1"/>
    <xf numFmtId="0" fontId="16" fillId="6" borderId="0" xfId="14" applyFont="1" applyFill="1"/>
    <xf numFmtId="0" fontId="15" fillId="6" borderId="3" xfId="6" applyFont="1" applyFill="1" applyBorder="1"/>
    <xf numFmtId="0" fontId="46" fillId="6" borderId="0" xfId="6" applyFont="1" applyFill="1" applyAlignment="1">
      <alignment horizontal="left"/>
    </xf>
    <xf numFmtId="0" fontId="15" fillId="6" borderId="0" xfId="6" applyFont="1" applyFill="1" applyAlignment="1">
      <alignment horizontal="left"/>
    </xf>
    <xf numFmtId="0" fontId="15" fillId="6" borderId="0" xfId="6" applyFont="1" applyFill="1"/>
    <xf numFmtId="1" fontId="17" fillId="6" borderId="0" xfId="23" applyNumberFormat="1" applyFont="1" applyFill="1"/>
    <xf numFmtId="1" fontId="17" fillId="6" borderId="0" xfId="14" applyNumberFormat="1" applyFont="1" applyFill="1"/>
    <xf numFmtId="164" fontId="17" fillId="6" borderId="0" xfId="14" applyNumberFormat="1" applyFont="1" applyFill="1"/>
    <xf numFmtId="3" fontId="17" fillId="6" borderId="0" xfId="14" applyNumberFormat="1" applyFont="1" applyFill="1"/>
    <xf numFmtId="0" fontId="17" fillId="6" borderId="0" xfId="14" applyFont="1" applyFill="1"/>
    <xf numFmtId="0" fontId="18" fillId="6" borderId="0" xfId="6" applyFill="1" applyAlignment="1">
      <alignment horizontal="left"/>
    </xf>
    <xf numFmtId="0" fontId="18" fillId="6" borderId="3" xfId="6" applyFill="1" applyBorder="1"/>
    <xf numFmtId="172" fontId="19" fillId="6" borderId="0" xfId="23" applyNumberFormat="1" applyFont="1" applyFill="1" applyAlignment="1">
      <alignment horizontal="right"/>
    </xf>
    <xf numFmtId="164" fontId="19" fillId="6" borderId="0" xfId="14" applyNumberFormat="1" applyFont="1" applyFill="1" applyAlignment="1">
      <alignment horizontal="right"/>
    </xf>
    <xf numFmtId="0" fontId="18" fillId="6" borderId="0" xfId="6" applyFill="1"/>
    <xf numFmtId="0" fontId="4" fillId="6" borderId="0" xfId="18" applyFont="1" applyFill="1"/>
    <xf numFmtId="1" fontId="4" fillId="6" borderId="0" xfId="23" applyNumberFormat="1" applyFont="1" applyFill="1"/>
    <xf numFmtId="1" fontId="4" fillId="6" borderId="0" xfId="14" applyNumberFormat="1" applyFont="1" applyFill="1"/>
    <xf numFmtId="164" fontId="4" fillId="6" borderId="0" xfId="14" applyNumberFormat="1" applyFont="1" applyFill="1"/>
    <xf numFmtId="3" fontId="4" fillId="6" borderId="0" xfId="14" applyNumberFormat="1" applyFont="1" applyFill="1"/>
    <xf numFmtId="0" fontId="4" fillId="6" borderId="0" xfId="14" applyFont="1" applyFill="1"/>
    <xf numFmtId="0" fontId="17" fillId="6" borderId="0" xfId="24" applyFont="1" applyFill="1"/>
    <xf numFmtId="164" fontId="20" fillId="6" borderId="0" xfId="23" applyNumberFormat="1" applyFont="1" applyFill="1" applyAlignment="1">
      <alignment horizontal="right"/>
    </xf>
    <xf numFmtId="175" fontId="20" fillId="6" borderId="0" xfId="23" applyNumberFormat="1" applyFont="1" applyFill="1" applyAlignment="1">
      <alignment horizontal="right"/>
    </xf>
    <xf numFmtId="0" fontId="15" fillId="6" borderId="0" xfId="6" applyFont="1" applyFill="1" applyAlignment="1">
      <alignment vertical="top"/>
    </xf>
    <xf numFmtId="0" fontId="17" fillId="6" borderId="0" xfId="15" applyFont="1" applyFill="1"/>
    <xf numFmtId="0" fontId="17" fillId="6" borderId="0" xfId="19" applyFont="1" applyFill="1"/>
    <xf numFmtId="0" fontId="30" fillId="6" borderId="0" xfId="19" applyFont="1" applyFill="1" applyAlignment="1">
      <alignment vertical="top"/>
    </xf>
    <xf numFmtId="0" fontId="17" fillId="6" borderId="0" xfId="19" applyFont="1" applyFill="1" applyAlignment="1">
      <alignment vertical="top"/>
    </xf>
    <xf numFmtId="0" fontId="17" fillId="6" borderId="0" xfId="9" applyFont="1" applyFill="1"/>
    <xf numFmtId="0" fontId="17" fillId="6" borderId="0" xfId="9" applyFont="1" applyFill="1" applyAlignment="1">
      <alignment vertical="top"/>
    </xf>
    <xf numFmtId="0" fontId="36" fillId="6" borderId="0" xfId="9" applyFont="1" applyFill="1"/>
    <xf numFmtId="0" fontId="36" fillId="6" borderId="0" xfId="22" applyFont="1" applyFill="1"/>
    <xf numFmtId="0" fontId="36" fillId="6" borderId="0" xfId="9" applyFont="1" applyFill="1" applyAlignment="1">
      <alignment vertical="top"/>
    </xf>
    <xf numFmtId="3" fontId="17" fillId="6" borderId="0" xfId="17" applyNumberFormat="1" applyFont="1" applyFill="1" applyAlignment="1">
      <alignment vertical="top"/>
    </xf>
    <xf numFmtId="0" fontId="4" fillId="2" borderId="0" xfId="16" applyFont="1" applyFill="1" applyAlignment="1">
      <alignment horizontal="left"/>
    </xf>
    <xf numFmtId="0" fontId="4" fillId="0" borderId="0" xfId="16" applyFont="1"/>
    <xf numFmtId="171" fontId="17" fillId="0" borderId="0" xfId="16" applyNumberFormat="1" applyFont="1" applyAlignment="1">
      <alignment horizontal="left" indent="1"/>
    </xf>
    <xf numFmtId="171" fontId="4" fillId="0" borderId="0" xfId="16" applyNumberFormat="1" applyFont="1" applyAlignment="1">
      <alignment horizontal="left" indent="2"/>
    </xf>
    <xf numFmtId="171" fontId="17" fillId="0" borderId="0" xfId="16" applyNumberFormat="1" applyFont="1" applyAlignment="1">
      <alignment horizontal="left" indent="2"/>
    </xf>
    <xf numFmtId="171" fontId="17" fillId="0" borderId="0" xfId="16" applyNumberFormat="1" applyFont="1" applyAlignment="1">
      <alignment horizontal="left" indent="3"/>
    </xf>
    <xf numFmtId="171" fontId="4" fillId="0" borderId="0" xfId="16" applyNumberFormat="1" applyFont="1" applyAlignment="1">
      <alignment horizontal="left" indent="4"/>
    </xf>
    <xf numFmtId="171" fontId="4" fillId="0" borderId="0" xfId="16" applyNumberFormat="1" applyFont="1" applyAlignment="1">
      <alignment horizontal="left" indent="5"/>
    </xf>
    <xf numFmtId="171" fontId="4" fillId="0" borderId="0" xfId="16" applyNumberFormat="1" applyFont="1" applyAlignment="1">
      <alignment horizontal="left" indent="3"/>
    </xf>
    <xf numFmtId="0" fontId="17" fillId="0" borderId="0" xfId="16" applyFont="1" applyAlignment="1">
      <alignment horizontal="left"/>
    </xf>
    <xf numFmtId="171" fontId="4" fillId="0" borderId="0" xfId="16" applyNumberFormat="1" applyFont="1" applyAlignment="1">
      <alignment horizontal="left" indent="1"/>
    </xf>
    <xf numFmtId="171" fontId="4" fillId="0" borderId="3" xfId="16" applyNumberFormat="1" applyFont="1" applyBorder="1" applyAlignment="1">
      <alignment horizontal="left" indent="1"/>
    </xf>
    <xf numFmtId="171" fontId="4" fillId="0" borderId="0" xfId="18" applyNumberFormat="1" applyFont="1" applyAlignment="1">
      <alignment horizontal="left" indent="3"/>
    </xf>
    <xf numFmtId="171" fontId="17" fillId="0" borderId="0" xfId="18" applyNumberFormat="1" applyFont="1" applyAlignment="1">
      <alignment horizontal="left" indent="2"/>
    </xf>
    <xf numFmtId="0" fontId="4" fillId="0" borderId="0" xfId="18" applyFont="1" applyAlignment="1">
      <alignment horizontal="left"/>
    </xf>
    <xf numFmtId="0" fontId="4" fillId="0" borderId="0" xfId="18" applyFont="1" applyAlignment="1">
      <alignment horizontal="left" indent="1"/>
    </xf>
    <xf numFmtId="0" fontId="17" fillId="0" borderId="2" xfId="18" applyFont="1" applyBorder="1"/>
    <xf numFmtId="0" fontId="17" fillId="0" borderId="0" xfId="22" applyFont="1" applyAlignment="1">
      <alignment horizontal="left"/>
    </xf>
    <xf numFmtId="171" fontId="4" fillId="3" borderId="3" xfId="7" applyNumberFormat="1" applyFont="1" applyFill="1" applyBorder="1" applyAlignment="1">
      <alignment horizontal="left" indent="1"/>
    </xf>
    <xf numFmtId="0" fontId="4" fillId="0" borderId="0" xfId="7" applyFont="1"/>
    <xf numFmtId="171" fontId="4" fillId="3" borderId="0" xfId="7" applyNumberFormat="1" applyFont="1" applyFill="1" applyAlignment="1">
      <alignment horizontal="left" indent="1"/>
    </xf>
    <xf numFmtId="171" fontId="4" fillId="3" borderId="0" xfId="12" applyNumberFormat="1" applyFont="1" applyFill="1" applyAlignment="1">
      <alignment horizontal="left" indent="1"/>
    </xf>
    <xf numFmtId="171" fontId="17" fillId="3" borderId="0" xfId="7" applyNumberFormat="1" applyFont="1" applyFill="1" applyAlignment="1">
      <alignment horizontal="left"/>
    </xf>
    <xf numFmtId="171" fontId="4" fillId="3" borderId="0" xfId="7" applyNumberFormat="1" applyFont="1" applyFill="1" applyAlignment="1">
      <alignment horizontal="left" indent="2"/>
    </xf>
    <xf numFmtId="171" fontId="4" fillId="3" borderId="0" xfId="8" applyNumberFormat="1" applyFont="1" applyFill="1" applyAlignment="1">
      <alignment horizontal="left" indent="2"/>
    </xf>
    <xf numFmtId="171" fontId="4" fillId="3" borderId="3" xfId="8" applyNumberFormat="1" applyFont="1" applyFill="1" applyBorder="1" applyAlignment="1">
      <alignment horizontal="left" indent="2"/>
    </xf>
    <xf numFmtId="0" fontId="4" fillId="0" borderId="0" xfId="14" applyFont="1" applyAlignment="1">
      <alignment horizontal="left" indent="3"/>
    </xf>
    <xf numFmtId="171" fontId="4" fillId="0" borderId="0" xfId="14" applyNumberFormat="1" applyFont="1" applyAlignment="1">
      <alignment horizontal="left" indent="3"/>
    </xf>
    <xf numFmtId="0" fontId="1" fillId="0" borderId="0" xfId="26" applyFont="1"/>
    <xf numFmtId="171" fontId="42" fillId="0" borderId="0" xfId="26" applyNumberFormat="1" applyFont="1" applyAlignment="1">
      <alignment horizontal="left" indent="1"/>
    </xf>
    <xf numFmtId="171" fontId="41" fillId="0" borderId="3" xfId="26" applyNumberFormat="1" applyFont="1" applyBorder="1" applyAlignment="1">
      <alignment horizontal="left" indent="2"/>
    </xf>
    <xf numFmtId="0" fontId="4" fillId="2" borderId="0" xfId="15" applyFont="1" applyFill="1" applyAlignment="1">
      <alignment horizontal="left"/>
    </xf>
    <xf numFmtId="164" fontId="21" fillId="4" borderId="3" xfId="23" applyNumberFormat="1" applyFont="1" applyFill="1" applyBorder="1" applyAlignment="1">
      <alignment horizontal="right"/>
    </xf>
    <xf numFmtId="164" fontId="21" fillId="8" borderId="3" xfId="23" applyNumberFormat="1" applyFont="1" applyFill="1" applyBorder="1" applyAlignment="1">
      <alignment horizontal="right"/>
    </xf>
    <xf numFmtId="171" fontId="17" fillId="4" borderId="0" xfId="24" applyNumberFormat="1" applyFont="1" applyFill="1" applyAlignment="1">
      <alignment horizontal="left"/>
    </xf>
    <xf numFmtId="171" fontId="4" fillId="4" borderId="0" xfId="24" applyNumberFormat="1" applyFont="1" applyFill="1" applyAlignment="1">
      <alignment horizontal="left" indent="2"/>
    </xf>
    <xf numFmtId="171" fontId="4" fillId="4" borderId="3" xfId="24" applyNumberFormat="1" applyFont="1" applyFill="1" applyBorder="1" applyAlignment="1">
      <alignment horizontal="left" indent="2"/>
    </xf>
    <xf numFmtId="165" fontId="21" fillId="4" borderId="3" xfId="23" applyNumberFormat="1" applyFont="1" applyFill="1" applyBorder="1" applyAlignment="1">
      <alignment horizontal="right"/>
    </xf>
    <xf numFmtId="0" fontId="4" fillId="0" borderId="0" xfId="19" applyFont="1"/>
    <xf numFmtId="171" fontId="17" fillId="0" borderId="0" xfId="19" applyNumberFormat="1" applyFont="1" applyAlignment="1">
      <alignment horizontal="left" indent="1"/>
    </xf>
    <xf numFmtId="171" fontId="4" fillId="0" borderId="3" xfId="19" applyNumberFormat="1" applyFont="1" applyBorder="1" applyAlignment="1">
      <alignment horizontal="left" indent="2"/>
    </xf>
    <xf numFmtId="171" fontId="4" fillId="0" borderId="0" xfId="20" applyNumberFormat="1" applyFont="1" applyAlignment="1">
      <alignment horizontal="left" indent="1"/>
    </xf>
    <xf numFmtId="171" fontId="10" fillId="4" borderId="0" xfId="9" applyNumberFormat="1" applyFont="1" applyFill="1" applyAlignment="1">
      <alignment horizontal="left" indent="2"/>
    </xf>
    <xf numFmtId="171" fontId="10" fillId="4" borderId="3" xfId="9" applyNumberFormat="1" applyFont="1" applyFill="1" applyBorder="1" applyAlignment="1">
      <alignment horizontal="left" indent="2"/>
    </xf>
    <xf numFmtId="0" fontId="4" fillId="6" borderId="0" xfId="15" quotePrefix="1" applyFont="1" applyFill="1" applyAlignment="1">
      <alignment horizontal="left"/>
    </xf>
    <xf numFmtId="0" fontId="0" fillId="0" borderId="0" xfId="0" applyAlignment="1">
      <alignment wrapText="1"/>
    </xf>
    <xf numFmtId="0" fontId="3" fillId="0" borderId="0" xfId="29"/>
    <xf numFmtId="0" fontId="4" fillId="6" borderId="0" xfId="0" applyFont="1" applyFill="1" applyAlignment="1">
      <alignment vertical="top"/>
    </xf>
    <xf numFmtId="0" fontId="4" fillId="6" borderId="0" xfId="0" applyFont="1" applyFill="1" applyAlignment="1">
      <alignment vertical="top" wrapText="1"/>
    </xf>
    <xf numFmtId="0" fontId="4" fillId="6" borderId="0" xfId="0" applyFont="1" applyFill="1" applyAlignment="1">
      <alignment horizontal="left" vertical="top" wrapText="1"/>
    </xf>
    <xf numFmtId="49" fontId="4" fillId="6" borderId="0" xfId="28" quotePrefix="1" applyNumberFormat="1" applyFont="1" applyFill="1"/>
    <xf numFmtId="0" fontId="3" fillId="6" borderId="0" xfId="28" applyFill="1"/>
    <xf numFmtId="0" fontId="4" fillId="4" borderId="0" xfId="16" applyFont="1" applyFill="1" applyAlignment="1">
      <alignment vertical="top"/>
    </xf>
    <xf numFmtId="0" fontId="4" fillId="4" borderId="0" xfId="13" applyFont="1" applyFill="1" applyAlignment="1">
      <alignment vertical="top"/>
    </xf>
    <xf numFmtId="0" fontId="3" fillId="0" borderId="0" xfId="29" applyAlignment="1">
      <alignment horizontal="left"/>
    </xf>
    <xf numFmtId="0" fontId="3" fillId="0" borderId="14" xfId="29" applyBorder="1"/>
    <xf numFmtId="0" fontId="3" fillId="0" borderId="15" xfId="29" applyBorder="1"/>
    <xf numFmtId="0" fontId="17" fillId="4" borderId="0" xfId="28" applyFont="1" applyFill="1" applyAlignment="1">
      <alignment horizontal="left" wrapText="1"/>
    </xf>
    <xf numFmtId="0" fontId="17" fillId="6" borderId="0" xfId="28" applyFont="1" applyFill="1" applyAlignment="1">
      <alignment horizontal="left" wrapText="1"/>
    </xf>
    <xf numFmtId="0" fontId="4" fillId="4" borderId="0" xfId="13" applyFont="1" applyFill="1"/>
    <xf numFmtId="0" fontId="4" fillId="4" borderId="0" xfId="16" applyFont="1" applyFill="1"/>
    <xf numFmtId="0" fontId="4" fillId="4" borderId="0" xfId="17" applyFont="1" applyFill="1"/>
    <xf numFmtId="0" fontId="4" fillId="4" borderId="0" xfId="8" applyFont="1" applyFill="1"/>
    <xf numFmtId="0" fontId="4" fillId="4" borderId="0" xfId="7" applyFont="1" applyFill="1"/>
    <xf numFmtId="0" fontId="4" fillId="4" borderId="0" xfId="18" applyFont="1" applyFill="1"/>
    <xf numFmtId="0" fontId="4" fillId="4" borderId="0" xfId="0" applyFont="1" applyFill="1" applyAlignment="1">
      <alignment wrapText="1"/>
    </xf>
    <xf numFmtId="49" fontId="4" fillId="4" borderId="0" xfId="0" applyNumberFormat="1" applyFont="1" applyFill="1"/>
    <xf numFmtId="0" fontId="0" fillId="4" borderId="0" xfId="0" applyFill="1" applyAlignment="1">
      <alignment wrapText="1"/>
    </xf>
    <xf numFmtId="0" fontId="17" fillId="0" borderId="0" xfId="18" applyFont="1" applyAlignment="1">
      <alignment wrapText="1"/>
    </xf>
    <xf numFmtId="0" fontId="4" fillId="4" borderId="0" xfId="23" quotePrefix="1" applyFont="1" applyFill="1" applyAlignment="1">
      <alignment horizontal="left" wrapText="1"/>
    </xf>
    <xf numFmtId="0" fontId="0" fillId="6" borderId="0" xfId="0" applyFill="1"/>
    <xf numFmtId="0" fontId="4" fillId="0" borderId="0" xfId="23" quotePrefix="1" applyFont="1" applyAlignment="1">
      <alignment horizontal="left" wrapText="1"/>
    </xf>
    <xf numFmtId="0" fontId="4" fillId="4" borderId="0" xfId="28" applyFont="1" applyFill="1" applyAlignment="1">
      <alignment horizontal="left" wrapText="1"/>
    </xf>
    <xf numFmtId="0" fontId="3" fillId="0" borderId="0" xfId="28" applyAlignment="1">
      <alignment wrapText="1"/>
    </xf>
    <xf numFmtId="0" fontId="17" fillId="4" borderId="0" xfId="17" applyFont="1" applyFill="1" applyAlignment="1">
      <alignment wrapText="1"/>
    </xf>
    <xf numFmtId="0" fontId="3" fillId="4" borderId="0" xfId="28" applyFill="1" applyAlignment="1">
      <alignment wrapText="1"/>
    </xf>
    <xf numFmtId="0" fontId="4" fillId="4" borderId="0" xfId="29" quotePrefix="1" applyFont="1" applyFill="1"/>
    <xf numFmtId="0" fontId="4" fillId="6" borderId="0" xfId="29" quotePrefix="1" applyFont="1" applyFill="1"/>
    <xf numFmtId="0" fontId="3" fillId="6" borderId="0" xfId="29" applyFill="1"/>
    <xf numFmtId="0" fontId="17" fillId="6" borderId="0" xfId="28" applyFont="1" applyFill="1" applyAlignment="1">
      <alignment horizontal="left"/>
    </xf>
    <xf numFmtId="0" fontId="4" fillId="6" borderId="0" xfId="28" applyFont="1" applyFill="1" applyAlignment="1">
      <alignment horizontal="left"/>
    </xf>
    <xf numFmtId="0" fontId="4" fillId="6" borderId="0" xfId="17" quotePrefix="1" applyFont="1" applyFill="1"/>
    <xf numFmtId="0" fontId="4" fillId="6" borderId="0" xfId="17" applyFont="1" applyFill="1"/>
    <xf numFmtId="0" fontId="4" fillId="6" borderId="0" xfId="28" applyFont="1" applyFill="1"/>
    <xf numFmtId="0" fontId="4" fillId="6" borderId="0" xfId="28" applyFont="1" applyFill="1" applyAlignment="1">
      <alignment horizontal="left" wrapText="1"/>
    </xf>
    <xf numFmtId="0" fontId="3" fillId="6" borderId="0" xfId="28" applyFill="1" applyAlignment="1">
      <alignment wrapText="1"/>
    </xf>
    <xf numFmtId="0" fontId="4" fillId="4" borderId="0" xfId="0" applyFont="1" applyFill="1" applyAlignment="1">
      <alignment horizontal="left" wrapText="1"/>
    </xf>
    <xf numFmtId="0" fontId="4" fillId="4" borderId="0" xfId="22" applyFont="1" applyFill="1"/>
    <xf numFmtId="0" fontId="17" fillId="0" borderId="13" xfId="14" quotePrefix="1" applyFont="1" applyBorder="1" applyAlignment="1">
      <alignment wrapText="1"/>
    </xf>
    <xf numFmtId="0" fontId="3" fillId="6" borderId="14" xfId="29" applyFill="1" applyBorder="1"/>
    <xf numFmtId="0" fontId="3" fillId="6" borderId="0" xfId="0" applyFont="1" applyFill="1"/>
    <xf numFmtId="0" fontId="4" fillId="0" borderId="0" xfId="9" applyFont="1"/>
    <xf numFmtId="0" fontId="4" fillId="0" borderId="0" xfId="9" applyFont="1" applyAlignment="1">
      <alignment vertical="top"/>
    </xf>
    <xf numFmtId="0" fontId="3" fillId="4" borderId="0" xfId="0" applyFont="1" applyFill="1"/>
    <xf numFmtId="0" fontId="4" fillId="2" borderId="0" xfId="16" applyFont="1" applyFill="1"/>
    <xf numFmtId="0" fontId="4" fillId="6" borderId="0" xfId="22" applyFont="1" applyFill="1"/>
    <xf numFmtId="0" fontId="9" fillId="6" borderId="0" xfId="22" applyFont="1" applyFill="1" applyAlignment="1">
      <alignment vertical="top"/>
    </xf>
    <xf numFmtId="0" fontId="30" fillId="6" borderId="0" xfId="22" applyFont="1" applyFill="1" applyAlignment="1">
      <alignment vertical="top"/>
    </xf>
    <xf numFmtId="0" fontId="4" fillId="4" borderId="0" xfId="23" quotePrefix="1" applyFont="1" applyFill="1" applyAlignment="1">
      <alignment horizontal="left"/>
    </xf>
    <xf numFmtId="171" fontId="4" fillId="0" borderId="0" xfId="23" quotePrefix="1" applyNumberFormat="1" applyFont="1" applyAlignment="1">
      <alignment horizontal="left" indent="2"/>
    </xf>
    <xf numFmtId="171" fontId="4" fillId="0" borderId="0" xfId="23" quotePrefix="1" applyNumberFormat="1" applyFont="1" applyAlignment="1">
      <alignment horizontal="left" indent="3"/>
    </xf>
    <xf numFmtId="0" fontId="0" fillId="6" borderId="0" xfId="0" applyFill="1" applyAlignment="1">
      <alignment wrapText="1"/>
    </xf>
    <xf numFmtId="4" fontId="21" fillId="0" borderId="3" xfId="23" applyNumberFormat="1" applyFont="1" applyBorder="1" applyAlignment="1">
      <alignment horizontal="right"/>
    </xf>
    <xf numFmtId="4" fontId="21" fillId="8" borderId="3" xfId="23" applyNumberFormat="1" applyFont="1" applyFill="1" applyBorder="1" applyAlignment="1">
      <alignment horizontal="right"/>
    </xf>
    <xf numFmtId="0" fontId="30" fillId="6" borderId="0" xfId="17" applyFont="1" applyFill="1"/>
    <xf numFmtId="0" fontId="30" fillId="6" borderId="0" xfId="22" applyFont="1" applyFill="1"/>
    <xf numFmtId="0" fontId="30" fillId="6" borderId="0" xfId="17" applyFont="1" applyFill="1" applyAlignment="1">
      <alignment vertical="top"/>
    </xf>
    <xf numFmtId="0" fontId="30" fillId="6" borderId="0" xfId="0" applyFont="1" applyFill="1" applyAlignment="1">
      <alignment vertical="top" wrapText="1"/>
    </xf>
    <xf numFmtId="0" fontId="30" fillId="6" borderId="7" xfId="23" applyFont="1" applyFill="1" applyBorder="1"/>
    <xf numFmtId="0" fontId="32" fillId="6" borderId="0" xfId="23" applyFont="1" applyFill="1"/>
    <xf numFmtId="0" fontId="21" fillId="6" borderId="0" xfId="21" applyFont="1" applyFill="1" applyAlignment="1">
      <alignment horizontal="right"/>
    </xf>
    <xf numFmtId="0" fontId="30" fillId="6" borderId="0" xfId="21" applyFont="1" applyFill="1"/>
    <xf numFmtId="0" fontId="30" fillId="6" borderId="0" xfId="18" applyFont="1" applyFill="1"/>
    <xf numFmtId="0" fontId="30" fillId="6" borderId="0" xfId="15" applyFont="1" applyFill="1" applyAlignment="1">
      <alignment vertical="top"/>
    </xf>
    <xf numFmtId="0" fontId="30" fillId="6" borderId="0" xfId="7" applyFont="1" applyFill="1"/>
    <xf numFmtId="0" fontId="30" fillId="6" borderId="0" xfId="8" applyFont="1" applyFill="1"/>
    <xf numFmtId="0" fontId="30" fillId="6" borderId="0" xfId="8" applyFont="1" applyFill="1" applyAlignment="1">
      <alignment vertical="top"/>
    </xf>
    <xf numFmtId="165" fontId="19" fillId="6" borderId="0" xfId="8" applyNumberFormat="1" applyFont="1" applyFill="1" applyAlignment="1">
      <alignment horizontal="center"/>
    </xf>
    <xf numFmtId="0" fontId="30" fillId="6" borderId="0" xfId="8" quotePrefix="1" applyFont="1" applyFill="1"/>
    <xf numFmtId="165" fontId="30" fillId="6" borderId="0" xfId="8" quotePrefix="1" applyNumberFormat="1" applyFont="1" applyFill="1"/>
    <xf numFmtId="165" fontId="30" fillId="6" borderId="0" xfId="8" applyNumberFormat="1" applyFont="1" applyFill="1"/>
    <xf numFmtId="0" fontId="4" fillId="6" borderId="0" xfId="24" applyFont="1" applyFill="1"/>
    <xf numFmtId="0" fontId="18" fillId="6" borderId="0" xfId="6" applyFill="1" applyAlignment="1">
      <alignment vertical="top"/>
    </xf>
    <xf numFmtId="0" fontId="4" fillId="6" borderId="0" xfId="15" applyFont="1" applyFill="1"/>
    <xf numFmtId="0" fontId="30" fillId="6" borderId="0" xfId="19" applyFont="1" applyFill="1"/>
    <xf numFmtId="0" fontId="30" fillId="6" borderId="0" xfId="9" applyFont="1" applyFill="1"/>
    <xf numFmtId="0" fontId="30" fillId="6" borderId="0" xfId="9" applyFont="1" applyFill="1" applyAlignment="1">
      <alignment vertical="top"/>
    </xf>
    <xf numFmtId="0" fontId="32" fillId="6" borderId="0" xfId="9" applyFont="1" applyFill="1"/>
    <xf numFmtId="0" fontId="32" fillId="6" borderId="0" xfId="22" applyFont="1" applyFill="1"/>
    <xf numFmtId="0" fontId="32" fillId="6" borderId="0" xfId="9" applyFont="1" applyFill="1" applyAlignment="1">
      <alignment vertical="top"/>
    </xf>
    <xf numFmtId="2" fontId="30" fillId="6" borderId="0" xfId="23" applyNumberFormat="1" applyFont="1" applyFill="1"/>
    <xf numFmtId="3" fontId="19" fillId="6" borderId="0" xfId="23" applyNumberFormat="1" applyFont="1" applyFill="1" applyAlignment="1">
      <alignment horizontal="right"/>
    </xf>
    <xf numFmtId="0" fontId="30" fillId="6" borderId="0" xfId="21" applyFont="1" applyFill="1" applyAlignment="1">
      <alignment vertical="top"/>
    </xf>
    <xf numFmtId="166" fontId="19" fillId="6" borderId="0" xfId="21" applyNumberFormat="1" applyFont="1" applyFill="1" applyAlignment="1">
      <alignment horizontal="right"/>
    </xf>
    <xf numFmtId="0" fontId="19" fillId="6" borderId="0" xfId="21" applyFont="1" applyFill="1" applyAlignment="1">
      <alignment horizontal="right"/>
    </xf>
    <xf numFmtId="0" fontId="4" fillId="6" borderId="0" xfId="23" applyFont="1" applyFill="1"/>
    <xf numFmtId="3" fontId="30" fillId="6" borderId="0" xfId="21" applyNumberFormat="1" applyFont="1" applyFill="1" applyAlignment="1">
      <alignment vertical="top"/>
    </xf>
    <xf numFmtId="1" fontId="19" fillId="8" borderId="0" xfId="23" applyNumberFormat="1" applyFont="1" applyFill="1" applyAlignment="1">
      <alignment horizontal="right" indent="1"/>
    </xf>
    <xf numFmtId="1" fontId="20" fillId="8" borderId="0" xfId="23" applyNumberFormat="1" applyFont="1" applyFill="1" applyAlignment="1">
      <alignment horizontal="right" indent="1"/>
    </xf>
    <xf numFmtId="166" fontId="19" fillId="8" borderId="0" xfId="22" applyNumberFormat="1" applyFont="1" applyFill="1" applyAlignment="1">
      <alignment horizontal="center"/>
    </xf>
    <xf numFmtId="166" fontId="20" fillId="8" borderId="0" xfId="22" applyNumberFormat="1" applyFont="1" applyFill="1" applyAlignment="1">
      <alignment horizontal="center"/>
    </xf>
    <xf numFmtId="166" fontId="19" fillId="8" borderId="0" xfId="23" applyNumberFormat="1" applyFont="1" applyFill="1" applyAlignment="1">
      <alignment horizontal="right"/>
    </xf>
    <xf numFmtId="0" fontId="30" fillId="8" borderId="0" xfId="0" applyFont="1" applyFill="1"/>
    <xf numFmtId="0" fontId="17" fillId="8" borderId="0" xfId="0" applyFont="1" applyFill="1"/>
    <xf numFmtId="43" fontId="4" fillId="8" borderId="0" xfId="30" applyFont="1" applyFill="1"/>
    <xf numFmtId="0" fontId="19" fillId="8" borderId="2" xfId="23" applyFont="1" applyFill="1" applyBorder="1" applyAlignment="1">
      <alignment horizontal="center"/>
    </xf>
    <xf numFmtId="0" fontId="20" fillId="8" borderId="2" xfId="23" applyFont="1" applyFill="1" applyBorder="1" applyAlignment="1">
      <alignment horizontal="center"/>
    </xf>
    <xf numFmtId="164" fontId="30" fillId="8" borderId="0" xfId="23" applyNumberFormat="1" applyFont="1" applyFill="1"/>
    <xf numFmtId="164" fontId="17" fillId="8" borderId="0" xfId="23" applyNumberFormat="1" applyFont="1" applyFill="1"/>
    <xf numFmtId="0" fontId="34" fillId="8" borderId="0" xfId="11" applyFont="1" applyFill="1" applyAlignment="1">
      <alignment horizontal="center"/>
    </xf>
    <xf numFmtId="0" fontId="37" fillId="8" borderId="0" xfId="11" applyFont="1" applyFill="1" applyAlignment="1">
      <alignment horizontal="center"/>
    </xf>
    <xf numFmtId="2" fontId="19" fillId="8" borderId="2" xfId="21" applyNumberFormat="1" applyFont="1" applyFill="1" applyBorder="1" applyAlignment="1">
      <alignment horizontal="right"/>
    </xf>
    <xf numFmtId="2" fontId="21" fillId="8" borderId="2" xfId="21" applyNumberFormat="1" applyFont="1" applyFill="1" applyBorder="1" applyAlignment="1">
      <alignment horizontal="right"/>
    </xf>
    <xf numFmtId="2" fontId="20" fillId="8" borderId="2" xfId="21" applyNumberFormat="1" applyFont="1" applyFill="1" applyBorder="1" applyAlignment="1">
      <alignment horizontal="right"/>
    </xf>
    <xf numFmtId="0" fontId="20" fillId="8" borderId="2" xfId="21" applyFont="1" applyFill="1" applyBorder="1" applyAlignment="1">
      <alignment horizontal="right"/>
    </xf>
    <xf numFmtId="0" fontId="19" fillId="8" borderId="0" xfId="13" applyFont="1" applyFill="1" applyAlignment="1">
      <alignment horizontal="center"/>
    </xf>
    <xf numFmtId="0" fontId="20" fillId="8" borderId="0" xfId="13" applyFont="1" applyFill="1" applyAlignment="1">
      <alignment horizontal="center"/>
    </xf>
    <xf numFmtId="165" fontId="21" fillId="8" borderId="2" xfId="16" applyNumberFormat="1" applyFont="1" applyFill="1" applyBorder="1" applyAlignment="1">
      <alignment horizontal="right"/>
    </xf>
    <xf numFmtId="165" fontId="20" fillId="8" borderId="2" xfId="16" applyNumberFormat="1" applyFont="1" applyFill="1" applyBorder="1" applyAlignment="1">
      <alignment horizontal="right"/>
    </xf>
    <xf numFmtId="0" fontId="20" fillId="8" borderId="2" xfId="16" applyFont="1" applyFill="1" applyBorder="1" applyAlignment="1">
      <alignment horizontal="right"/>
    </xf>
    <xf numFmtId="165" fontId="19" fillId="8" borderId="2" xfId="18" applyNumberFormat="1" applyFont="1" applyFill="1" applyBorder="1" applyAlignment="1">
      <alignment horizontal="right"/>
    </xf>
    <xf numFmtId="165" fontId="20" fillId="8" borderId="2" xfId="18" applyNumberFormat="1" applyFont="1" applyFill="1" applyBorder="1" applyAlignment="1">
      <alignment horizontal="right"/>
    </xf>
    <xf numFmtId="0" fontId="30" fillId="8" borderId="0" xfId="7" applyFont="1" applyFill="1" applyAlignment="1">
      <alignment horizontal="center"/>
    </xf>
    <xf numFmtId="0" fontId="17" fillId="8" borderId="0" xfId="7" applyFont="1" applyFill="1" applyAlignment="1">
      <alignment horizontal="center"/>
    </xf>
    <xf numFmtId="0" fontId="30" fillId="8" borderId="0" xfId="8" applyFont="1" applyFill="1" applyAlignment="1">
      <alignment horizontal="center"/>
    </xf>
    <xf numFmtId="0" fontId="17" fillId="8" borderId="0" xfId="8" applyFont="1" applyFill="1" applyAlignment="1">
      <alignment horizontal="center"/>
    </xf>
    <xf numFmtId="0" fontId="17" fillId="8" borderId="2" xfId="14" applyFont="1" applyFill="1" applyBorder="1" applyAlignment="1">
      <alignment horizontal="right"/>
    </xf>
    <xf numFmtId="172" fontId="23" fillId="8" borderId="0" xfId="23" applyNumberFormat="1" applyFont="1" applyFill="1" applyAlignment="1">
      <alignment horizontal="right"/>
    </xf>
    <xf numFmtId="0" fontId="21" fillId="8" borderId="0" xfId="15" applyFont="1" applyFill="1" applyAlignment="1">
      <alignment horizontal="right"/>
    </xf>
    <xf numFmtId="0" fontId="19" fillId="8" borderId="2" xfId="19" applyFont="1" applyFill="1" applyBorder="1" applyAlignment="1">
      <alignment horizontal="center"/>
    </xf>
    <xf numFmtId="0" fontId="20" fillId="8" borderId="2" xfId="19" applyFont="1" applyFill="1" applyBorder="1" applyAlignment="1">
      <alignment horizontal="center"/>
    </xf>
    <xf numFmtId="0" fontId="19" fillId="8" borderId="0" xfId="19" applyFont="1" applyFill="1" applyAlignment="1">
      <alignment horizontal="center"/>
    </xf>
    <xf numFmtId="0" fontId="30" fillId="8" borderId="0" xfId="9" applyFont="1" applyFill="1" applyAlignment="1">
      <alignment horizontal="center"/>
    </xf>
    <xf numFmtId="0" fontId="17" fillId="8" borderId="0" xfId="9" applyFont="1" applyFill="1" applyAlignment="1">
      <alignment horizontal="center"/>
    </xf>
    <xf numFmtId="0" fontId="31" fillId="8" borderId="0" xfId="9" applyFont="1" applyFill="1" applyAlignment="1">
      <alignment horizontal="center"/>
    </xf>
    <xf numFmtId="0" fontId="13" fillId="8" borderId="0" xfId="9" applyFont="1" applyFill="1" applyAlignment="1">
      <alignment horizontal="center"/>
    </xf>
    <xf numFmtId="1" fontId="19" fillId="6" borderId="0" xfId="23" applyNumberFormat="1" applyFont="1" applyFill="1" applyAlignment="1">
      <alignment horizontal="right" indent="1"/>
    </xf>
    <xf numFmtId="2" fontId="21" fillId="6" borderId="0" xfId="23" applyNumberFormat="1" applyFont="1" applyFill="1" applyAlignment="1">
      <alignment horizontal="right"/>
    </xf>
    <xf numFmtId="1" fontId="21" fillId="6" borderId="0" xfId="23" applyNumberFormat="1" applyFont="1" applyFill="1" applyAlignment="1">
      <alignment horizontal="right"/>
    </xf>
    <xf numFmtId="165" fontId="21" fillId="6" borderId="0" xfId="23" applyNumberFormat="1" applyFont="1" applyFill="1" applyAlignment="1">
      <alignment horizontal="right"/>
    </xf>
    <xf numFmtId="166" fontId="21" fillId="6" borderId="0" xfId="23" applyNumberFormat="1" applyFont="1" applyFill="1" applyAlignment="1">
      <alignment horizontal="right"/>
    </xf>
    <xf numFmtId="2" fontId="21" fillId="6" borderId="0" xfId="19" applyNumberFormat="1" applyFont="1" applyFill="1" applyAlignment="1">
      <alignment horizontal="right"/>
    </xf>
    <xf numFmtId="0" fontId="21" fillId="6" borderId="0" xfId="19" applyFont="1" applyFill="1" applyAlignment="1">
      <alignment horizontal="right"/>
    </xf>
    <xf numFmtId="3" fontId="21" fillId="6" borderId="0" xfId="23" applyNumberFormat="1" applyFont="1" applyFill="1" applyAlignment="1">
      <alignment horizontal="right"/>
    </xf>
    <xf numFmtId="166" fontId="21" fillId="6" borderId="0" xfId="19" applyNumberFormat="1" applyFont="1" applyFill="1" applyAlignment="1">
      <alignment horizontal="right"/>
    </xf>
    <xf numFmtId="3" fontId="21" fillId="6" borderId="3" xfId="23" applyNumberFormat="1" applyFont="1" applyFill="1" applyBorder="1" applyAlignment="1">
      <alignment horizontal="right"/>
    </xf>
    <xf numFmtId="2" fontId="19" fillId="6" borderId="0" xfId="23" applyNumberFormat="1" applyFont="1" applyFill="1" applyAlignment="1">
      <alignment horizontal="right" indent="1"/>
    </xf>
    <xf numFmtId="166" fontId="19" fillId="6" borderId="0" xfId="22" applyNumberFormat="1" applyFont="1" applyFill="1" applyAlignment="1">
      <alignment horizontal="center"/>
    </xf>
    <xf numFmtId="0" fontId="21" fillId="6" borderId="0" xfId="22" applyFont="1" applyFill="1" applyAlignment="1">
      <alignment horizontal="right"/>
    </xf>
    <xf numFmtId="4" fontId="21" fillId="6" borderId="0" xfId="23" applyNumberFormat="1" applyFont="1" applyFill="1" applyAlignment="1">
      <alignment horizontal="right"/>
    </xf>
    <xf numFmtId="0" fontId="4" fillId="6" borderId="0" xfId="22" applyFont="1" applyFill="1" applyAlignment="1">
      <alignment horizontal="right"/>
    </xf>
    <xf numFmtId="2" fontId="21" fillId="6" borderId="3" xfId="23" applyNumberFormat="1" applyFont="1" applyFill="1" applyBorder="1" applyAlignment="1">
      <alignment horizontal="right"/>
    </xf>
    <xf numFmtId="166" fontId="20" fillId="6" borderId="0" xfId="23" applyNumberFormat="1" applyFont="1" applyFill="1" applyAlignment="1">
      <alignment horizontal="right"/>
    </xf>
    <xf numFmtId="166" fontId="20" fillId="6" borderId="3" xfId="23" applyNumberFormat="1" applyFont="1" applyFill="1" applyBorder="1" applyAlignment="1">
      <alignment horizontal="right"/>
    </xf>
    <xf numFmtId="166" fontId="21" fillId="6" borderId="3" xfId="23" applyNumberFormat="1" applyFont="1" applyFill="1" applyBorder="1" applyAlignment="1">
      <alignment horizontal="right"/>
    </xf>
    <xf numFmtId="0" fontId="19" fillId="6" borderId="2" xfId="23" applyFont="1" applyFill="1" applyBorder="1" applyAlignment="1">
      <alignment horizontal="center"/>
    </xf>
    <xf numFmtId="2" fontId="20" fillId="6" borderId="0" xfId="23" applyNumberFormat="1" applyFont="1" applyFill="1" applyAlignment="1">
      <alignment horizontal="right"/>
    </xf>
    <xf numFmtId="172" fontId="20" fillId="6" borderId="0" xfId="23" applyNumberFormat="1" applyFont="1" applyFill="1" applyAlignment="1">
      <alignment horizontal="right"/>
    </xf>
    <xf numFmtId="172" fontId="21" fillId="6" borderId="0" xfId="23" applyNumberFormat="1" applyFont="1" applyFill="1" applyAlignment="1">
      <alignment horizontal="right"/>
    </xf>
    <xf numFmtId="172" fontId="20" fillId="6" borderId="3" xfId="23" applyNumberFormat="1" applyFont="1" applyFill="1" applyBorder="1" applyAlignment="1">
      <alignment horizontal="right"/>
    </xf>
    <xf numFmtId="164" fontId="4" fillId="6" borderId="0" xfId="23" applyNumberFormat="1" applyFont="1" applyFill="1"/>
    <xf numFmtId="165" fontId="20" fillId="6" borderId="0" xfId="23" applyNumberFormat="1" applyFont="1" applyFill="1" applyAlignment="1">
      <alignment horizontal="right"/>
    </xf>
    <xf numFmtId="2" fontId="20" fillId="6" borderId="3" xfId="23" applyNumberFormat="1" applyFont="1" applyFill="1" applyBorder="1" applyAlignment="1">
      <alignment horizontal="right"/>
    </xf>
    <xf numFmtId="0" fontId="34" fillId="6" borderId="0" xfId="11" applyFont="1" applyFill="1" applyAlignment="1">
      <alignment horizontal="center"/>
    </xf>
    <xf numFmtId="4" fontId="49" fillId="6" borderId="0" xfId="11" applyNumberFormat="1" applyFont="1" applyFill="1" applyAlignment="1">
      <alignment horizontal="right"/>
    </xf>
    <xf numFmtId="4" fontId="20" fillId="6" borderId="0" xfId="23" applyNumberFormat="1" applyFont="1" applyFill="1" applyAlignment="1">
      <alignment horizontal="right"/>
    </xf>
    <xf numFmtId="165" fontId="49" fillId="6" borderId="0" xfId="11" applyNumberFormat="1" applyFont="1" applyFill="1" applyAlignment="1">
      <alignment horizontal="right"/>
    </xf>
    <xf numFmtId="0" fontId="50" fillId="6" borderId="0" xfId="11" applyFont="1" applyFill="1" applyAlignment="1">
      <alignment horizontal="right"/>
    </xf>
    <xf numFmtId="165" fontId="21" fillId="6" borderId="3" xfId="23" applyNumberFormat="1" applyFont="1" applyFill="1" applyBorder="1" applyAlignment="1">
      <alignment horizontal="right"/>
    </xf>
    <xf numFmtId="4" fontId="21" fillId="6" borderId="3" xfId="23" applyNumberFormat="1" applyFont="1" applyFill="1" applyBorder="1" applyAlignment="1">
      <alignment horizontal="right"/>
    </xf>
    <xf numFmtId="2" fontId="19" fillId="6" borderId="2" xfId="21" applyNumberFormat="1" applyFont="1" applyFill="1" applyBorder="1" applyAlignment="1">
      <alignment horizontal="right"/>
    </xf>
    <xf numFmtId="0" fontId="19" fillId="6" borderId="0" xfId="13" applyFont="1" applyFill="1" applyAlignment="1">
      <alignment horizontal="center"/>
    </xf>
    <xf numFmtId="0" fontId="4" fillId="6" borderId="0" xfId="13" applyFont="1" applyFill="1" applyAlignment="1">
      <alignment horizontal="right"/>
    </xf>
    <xf numFmtId="2" fontId="4" fillId="6" borderId="0" xfId="13" applyNumberFormat="1" applyFont="1" applyFill="1" applyAlignment="1">
      <alignment horizontal="right"/>
    </xf>
    <xf numFmtId="165" fontId="21" fillId="6" borderId="2" xfId="16" applyNumberFormat="1" applyFont="1" applyFill="1" applyBorder="1" applyAlignment="1">
      <alignment horizontal="right"/>
    </xf>
    <xf numFmtId="172" fontId="21" fillId="6" borderId="0" xfId="16" applyNumberFormat="1" applyFont="1" applyFill="1" applyAlignment="1">
      <alignment horizontal="right"/>
    </xf>
    <xf numFmtId="169" fontId="21" fillId="6" borderId="0" xfId="16" applyNumberFormat="1" applyFont="1" applyFill="1" applyAlignment="1">
      <alignment horizontal="right"/>
    </xf>
    <xf numFmtId="165" fontId="19" fillId="6" borderId="2" xfId="18" applyNumberFormat="1" applyFont="1" applyFill="1" applyBorder="1" applyAlignment="1">
      <alignment horizontal="right"/>
    </xf>
    <xf numFmtId="165" fontId="21" fillId="6" borderId="0" xfId="18" applyNumberFormat="1" applyFont="1" applyFill="1" applyAlignment="1">
      <alignment horizontal="right"/>
    </xf>
    <xf numFmtId="2" fontId="21" fillId="6" borderId="0" xfId="18" applyNumberFormat="1" applyFont="1" applyFill="1" applyAlignment="1">
      <alignment horizontal="right"/>
    </xf>
    <xf numFmtId="172" fontId="21" fillId="6" borderId="0" xfId="7" applyNumberFormat="1" applyFont="1" applyFill="1" applyAlignment="1">
      <alignment horizontal="right"/>
    </xf>
    <xf numFmtId="0" fontId="30" fillId="6" borderId="0" xfId="7" applyFont="1" applyFill="1" applyAlignment="1">
      <alignment horizontal="center"/>
    </xf>
    <xf numFmtId="172" fontId="4" fillId="6" borderId="0" xfId="7" applyNumberFormat="1" applyFont="1" applyFill="1" applyAlignment="1">
      <alignment horizontal="right"/>
    </xf>
    <xf numFmtId="172" fontId="21" fillId="6" borderId="3" xfId="23" applyNumberFormat="1" applyFont="1" applyFill="1" applyBorder="1" applyAlignment="1">
      <alignment horizontal="right"/>
    </xf>
    <xf numFmtId="2" fontId="4" fillId="6" borderId="0" xfId="8" applyNumberFormat="1" applyFont="1" applyFill="1" applyAlignment="1">
      <alignment horizontal="right"/>
    </xf>
    <xf numFmtId="0" fontId="30" fillId="6" borderId="0" xfId="8" applyFont="1" applyFill="1" applyAlignment="1">
      <alignment horizontal="center"/>
    </xf>
    <xf numFmtId="0" fontId="21" fillId="6" borderId="2" xfId="14" applyFont="1" applyFill="1" applyBorder="1" applyAlignment="1">
      <alignment horizontal="right"/>
    </xf>
    <xf numFmtId="164" fontId="21" fillId="6" borderId="0" xfId="14" applyNumberFormat="1" applyFont="1" applyFill="1" applyAlignment="1">
      <alignment horizontal="right"/>
    </xf>
    <xf numFmtId="0" fontId="4" fillId="6" borderId="2" xfId="14" applyFont="1" applyFill="1" applyBorder="1" applyAlignment="1">
      <alignment horizontal="right"/>
    </xf>
    <xf numFmtId="172" fontId="23" fillId="6" borderId="0" xfId="23" applyNumberFormat="1" applyFont="1" applyFill="1" applyAlignment="1">
      <alignment horizontal="right"/>
    </xf>
    <xf numFmtId="164" fontId="20" fillId="6" borderId="0" xfId="14" applyNumberFormat="1" applyFont="1" applyFill="1" applyAlignment="1">
      <alignment horizontal="right"/>
    </xf>
    <xf numFmtId="0" fontId="21" fillId="6" borderId="0" xfId="15" applyFont="1" applyFill="1" applyAlignment="1">
      <alignment horizontal="center"/>
    </xf>
    <xf numFmtId="164" fontId="21" fillId="6" borderId="0" xfId="23" applyNumberFormat="1" applyFont="1" applyFill="1" applyAlignment="1">
      <alignment horizontal="right"/>
    </xf>
    <xf numFmtId="0" fontId="21" fillId="6" borderId="0" xfId="15" applyFont="1" applyFill="1" applyAlignment="1">
      <alignment horizontal="right"/>
    </xf>
    <xf numFmtId="164" fontId="21" fillId="6" borderId="0" xfId="15" applyNumberFormat="1" applyFont="1" applyFill="1" applyAlignment="1">
      <alignment horizontal="right"/>
    </xf>
    <xf numFmtId="2" fontId="21" fillId="6" borderId="0" xfId="15" applyNumberFormat="1" applyFont="1" applyFill="1" applyAlignment="1">
      <alignment horizontal="right"/>
    </xf>
    <xf numFmtId="164" fontId="21" fillId="6" borderId="3" xfId="23" applyNumberFormat="1" applyFont="1" applyFill="1" applyBorder="1" applyAlignment="1">
      <alignment horizontal="right"/>
    </xf>
    <xf numFmtId="0" fontId="19" fillId="6" borderId="2" xfId="19" applyFont="1" applyFill="1" applyBorder="1" applyAlignment="1">
      <alignment horizontal="center"/>
    </xf>
    <xf numFmtId="0" fontId="19" fillId="6" borderId="0" xfId="19" applyFont="1" applyFill="1" applyAlignment="1">
      <alignment horizontal="center"/>
    </xf>
    <xf numFmtId="3" fontId="21" fillId="6" borderId="0" xfId="19" applyNumberFormat="1" applyFont="1" applyFill="1" applyAlignment="1">
      <alignment horizontal="right"/>
    </xf>
    <xf numFmtId="165" fontId="21" fillId="6" borderId="0" xfId="19" applyNumberFormat="1" applyFont="1" applyFill="1" applyAlignment="1">
      <alignment horizontal="right"/>
    </xf>
    <xf numFmtId="170" fontId="21" fillId="6" borderId="0" xfId="19" applyNumberFormat="1" applyFont="1" applyFill="1" applyAlignment="1">
      <alignment horizontal="right"/>
    </xf>
    <xf numFmtId="0" fontId="30" fillId="6" borderId="0" xfId="9" applyFont="1" applyFill="1" applyAlignment="1">
      <alignment horizontal="center"/>
    </xf>
    <xf numFmtId="165" fontId="4" fillId="6" borderId="0" xfId="9" applyNumberFormat="1" applyFont="1" applyFill="1" applyAlignment="1">
      <alignment horizontal="right"/>
    </xf>
    <xf numFmtId="164" fontId="4" fillId="6" borderId="0" xfId="9" applyNumberFormat="1" applyFont="1" applyFill="1" applyAlignment="1">
      <alignment horizontal="right"/>
    </xf>
    <xf numFmtId="3" fontId="21" fillId="6" borderId="0" xfId="9" applyNumberFormat="1" applyFont="1" applyFill="1" applyAlignment="1">
      <alignment horizontal="right"/>
    </xf>
    <xf numFmtId="164" fontId="21" fillId="6" borderId="0" xfId="9" applyNumberFormat="1" applyFont="1" applyFill="1" applyAlignment="1">
      <alignment horizontal="right"/>
    </xf>
    <xf numFmtId="0" fontId="31" fillId="6" borderId="0" xfId="9" applyFont="1" applyFill="1" applyAlignment="1">
      <alignment horizontal="center"/>
    </xf>
    <xf numFmtId="3" fontId="10" fillId="6" borderId="0" xfId="9" applyNumberFormat="1" applyFont="1" applyFill="1" applyAlignment="1">
      <alignment horizontal="right"/>
    </xf>
    <xf numFmtId="0" fontId="10" fillId="6" borderId="0" xfId="9" applyFont="1" applyFill="1" applyAlignment="1">
      <alignment horizontal="right"/>
    </xf>
    <xf numFmtId="0" fontId="4" fillId="6" borderId="0" xfId="8" applyFont="1" applyFill="1" applyAlignment="1">
      <alignment horizontal="center"/>
    </xf>
    <xf numFmtId="0" fontId="4" fillId="0" borderId="13" xfId="14" quotePrefix="1" applyFont="1" applyBorder="1"/>
    <xf numFmtId="22" fontId="0" fillId="0" borderId="0" xfId="0" applyNumberFormat="1" applyAlignment="1">
      <alignment horizontal="left"/>
    </xf>
    <xf numFmtId="176" fontId="3" fillId="7" borderId="0" xfId="0" applyNumberFormat="1" applyFont="1" applyFill="1" applyAlignment="1">
      <alignment horizontal="left"/>
    </xf>
    <xf numFmtId="49" fontId="3" fillId="7" borderId="0" xfId="0" applyNumberFormat="1" applyFont="1" applyFill="1" applyAlignment="1">
      <alignment horizontal="left"/>
    </xf>
    <xf numFmtId="0" fontId="17" fillId="4" borderId="0" xfId="0" applyFont="1" applyFill="1" applyAlignment="1">
      <alignment horizontal="left" wrapText="1"/>
    </xf>
    <xf numFmtId="0" fontId="4" fillId="0" borderId="0" xfId="17" applyFont="1" applyAlignment="1">
      <alignment vertical="top" wrapText="1"/>
    </xf>
    <xf numFmtId="0" fontId="0" fillId="0" borderId="0" xfId="0" applyAlignment="1">
      <alignment vertical="top" wrapText="1"/>
    </xf>
    <xf numFmtId="0" fontId="4" fillId="4" borderId="0" xfId="17" quotePrefix="1" applyFont="1" applyFill="1" applyAlignment="1">
      <alignment horizontal="left" wrapText="1"/>
    </xf>
    <xf numFmtId="0" fontId="3" fillId="4" borderId="0" xfId="0" applyFont="1" applyFill="1" applyAlignment="1">
      <alignment horizontal="left" wrapText="1"/>
    </xf>
    <xf numFmtId="0" fontId="3" fillId="0" borderId="0" xfId="0" applyFont="1" applyAlignment="1">
      <alignment horizontal="left" wrapText="1"/>
    </xf>
    <xf numFmtId="0" fontId="4" fillId="4" borderId="0" xfId="17" applyFont="1" applyFill="1" applyAlignment="1">
      <alignment wrapText="1"/>
    </xf>
    <xf numFmtId="0" fontId="3" fillId="4" borderId="0" xfId="0" applyFont="1" applyFill="1" applyAlignment="1">
      <alignment wrapText="1"/>
    </xf>
    <xf numFmtId="0" fontId="3" fillId="0" borderId="0" xfId="0" applyFont="1" applyAlignment="1">
      <alignment wrapText="1"/>
    </xf>
    <xf numFmtId="0" fontId="30" fillId="4" borderId="0" xfId="17" applyFont="1" applyFill="1" applyAlignment="1">
      <alignment wrapText="1"/>
    </xf>
    <xf numFmtId="0" fontId="4" fillId="0" borderId="0" xfId="17" applyFont="1" applyAlignment="1">
      <alignment wrapText="1"/>
    </xf>
    <xf numFmtId="0" fontId="4" fillId="4" borderId="0" xfId="17" applyFont="1" applyFill="1"/>
    <xf numFmtId="0" fontId="3" fillId="0" borderId="0" xfId="0" applyFont="1"/>
    <xf numFmtId="49" fontId="4" fillId="4" borderId="0" xfId="0" applyNumberFormat="1" applyFont="1" applyFill="1"/>
    <xf numFmtId="0" fontId="17" fillId="3" borderId="4" xfId="8" applyFont="1" applyFill="1" applyBorder="1" applyAlignment="1">
      <alignment horizontal="center"/>
    </xf>
    <xf numFmtId="0" fontId="15" fillId="0" borderId="9" xfId="0" applyFont="1" applyBorder="1" applyAlignment="1">
      <alignment horizontal="center"/>
    </xf>
    <xf numFmtId="0" fontId="15" fillId="0" borderId="10" xfId="0" applyFont="1" applyBorder="1" applyAlignment="1">
      <alignment horizontal="center"/>
    </xf>
    <xf numFmtId="0" fontId="0" fillId="0" borderId="9" xfId="0" applyBorder="1" applyAlignment="1">
      <alignment horizontal="center"/>
    </xf>
    <xf numFmtId="0" fontId="0" fillId="0" borderId="10" xfId="0" applyBorder="1" applyAlignment="1">
      <alignment horizontal="center"/>
    </xf>
    <xf numFmtId="49" fontId="4" fillId="4" borderId="0" xfId="0" quotePrefix="1" applyNumberFormat="1" applyFont="1" applyFill="1"/>
    <xf numFmtId="0" fontId="4" fillId="0" borderId="0" xfId="17" quotePrefix="1" applyFont="1"/>
    <xf numFmtId="0" fontId="0" fillId="0" borderId="0" xfId="0"/>
    <xf numFmtId="0" fontId="29" fillId="4" borderId="0" xfId="5" applyFont="1" applyFill="1" applyBorder="1" applyAlignment="1" applyProtection="1">
      <alignment horizontal="center" vertical="center" wrapText="1"/>
    </xf>
    <xf numFmtId="0" fontId="29" fillId="4" borderId="0" xfId="5" applyFont="1" applyFill="1" applyAlignment="1" applyProtection="1">
      <alignment horizontal="center" vertical="center" wrapText="1"/>
    </xf>
    <xf numFmtId="0" fontId="16" fillId="0" borderId="0" xfId="17" applyFont="1"/>
    <xf numFmtId="0" fontId="20" fillId="0" borderId="4" xfId="8" applyFont="1" applyBorder="1" applyAlignment="1">
      <alignment horizontal="center"/>
    </xf>
    <xf numFmtId="0" fontId="20" fillId="0" borderId="9" xfId="8" applyFont="1" applyBorder="1" applyAlignment="1">
      <alignment horizontal="center"/>
    </xf>
    <xf numFmtId="0" fontId="4" fillId="0" borderId="0" xfId="18" applyFont="1" applyAlignment="1">
      <alignment wrapText="1"/>
    </xf>
    <xf numFmtId="0" fontId="16" fillId="0" borderId="0" xfId="22" applyFont="1"/>
    <xf numFmtId="0" fontId="30" fillId="6" borderId="0" xfId="22" applyFont="1" applyFill="1" applyAlignment="1">
      <alignment wrapText="1"/>
    </xf>
    <xf numFmtId="0" fontId="3" fillId="6" borderId="0" xfId="0" applyFont="1" applyFill="1" applyAlignment="1">
      <alignment wrapText="1"/>
    </xf>
    <xf numFmtId="0" fontId="4" fillId="4" borderId="0" xfId="22" quotePrefix="1" applyFont="1" applyFill="1" applyAlignment="1">
      <alignment horizontal="justify" wrapText="1"/>
    </xf>
    <xf numFmtId="0" fontId="4" fillId="6" borderId="0" xfId="22" applyFont="1" applyFill="1" applyAlignment="1">
      <alignment wrapText="1"/>
    </xf>
    <xf numFmtId="0" fontId="4" fillId="6" borderId="0" xfId="22" applyFont="1" applyFill="1" applyAlignment="1">
      <alignment horizontal="left" wrapText="1"/>
    </xf>
    <xf numFmtId="0" fontId="4" fillId="6" borderId="0" xfId="17" applyFont="1" applyFill="1" applyAlignment="1">
      <alignment wrapText="1"/>
    </xf>
    <xf numFmtId="49" fontId="4" fillId="4" borderId="0" xfId="28" quotePrefix="1" applyNumberFormat="1" applyFont="1" applyFill="1"/>
    <xf numFmtId="0" fontId="3" fillId="0" borderId="0" xfId="28"/>
    <xf numFmtId="0" fontId="3" fillId="4" borderId="0" xfId="28" applyFill="1" applyAlignment="1">
      <alignment wrapText="1"/>
    </xf>
    <xf numFmtId="0" fontId="3" fillId="0" borderId="0" xfId="28" applyAlignment="1">
      <alignment wrapText="1"/>
    </xf>
    <xf numFmtId="0" fontId="4" fillId="4" borderId="0" xfId="28" quotePrefix="1" applyFont="1" applyFill="1" applyAlignment="1">
      <alignment wrapText="1"/>
    </xf>
    <xf numFmtId="0" fontId="14" fillId="4" borderId="0" xfId="0" applyFont="1" applyFill="1"/>
    <xf numFmtId="0" fontId="20" fillId="0" borderId="19" xfId="8" applyFont="1" applyBorder="1" applyAlignment="1">
      <alignment horizontal="center"/>
    </xf>
    <xf numFmtId="0" fontId="0" fillId="0" borderId="3" xfId="0" applyBorder="1" applyAlignment="1">
      <alignment horizontal="center"/>
    </xf>
    <xf numFmtId="0" fontId="0" fillId="0" borderId="12" xfId="0" applyBorder="1" applyAlignment="1">
      <alignment horizontal="center"/>
    </xf>
    <xf numFmtId="0" fontId="20" fillId="0" borderId="3" xfId="8" applyFont="1" applyBorder="1" applyAlignment="1">
      <alignment horizontal="center"/>
    </xf>
    <xf numFmtId="0" fontId="17" fillId="3" borderId="19" xfId="8" applyFont="1" applyFill="1" applyBorder="1" applyAlignment="1">
      <alignment horizontal="center"/>
    </xf>
    <xf numFmtId="0" fontId="17" fillId="0" borderId="0" xfId="18" applyFont="1" applyAlignment="1">
      <alignment vertical="top" wrapText="1"/>
    </xf>
    <xf numFmtId="0" fontId="17" fillId="4" borderId="0" xfId="0" applyFont="1" applyFill="1" applyAlignment="1">
      <alignment vertical="top" wrapText="1"/>
    </xf>
    <xf numFmtId="0" fontId="4" fillId="4" borderId="0" xfId="17" applyFont="1" applyFill="1" applyAlignment="1">
      <alignment vertical="top" wrapText="1"/>
    </xf>
    <xf numFmtId="0" fontId="3" fillId="0" borderId="0" xfId="0" applyFont="1" applyAlignment="1">
      <alignment vertical="top" wrapText="1"/>
    </xf>
    <xf numFmtId="0" fontId="4" fillId="4" borderId="0" xfId="28" applyFont="1" applyFill="1" applyAlignment="1">
      <alignment horizontal="left" wrapText="1"/>
    </xf>
    <xf numFmtId="0" fontId="0" fillId="4" borderId="0" xfId="0" applyFill="1" applyAlignment="1">
      <alignment vertical="top" wrapText="1"/>
    </xf>
    <xf numFmtId="0" fontId="4" fillId="4" borderId="0" xfId="28" applyFont="1" applyFill="1" applyAlignment="1">
      <alignment wrapText="1"/>
    </xf>
    <xf numFmtId="0" fontId="4" fillId="0" borderId="0" xfId="17" quotePrefix="1" applyFont="1" applyAlignment="1">
      <alignment vertical="top"/>
    </xf>
    <xf numFmtId="0" fontId="3" fillId="0" borderId="0" xfId="28" applyAlignment="1">
      <alignment vertical="top"/>
    </xf>
    <xf numFmtId="0" fontId="14" fillId="4" borderId="0" xfId="0" applyFont="1" applyFill="1" applyAlignment="1">
      <alignment horizontal="left"/>
    </xf>
    <xf numFmtId="0" fontId="14" fillId="4" borderId="0" xfId="29" applyFont="1" applyFill="1"/>
    <xf numFmtId="0" fontId="3" fillId="0" borderId="0" xfId="29"/>
    <xf numFmtId="0" fontId="3" fillId="0" borderId="3" xfId="22" applyFont="1" applyBorder="1"/>
    <xf numFmtId="0" fontId="3" fillId="0" borderId="3" xfId="28" applyBorder="1"/>
    <xf numFmtId="0" fontId="4" fillId="4" borderId="0" xfId="29" applyFont="1" applyFill="1" applyAlignment="1">
      <alignment wrapText="1"/>
    </xf>
    <xf numFmtId="0" fontId="3" fillId="0" borderId="0" xfId="29" applyAlignment="1">
      <alignment wrapText="1"/>
    </xf>
    <xf numFmtId="0" fontId="4" fillId="4" borderId="2" xfId="29" applyFont="1" applyFill="1" applyBorder="1" applyAlignment="1">
      <alignment horizontal="left" wrapText="1"/>
    </xf>
    <xf numFmtId="0" fontId="4" fillId="4" borderId="0" xfId="29" applyFont="1" applyFill="1" applyAlignment="1">
      <alignment horizontal="left" wrapText="1"/>
    </xf>
    <xf numFmtId="0" fontId="4" fillId="4" borderId="0" xfId="23" quotePrefix="1" applyFont="1" applyFill="1" applyAlignment="1">
      <alignment horizontal="left" wrapText="1"/>
    </xf>
    <xf numFmtId="0" fontId="4" fillId="0" borderId="0" xfId="23" quotePrefix="1" applyFont="1" applyAlignment="1">
      <alignment horizontal="left" wrapText="1"/>
    </xf>
    <xf numFmtId="0" fontId="16" fillId="0" borderId="0" xfId="23" applyFont="1"/>
    <xf numFmtId="0" fontId="9" fillId="0" borderId="0" xfId="23" applyFont="1"/>
    <xf numFmtId="0" fontId="4" fillId="4" borderId="0" xfId="17" applyFont="1" applyFill="1" applyAlignment="1">
      <alignment horizontal="left" wrapText="1"/>
    </xf>
    <xf numFmtId="0" fontId="0" fillId="0" borderId="0" xfId="0" applyAlignment="1">
      <alignment wrapText="1"/>
    </xf>
    <xf numFmtId="0" fontId="16" fillId="4" borderId="0" xfId="23" applyFont="1" applyFill="1"/>
    <xf numFmtId="0" fontId="18" fillId="4" borderId="0" xfId="23" applyFont="1" applyFill="1"/>
    <xf numFmtId="0" fontId="17" fillId="0" borderId="0" xfId="18" applyFont="1" applyAlignment="1">
      <alignment wrapText="1"/>
    </xf>
    <xf numFmtId="0" fontId="0" fillId="4" borderId="0" xfId="0" applyFill="1" applyAlignment="1">
      <alignment wrapText="1"/>
    </xf>
    <xf numFmtId="0" fontId="4" fillId="6" borderId="0" xfId="23" quotePrefix="1" applyFont="1" applyFill="1" applyAlignment="1">
      <alignment horizontal="left" wrapText="1"/>
    </xf>
    <xf numFmtId="0" fontId="0" fillId="6" borderId="0" xfId="0" applyFill="1" applyAlignment="1">
      <alignment wrapText="1"/>
    </xf>
    <xf numFmtId="49" fontId="4" fillId="6" borderId="0" xfId="0" quotePrefix="1" applyNumberFormat="1" applyFont="1" applyFill="1"/>
    <xf numFmtId="0" fontId="0" fillId="6" borderId="0" xfId="0" applyFill="1"/>
    <xf numFmtId="0" fontId="15" fillId="0" borderId="0" xfId="11" applyFont="1"/>
    <xf numFmtId="0" fontId="4" fillId="0" borderId="0" xfId="0" applyFont="1" applyAlignment="1">
      <alignment wrapText="1"/>
    </xf>
    <xf numFmtId="0" fontId="3" fillId="0" borderId="9" xfId="0" applyFont="1" applyBorder="1" applyAlignment="1">
      <alignment horizontal="center"/>
    </xf>
    <xf numFmtId="0" fontId="3" fillId="0" borderId="10" xfId="0" applyFont="1" applyBorder="1" applyAlignment="1">
      <alignment horizontal="center"/>
    </xf>
    <xf numFmtId="0" fontId="16" fillId="0" borderId="0" xfId="21" applyFont="1"/>
    <xf numFmtId="0" fontId="9" fillId="0" borderId="0" xfId="21" applyFont="1"/>
    <xf numFmtId="0" fontId="4" fillId="4" borderId="0" xfId="21" quotePrefix="1" applyFont="1" applyFill="1" applyAlignment="1">
      <alignment wrapText="1"/>
    </xf>
    <xf numFmtId="0" fontId="16" fillId="0" borderId="0" xfId="13" applyFont="1" applyAlignment="1">
      <alignment horizontal="left" readingOrder="1"/>
    </xf>
    <xf numFmtId="0" fontId="4" fillId="0" borderId="0" xfId="0" quotePrefix="1" applyFont="1" applyAlignment="1">
      <alignment wrapText="1"/>
    </xf>
    <xf numFmtId="0" fontId="16" fillId="0" borderId="0" xfId="16" applyFont="1"/>
    <xf numFmtId="0" fontId="18" fillId="0" borderId="0" xfId="16" applyFont="1"/>
    <xf numFmtId="0" fontId="4" fillId="4" borderId="0" xfId="16" quotePrefix="1" applyFont="1" applyFill="1" applyAlignment="1">
      <alignment wrapText="1"/>
    </xf>
    <xf numFmtId="0" fontId="4" fillId="4" borderId="0" xfId="0" applyFont="1" applyFill="1" applyAlignment="1">
      <alignment wrapText="1"/>
    </xf>
    <xf numFmtId="0" fontId="3" fillId="4" borderId="0" xfId="0" applyFont="1" applyFill="1" applyAlignment="1">
      <alignment vertical="top" wrapText="1"/>
    </xf>
    <xf numFmtId="0" fontId="4" fillId="4" borderId="0" xfId="17" quotePrefix="1" applyFont="1" applyFill="1" applyAlignment="1">
      <alignment wrapText="1"/>
    </xf>
    <xf numFmtId="0" fontId="47" fillId="0" borderId="0" xfId="0" applyFont="1" applyAlignment="1">
      <alignment wrapText="1"/>
    </xf>
    <xf numFmtId="0" fontId="4" fillId="0" borderId="0" xfId="18" quotePrefix="1" applyFont="1" applyAlignment="1">
      <alignment wrapText="1"/>
    </xf>
    <xf numFmtId="0" fontId="16" fillId="0" borderId="0" xfId="18" applyFont="1"/>
    <xf numFmtId="0" fontId="4" fillId="4" borderId="0" xfId="21" quotePrefix="1" applyFont="1" applyFill="1" applyAlignment="1">
      <alignment horizontal="left" wrapText="1"/>
    </xf>
    <xf numFmtId="0" fontId="4" fillId="4" borderId="0" xfId="16" quotePrefix="1" applyFont="1" applyFill="1"/>
    <xf numFmtId="0" fontId="47" fillId="0" borderId="0" xfId="0" applyFont="1"/>
    <xf numFmtId="0" fontId="16" fillId="0" borderId="0" xfId="7" applyFont="1" applyAlignment="1">
      <alignment horizontal="left"/>
    </xf>
    <xf numFmtId="0" fontId="0" fillId="0" borderId="0" xfId="0" applyAlignment="1">
      <alignment horizontal="left"/>
    </xf>
    <xf numFmtId="0" fontId="47" fillId="4" borderId="0" xfId="0" applyFont="1" applyFill="1" applyAlignment="1">
      <alignment wrapText="1"/>
    </xf>
    <xf numFmtId="0" fontId="16" fillId="0" borderId="0" xfId="8" applyFont="1" applyAlignment="1">
      <alignment horizontal="left"/>
    </xf>
    <xf numFmtId="0" fontId="20" fillId="0" borderId="10" xfId="8" applyFont="1" applyBorder="1" applyAlignment="1">
      <alignment horizontal="center"/>
    </xf>
    <xf numFmtId="0" fontId="4" fillId="4" borderId="13" xfId="17" applyFont="1" applyFill="1" applyBorder="1" applyAlignment="1">
      <alignment wrapText="1"/>
    </xf>
    <xf numFmtId="0" fontId="3" fillId="0" borderId="14" xfId="0" applyFont="1" applyBorder="1" applyAlignment="1">
      <alignment wrapText="1"/>
    </xf>
    <xf numFmtId="0" fontId="47" fillId="0" borderId="15" xfId="0" applyFont="1" applyBorder="1" applyAlignment="1">
      <alignment wrapText="1"/>
    </xf>
    <xf numFmtId="0" fontId="4" fillId="0" borderId="13" xfId="14" quotePrefix="1" applyFont="1" applyBorder="1" applyAlignment="1">
      <alignment wrapText="1"/>
    </xf>
    <xf numFmtId="0" fontId="3" fillId="0" borderId="14" xfId="29" applyBorder="1"/>
    <xf numFmtId="0" fontId="3" fillId="0" borderId="15" xfId="29" applyBorder="1"/>
    <xf numFmtId="0" fontId="4" fillId="0" borderId="13" xfId="14" quotePrefix="1" applyFont="1" applyBorder="1" applyAlignment="1">
      <alignment horizontal="left"/>
    </xf>
    <xf numFmtId="0" fontId="3" fillId="0" borderId="14" xfId="29" applyBorder="1" applyAlignment="1">
      <alignment horizontal="left"/>
    </xf>
    <xf numFmtId="0" fontId="3" fillId="0" borderId="15" xfId="29" applyBorder="1" applyAlignment="1">
      <alignment horizontal="left"/>
    </xf>
    <xf numFmtId="0" fontId="4" fillId="0" borderId="13" xfId="14" quotePrefix="1" applyFont="1" applyBorder="1" applyAlignment="1">
      <alignment horizontal="left" wrapText="1"/>
    </xf>
    <xf numFmtId="0" fontId="4" fillId="0" borderId="14" xfId="14" quotePrefix="1" applyFont="1" applyBorder="1" applyAlignment="1">
      <alignment horizontal="left"/>
    </xf>
    <xf numFmtId="0" fontId="4" fillId="0" borderId="13" xfId="18" quotePrefix="1" applyFont="1" applyBorder="1" applyAlignment="1">
      <alignment wrapText="1"/>
    </xf>
    <xf numFmtId="0" fontId="3" fillId="0" borderId="15" xfId="0" applyFont="1" applyBorder="1" applyAlignment="1">
      <alignment wrapText="1"/>
    </xf>
    <xf numFmtId="49" fontId="20" fillId="0" borderId="4" xfId="8" applyNumberFormat="1" applyFont="1" applyBorder="1" applyAlignment="1">
      <alignment horizontal="center"/>
    </xf>
    <xf numFmtId="0" fontId="4" fillId="4" borderId="13" xfId="17" quotePrefix="1" applyFont="1" applyFill="1" applyBorder="1" applyAlignment="1">
      <alignment wrapText="1"/>
    </xf>
    <xf numFmtId="0" fontId="3" fillId="4" borderId="14" xfId="0" applyFont="1" applyFill="1" applyBorder="1" applyAlignment="1">
      <alignment wrapText="1"/>
    </xf>
    <xf numFmtId="0" fontId="4" fillId="0" borderId="16" xfId="26" quotePrefix="1" applyFont="1" applyBorder="1" applyAlignment="1">
      <alignment horizontal="left"/>
    </xf>
    <xf numFmtId="0" fontId="4" fillId="0" borderId="17" xfId="26" applyFont="1" applyBorder="1" applyAlignment="1">
      <alignment horizontal="left"/>
    </xf>
    <xf numFmtId="0" fontId="4" fillId="0" borderId="18" xfId="26" applyFont="1" applyBorder="1" applyAlignment="1">
      <alignment horizontal="left"/>
    </xf>
    <xf numFmtId="0" fontId="4" fillId="4" borderId="0" xfId="17" applyFont="1" applyFill="1" applyAlignment="1">
      <alignment vertical="top"/>
    </xf>
    <xf numFmtId="0" fontId="3" fillId="0" borderId="0" xfId="0" applyFont="1" applyAlignment="1">
      <alignment vertical="top"/>
    </xf>
    <xf numFmtId="0" fontId="4" fillId="0" borderId="13" xfId="26" applyFont="1" applyBorder="1" applyAlignment="1">
      <alignment horizontal="left"/>
    </xf>
    <xf numFmtId="0" fontId="4" fillId="0" borderId="14" xfId="26" applyFont="1" applyBorder="1" applyAlignment="1">
      <alignment horizontal="left"/>
    </xf>
    <xf numFmtId="0" fontId="4" fillId="0" borderId="15" xfId="26" applyFont="1" applyBorder="1" applyAlignment="1">
      <alignment horizontal="left"/>
    </xf>
    <xf numFmtId="0" fontId="4" fillId="0" borderId="20" xfId="14" quotePrefix="1" applyFont="1" applyBorder="1" applyAlignment="1">
      <alignment horizontal="left" wrapText="1"/>
    </xf>
    <xf numFmtId="0" fontId="4" fillId="0" borderId="0" xfId="14" quotePrefix="1" applyFont="1" applyAlignment="1">
      <alignment horizontal="left" wrapText="1"/>
    </xf>
    <xf numFmtId="0" fontId="4" fillId="6" borderId="0" xfId="15" quotePrefix="1" applyFont="1" applyFill="1" applyAlignment="1">
      <alignment horizontal="left" wrapText="1"/>
    </xf>
    <xf numFmtId="0" fontId="3" fillId="6" borderId="0" xfId="0" applyFont="1" applyFill="1" applyAlignment="1">
      <alignment horizontal="left" wrapText="1"/>
    </xf>
    <xf numFmtId="0" fontId="4" fillId="6" borderId="0" xfId="15" quotePrefix="1" applyFont="1" applyFill="1" applyAlignment="1">
      <alignment horizontal="left"/>
    </xf>
    <xf numFmtId="0" fontId="4" fillId="6" borderId="17" xfId="15" quotePrefix="1" applyFont="1" applyFill="1" applyBorder="1" applyAlignment="1">
      <alignment horizontal="left"/>
    </xf>
    <xf numFmtId="0" fontId="4" fillId="0" borderId="0" xfId="19" quotePrefix="1" applyFont="1" applyAlignment="1">
      <alignment horizontal="left" wrapText="1"/>
    </xf>
    <xf numFmtId="0" fontId="16" fillId="0" borderId="0" xfId="19" applyFont="1" applyAlignment="1">
      <alignment wrapText="1"/>
    </xf>
    <xf numFmtId="0" fontId="16" fillId="0" borderId="0" xfId="9" applyFont="1" applyAlignment="1">
      <alignment horizontal="left" wrapText="1" readingOrder="1"/>
    </xf>
    <xf numFmtId="0" fontId="0" fillId="0" borderId="0" xfId="0" applyAlignment="1">
      <alignment wrapText="1" readingOrder="1"/>
    </xf>
    <xf numFmtId="0" fontId="4" fillId="0" borderId="0" xfId="0" applyFont="1" applyAlignment="1">
      <alignment vertical="top" wrapText="1"/>
    </xf>
    <xf numFmtId="0" fontId="17" fillId="4" borderId="0" xfId="0" applyFont="1" applyFill="1" applyAlignment="1">
      <alignment horizontal="left" vertical="top" wrapText="1"/>
    </xf>
    <xf numFmtId="0" fontId="12" fillId="6" borderId="0" xfId="9" applyFont="1" applyFill="1" applyAlignment="1">
      <alignment horizontal="left" wrapText="1" readingOrder="1"/>
    </xf>
    <xf numFmtId="0" fontId="4" fillId="4" borderId="0" xfId="23" quotePrefix="1" applyFont="1" applyFill="1" applyAlignment="1">
      <alignment horizontal="left" vertical="top" wrapText="1"/>
    </xf>
    <xf numFmtId="0" fontId="30" fillId="4" borderId="0" xfId="17" applyFont="1" applyFill="1" applyAlignment="1">
      <alignment vertical="top" wrapText="1"/>
    </xf>
  </cellXfs>
  <cellStyles count="31">
    <cellStyle name="Comma" xfId="30" builtinId="3"/>
    <cellStyle name="Date" xfId="1" xr:uid="{00000000-0005-0000-0000-000000000000}"/>
    <cellStyle name="Fixed" xfId="2" xr:uid="{00000000-0005-0000-0000-000001000000}"/>
    <cellStyle name="Heading1" xfId="3" xr:uid="{00000000-0005-0000-0000-000002000000}"/>
    <cellStyle name="Heading2" xfId="4" xr:uid="{00000000-0005-0000-0000-000003000000}"/>
    <cellStyle name="Hyperlink" xfId="5" builtinId="8"/>
    <cellStyle name="Normal" xfId="0" builtinId="0"/>
    <cellStyle name="Normal 2" xfId="6" xr:uid="{00000000-0005-0000-0000-000006000000}"/>
    <cellStyle name="Normal 2 2" xfId="29" xr:uid="{5BD4F399-EF99-433F-B333-BB26056A4B85}"/>
    <cellStyle name="Normal 3" xfId="26" xr:uid="{00000000-0005-0000-0000-000007000000}"/>
    <cellStyle name="Normal 4" xfId="28" xr:uid="{00000000-0005-0000-0000-000008000000}"/>
    <cellStyle name="Normal_10btab" xfId="7" xr:uid="{00000000-0005-0000-0000-000009000000}"/>
    <cellStyle name="Normal_10ctab" xfId="8" xr:uid="{00000000-0005-0000-0000-00000A000000}"/>
    <cellStyle name="Normal_1atab" xfId="9" xr:uid="{00000000-0005-0000-0000-00000B000000}"/>
    <cellStyle name="Normal_1-macro-stub" xfId="10" xr:uid="{00000000-0005-0000-0000-00000C000000}"/>
    <cellStyle name="Normal_5btab" xfId="11" xr:uid="{00000000-0005-0000-0000-00000D000000}"/>
    <cellStyle name="Normal_8btab" xfId="12" xr:uid="{00000000-0005-0000-0000-00000E000000}"/>
    <cellStyle name="Normal_8ctab" xfId="13" xr:uid="{00000000-0005-0000-0000-00000F000000}"/>
    <cellStyle name="Normal_tab-10B" xfId="14" xr:uid="{00000000-0005-0000-0000-000010000000}"/>
    <cellStyle name="Normal_tab-10C" xfId="15" xr:uid="{00000000-0005-0000-0000-000011000000}"/>
    <cellStyle name="Normal_Us_coal" xfId="16" xr:uid="{00000000-0005-0000-0000-000012000000}"/>
    <cellStyle name="Normal_us_e_s&amp;d" xfId="17" xr:uid="{00000000-0005-0000-0000-000013000000}"/>
    <cellStyle name="Normal_us_elec" xfId="18" xr:uid="{00000000-0005-0000-0000-000014000000}"/>
    <cellStyle name="Normal_us_energy" xfId="19" xr:uid="{00000000-0005-0000-0000-000015000000}"/>
    <cellStyle name="Normal_us_macro" xfId="20" xr:uid="{00000000-0005-0000-0000-000016000000}"/>
    <cellStyle name="Normal_us_ng" xfId="21" xr:uid="{00000000-0005-0000-0000-000017000000}"/>
    <cellStyle name="Normal_us_price" xfId="22" xr:uid="{00000000-0005-0000-0000-000018000000}"/>
    <cellStyle name="Normal_us_psd_m" xfId="23" xr:uid="{00000000-0005-0000-0000-000019000000}"/>
    <cellStyle name="Normal_us_renew" xfId="24" xr:uid="{00000000-0005-0000-0000-00001A000000}"/>
    <cellStyle name="Percent" xfId="27" builtinId="5"/>
    <cellStyle name="Total" xfId="25" builtinId="25" customBuiltin="1"/>
  </cellStyles>
  <dxfs count="9">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s>
  <tableStyles count="0" defaultTableStyle="TableStyleMedium9" defaultPivotStyle="PivotStyleLight16"/>
  <colors>
    <mruColors>
      <color rgb="FFBFBFB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eia.gov/"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64590</xdr:colOff>
      <xdr:row>0</xdr:row>
      <xdr:rowOff>95250</xdr:rowOff>
    </xdr:from>
    <xdr:to>
      <xdr:col>1</xdr:col>
      <xdr:colOff>2875459</xdr:colOff>
      <xdr:row>4</xdr:row>
      <xdr:rowOff>85725</xdr:rowOff>
    </xdr:to>
    <xdr:pic>
      <xdr:nvPicPr>
        <xdr:cNvPr id="1263" name="Picture 13">
          <a:hlinkClick xmlns:r="http://schemas.openxmlformats.org/officeDocument/2006/relationships" r:id="rId1"/>
          <a:extLst>
            <a:ext uri="{FF2B5EF4-FFF2-40B4-BE49-F238E27FC236}">
              <a16:creationId xmlns:a16="http://schemas.microsoft.com/office/drawing/2014/main" id="{00000000-0008-0000-0100-0000EF04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bwMode="auto">
        <a:xfrm>
          <a:off x="1004390" y="95250"/>
          <a:ext cx="2810869" cy="62547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BV13"/>
  <sheetViews>
    <sheetView workbookViewId="0"/>
  </sheetViews>
  <sheetFormatPr defaultRowHeight="12.75" x14ac:dyDescent="0.2"/>
  <cols>
    <col min="1" max="1" width="6.42578125" customWidth="1"/>
    <col min="2" max="2" width="14" customWidth="1"/>
    <col min="3" max="3" width="10.5703125" customWidth="1"/>
    <col min="4" max="4" width="8.5703125" customWidth="1"/>
  </cols>
  <sheetData>
    <row r="1" spans="1:74" x14ac:dyDescent="0.2">
      <c r="A1" s="110" t="s">
        <v>136</v>
      </c>
      <c r="D1" s="973" t="s">
        <v>1600</v>
      </c>
      <c r="E1" s="973"/>
      <c r="F1" s="973"/>
    </row>
    <row r="2" spans="1:74" x14ac:dyDescent="0.2">
      <c r="A2" s="310" t="s">
        <v>746</v>
      </c>
      <c r="D2" s="972">
        <v>46090</v>
      </c>
      <c r="E2" s="972"/>
      <c r="F2" s="972"/>
      <c r="G2" s="312" t="str">
        <f>"EIA completed modeling and analysis for this report on "&amp;TEXT(Dates!$D$2,"dddd, mmmm d, yyyy")&amp;"."</f>
        <v>EIA completed modeling and analysis for this report on Monday, March 9, 2026.</v>
      </c>
      <c r="H2" s="312"/>
      <c r="I2" s="312"/>
      <c r="J2" s="312"/>
      <c r="K2" s="312"/>
      <c r="L2" s="312"/>
      <c r="M2" s="312"/>
    </row>
    <row r="3" spans="1:74" x14ac:dyDescent="0.2">
      <c r="A3" t="s">
        <v>62</v>
      </c>
      <c r="D3" s="290">
        <f>YEAR(D1)-4</f>
        <v>2022</v>
      </c>
      <c r="G3" s="311"/>
      <c r="H3" s="7"/>
      <c r="I3" s="7"/>
      <c r="J3" s="7"/>
      <c r="K3" s="7"/>
      <c r="L3" s="7"/>
      <c r="M3" s="7"/>
    </row>
    <row r="4" spans="1:74" x14ac:dyDescent="0.2">
      <c r="D4" s="109"/>
    </row>
    <row r="5" spans="1:74" x14ac:dyDescent="0.2">
      <c r="A5" t="s">
        <v>556</v>
      </c>
      <c r="D5" s="109">
        <f>+D3*100+1</f>
        <v>202201</v>
      </c>
    </row>
    <row r="7" spans="1:74" x14ac:dyDescent="0.2">
      <c r="A7" t="s">
        <v>558</v>
      </c>
      <c r="D7" s="109">
        <f>IF(MONTH(D1)&gt;1,100*YEAR(D1)+MONTH(D1)-1,100*(YEAR(D1)-1)+12)</f>
        <v>202602</v>
      </c>
    </row>
    <row r="9" spans="1:74" x14ac:dyDescent="0.2">
      <c r="A9" t="s">
        <v>808</v>
      </c>
      <c r="D9" s="971">
        <v>46090.580868055556</v>
      </c>
      <c r="E9" s="971"/>
    </row>
    <row r="10" spans="1:74" s="117" customFormat="1" x14ac:dyDescent="0.2">
      <c r="A10" s="117" t="s">
        <v>137</v>
      </c>
    </row>
    <row r="11" spans="1:74" s="7" customFormat="1" ht="11.25" x14ac:dyDescent="0.2">
      <c r="A11" s="20"/>
      <c r="B11" s="21" t="s">
        <v>441</v>
      </c>
      <c r="C11" s="18">
        <f>+D5</f>
        <v>202201</v>
      </c>
      <c r="D11" s="22">
        <f>C11+1</f>
        <v>202202</v>
      </c>
      <c r="E11" s="22">
        <f>D11+1</f>
        <v>202203</v>
      </c>
      <c r="F11" s="23">
        <f>E11+1</f>
        <v>202204</v>
      </c>
      <c r="G11" s="23">
        <f t="shared" ref="G11:BR11" si="0">F11+1</f>
        <v>202205</v>
      </c>
      <c r="H11" s="23">
        <f t="shared" si="0"/>
        <v>202206</v>
      </c>
      <c r="I11" s="23">
        <f t="shared" si="0"/>
        <v>202207</v>
      </c>
      <c r="J11" s="23">
        <f t="shared" si="0"/>
        <v>202208</v>
      </c>
      <c r="K11" s="23">
        <f t="shared" si="0"/>
        <v>202209</v>
      </c>
      <c r="L11" s="23">
        <f t="shared" si="0"/>
        <v>202210</v>
      </c>
      <c r="M11" s="23">
        <f t="shared" si="0"/>
        <v>202211</v>
      </c>
      <c r="N11" s="23">
        <f t="shared" si="0"/>
        <v>202212</v>
      </c>
      <c r="O11" s="23">
        <f>+C11+100</f>
        <v>202301</v>
      </c>
      <c r="P11" s="23">
        <f t="shared" si="0"/>
        <v>202302</v>
      </c>
      <c r="Q11" s="23">
        <f t="shared" si="0"/>
        <v>202303</v>
      </c>
      <c r="R11" s="23">
        <f t="shared" si="0"/>
        <v>202304</v>
      </c>
      <c r="S11" s="23">
        <f t="shared" si="0"/>
        <v>202305</v>
      </c>
      <c r="T11" s="23">
        <f t="shared" si="0"/>
        <v>202306</v>
      </c>
      <c r="U11" s="23">
        <f t="shared" si="0"/>
        <v>202307</v>
      </c>
      <c r="V11" s="23">
        <f t="shared" si="0"/>
        <v>202308</v>
      </c>
      <c r="W11" s="23">
        <f t="shared" si="0"/>
        <v>202309</v>
      </c>
      <c r="X11" s="23">
        <f t="shared" si="0"/>
        <v>202310</v>
      </c>
      <c r="Y11" s="23">
        <f t="shared" si="0"/>
        <v>202311</v>
      </c>
      <c r="Z11" s="23">
        <f t="shared" si="0"/>
        <v>202312</v>
      </c>
      <c r="AA11" s="23">
        <f>+O11+100</f>
        <v>202401</v>
      </c>
      <c r="AB11" s="23">
        <f t="shared" si="0"/>
        <v>202402</v>
      </c>
      <c r="AC11" s="23">
        <f t="shared" si="0"/>
        <v>202403</v>
      </c>
      <c r="AD11" s="23">
        <f t="shared" si="0"/>
        <v>202404</v>
      </c>
      <c r="AE11" s="23">
        <f t="shared" si="0"/>
        <v>202405</v>
      </c>
      <c r="AF11" s="23">
        <f t="shared" si="0"/>
        <v>202406</v>
      </c>
      <c r="AG11" s="23">
        <f t="shared" si="0"/>
        <v>202407</v>
      </c>
      <c r="AH11" s="23">
        <f t="shared" si="0"/>
        <v>202408</v>
      </c>
      <c r="AI11" s="23">
        <f t="shared" si="0"/>
        <v>202409</v>
      </c>
      <c r="AJ11" s="23">
        <f t="shared" si="0"/>
        <v>202410</v>
      </c>
      <c r="AK11" s="23">
        <f t="shared" si="0"/>
        <v>202411</v>
      </c>
      <c r="AL11" s="23">
        <f t="shared" si="0"/>
        <v>202412</v>
      </c>
      <c r="AM11" s="23">
        <f>+AA11+100</f>
        <v>202501</v>
      </c>
      <c r="AN11" s="23">
        <f t="shared" si="0"/>
        <v>202502</v>
      </c>
      <c r="AO11" s="23">
        <f t="shared" si="0"/>
        <v>202503</v>
      </c>
      <c r="AP11" s="23">
        <f t="shared" si="0"/>
        <v>202504</v>
      </c>
      <c r="AQ11" s="23">
        <f t="shared" si="0"/>
        <v>202505</v>
      </c>
      <c r="AR11" s="23">
        <f t="shared" si="0"/>
        <v>202506</v>
      </c>
      <c r="AS11" s="23">
        <f t="shared" si="0"/>
        <v>202507</v>
      </c>
      <c r="AT11" s="23">
        <f t="shared" si="0"/>
        <v>202508</v>
      </c>
      <c r="AU11" s="23">
        <f t="shared" si="0"/>
        <v>202509</v>
      </c>
      <c r="AV11" s="23">
        <f t="shared" si="0"/>
        <v>202510</v>
      </c>
      <c r="AW11" s="23">
        <f t="shared" si="0"/>
        <v>202511</v>
      </c>
      <c r="AX11" s="23">
        <f t="shared" si="0"/>
        <v>202512</v>
      </c>
      <c r="AY11" s="23">
        <f>+AM11+100</f>
        <v>202601</v>
      </c>
      <c r="AZ11" s="23">
        <f t="shared" si="0"/>
        <v>202602</v>
      </c>
      <c r="BA11" s="23">
        <f t="shared" si="0"/>
        <v>202603</v>
      </c>
      <c r="BB11" s="23">
        <f t="shared" si="0"/>
        <v>202604</v>
      </c>
      <c r="BC11" s="23">
        <f t="shared" si="0"/>
        <v>202605</v>
      </c>
      <c r="BD11" s="23">
        <f t="shared" si="0"/>
        <v>202606</v>
      </c>
      <c r="BE11" s="23">
        <f t="shared" si="0"/>
        <v>202607</v>
      </c>
      <c r="BF11" s="23">
        <f t="shared" si="0"/>
        <v>202608</v>
      </c>
      <c r="BG11" s="23">
        <f t="shared" si="0"/>
        <v>202609</v>
      </c>
      <c r="BH11" s="23">
        <f t="shared" si="0"/>
        <v>202610</v>
      </c>
      <c r="BI11" s="23">
        <f t="shared" si="0"/>
        <v>202611</v>
      </c>
      <c r="BJ11" s="23">
        <f t="shared" si="0"/>
        <v>202612</v>
      </c>
      <c r="BK11" s="23">
        <f>+AY11+100</f>
        <v>202701</v>
      </c>
      <c r="BL11" s="23">
        <f t="shared" si="0"/>
        <v>202702</v>
      </c>
      <c r="BM11" s="23">
        <f t="shared" si="0"/>
        <v>202703</v>
      </c>
      <c r="BN11" s="23">
        <f t="shared" si="0"/>
        <v>202704</v>
      </c>
      <c r="BO11" s="23">
        <f t="shared" si="0"/>
        <v>202705</v>
      </c>
      <c r="BP11" s="23">
        <f t="shared" si="0"/>
        <v>202706</v>
      </c>
      <c r="BQ11" s="23">
        <f t="shared" si="0"/>
        <v>202707</v>
      </c>
      <c r="BR11" s="23">
        <f t="shared" si="0"/>
        <v>202708</v>
      </c>
      <c r="BS11" s="23">
        <f>BR11+1</f>
        <v>202709</v>
      </c>
      <c r="BT11" s="23">
        <f>BS11+1</f>
        <v>202710</v>
      </c>
      <c r="BU11" s="23">
        <f>BT11+1</f>
        <v>202711</v>
      </c>
      <c r="BV11" s="23">
        <f>BU11+1</f>
        <v>202712</v>
      </c>
    </row>
    <row r="12" spans="1:74" s="7" customFormat="1" ht="11.25" x14ac:dyDescent="0.2">
      <c r="A12" s="20"/>
      <c r="B12" s="24" t="s">
        <v>140</v>
      </c>
      <c r="C12" s="25">
        <v>337</v>
      </c>
      <c r="D12" s="25">
        <v>338</v>
      </c>
      <c r="E12" s="25">
        <v>339</v>
      </c>
      <c r="F12" s="25">
        <v>340</v>
      </c>
      <c r="G12" s="25">
        <v>341</v>
      </c>
      <c r="H12" s="25">
        <v>342</v>
      </c>
      <c r="I12" s="25">
        <v>343</v>
      </c>
      <c r="J12" s="25">
        <v>344</v>
      </c>
      <c r="K12" s="25">
        <v>345</v>
      </c>
      <c r="L12" s="25">
        <v>346</v>
      </c>
      <c r="M12" s="25">
        <v>347</v>
      </c>
      <c r="N12" s="25">
        <v>348</v>
      </c>
      <c r="O12" s="25">
        <v>349</v>
      </c>
      <c r="P12" s="25">
        <v>350</v>
      </c>
      <c r="Q12" s="25">
        <v>351</v>
      </c>
      <c r="R12" s="25">
        <v>352</v>
      </c>
      <c r="S12" s="25">
        <v>353</v>
      </c>
      <c r="T12" s="25">
        <v>354</v>
      </c>
      <c r="U12" s="25">
        <v>355</v>
      </c>
      <c r="V12" s="25">
        <v>356</v>
      </c>
      <c r="W12" s="25">
        <v>357</v>
      </c>
      <c r="X12" s="25">
        <v>358</v>
      </c>
      <c r="Y12" s="25">
        <v>359</v>
      </c>
      <c r="Z12" s="25">
        <v>360</v>
      </c>
      <c r="AA12" s="25">
        <v>361</v>
      </c>
      <c r="AB12" s="25">
        <v>362</v>
      </c>
      <c r="AC12" s="25">
        <v>363</v>
      </c>
      <c r="AD12" s="25">
        <v>364</v>
      </c>
      <c r="AE12" s="25">
        <v>365</v>
      </c>
      <c r="AF12" s="25">
        <v>366</v>
      </c>
      <c r="AG12" s="25">
        <v>367</v>
      </c>
      <c r="AH12" s="25">
        <v>368</v>
      </c>
      <c r="AI12" s="25">
        <v>369</v>
      </c>
      <c r="AJ12" s="25">
        <v>370</v>
      </c>
      <c r="AK12" s="25">
        <v>371</v>
      </c>
      <c r="AL12" s="25">
        <v>372</v>
      </c>
      <c r="AM12" s="25">
        <v>373</v>
      </c>
      <c r="AN12" s="25">
        <v>374</v>
      </c>
      <c r="AO12" s="25">
        <v>375</v>
      </c>
      <c r="AP12" s="25">
        <v>376</v>
      </c>
      <c r="AQ12" s="25">
        <v>377</v>
      </c>
      <c r="AR12" s="25">
        <v>378</v>
      </c>
      <c r="AS12" s="25">
        <v>379</v>
      </c>
      <c r="AT12" s="25">
        <v>380</v>
      </c>
      <c r="AU12" s="25">
        <v>381</v>
      </c>
      <c r="AV12" s="25">
        <v>382</v>
      </c>
      <c r="AW12" s="25">
        <v>383</v>
      </c>
      <c r="AX12" s="25">
        <v>384</v>
      </c>
      <c r="AY12" s="25">
        <v>385</v>
      </c>
      <c r="AZ12" s="25">
        <v>386</v>
      </c>
      <c r="BA12" s="25">
        <v>387</v>
      </c>
      <c r="BB12" s="25">
        <v>388</v>
      </c>
      <c r="BC12" s="25">
        <v>389</v>
      </c>
      <c r="BD12" s="25">
        <v>390</v>
      </c>
      <c r="BE12" s="25">
        <v>391</v>
      </c>
      <c r="BF12" s="25">
        <v>392</v>
      </c>
      <c r="BG12" s="25">
        <v>393</v>
      </c>
      <c r="BH12" s="25">
        <v>394</v>
      </c>
      <c r="BI12" s="25">
        <v>395</v>
      </c>
      <c r="BJ12" s="25">
        <v>396</v>
      </c>
      <c r="BK12" s="25">
        <v>397</v>
      </c>
      <c r="BL12" s="25">
        <v>398</v>
      </c>
      <c r="BM12" s="25">
        <v>399</v>
      </c>
      <c r="BN12" s="25">
        <v>400</v>
      </c>
      <c r="BO12" s="25">
        <v>401</v>
      </c>
      <c r="BP12" s="25">
        <v>402</v>
      </c>
      <c r="BQ12" s="25">
        <v>403</v>
      </c>
      <c r="BR12" s="25">
        <v>404</v>
      </c>
      <c r="BS12" s="25">
        <v>405</v>
      </c>
      <c r="BT12" s="25">
        <v>406</v>
      </c>
      <c r="BU12" s="25">
        <v>407</v>
      </c>
      <c r="BV12" s="25">
        <v>408</v>
      </c>
    </row>
    <row r="13" spans="1:74" s="117" customFormat="1" x14ac:dyDescent="0.2">
      <c r="B13" s="24" t="s">
        <v>557</v>
      </c>
      <c r="C13" s="25">
        <f>IF(C11&lt;=$D$7,1,0)</f>
        <v>1</v>
      </c>
      <c r="D13" s="25">
        <f t="shared" ref="D13:BO13" si="1">IF(D11&lt;=$D$7,1,0)</f>
        <v>1</v>
      </c>
      <c r="E13" s="25">
        <f t="shared" si="1"/>
        <v>1</v>
      </c>
      <c r="F13" s="25">
        <f t="shared" si="1"/>
        <v>1</v>
      </c>
      <c r="G13" s="25">
        <f t="shared" si="1"/>
        <v>1</v>
      </c>
      <c r="H13" s="25">
        <f t="shared" si="1"/>
        <v>1</v>
      </c>
      <c r="I13" s="25">
        <f t="shared" si="1"/>
        <v>1</v>
      </c>
      <c r="J13" s="25">
        <f t="shared" si="1"/>
        <v>1</v>
      </c>
      <c r="K13" s="25">
        <f t="shared" si="1"/>
        <v>1</v>
      </c>
      <c r="L13" s="25">
        <f t="shared" si="1"/>
        <v>1</v>
      </c>
      <c r="M13" s="25">
        <f t="shared" si="1"/>
        <v>1</v>
      </c>
      <c r="N13" s="25">
        <f t="shared" si="1"/>
        <v>1</v>
      </c>
      <c r="O13" s="25">
        <f t="shared" si="1"/>
        <v>1</v>
      </c>
      <c r="P13" s="25">
        <f t="shared" si="1"/>
        <v>1</v>
      </c>
      <c r="Q13" s="25">
        <f t="shared" si="1"/>
        <v>1</v>
      </c>
      <c r="R13" s="25">
        <f t="shared" si="1"/>
        <v>1</v>
      </c>
      <c r="S13" s="25">
        <f t="shared" si="1"/>
        <v>1</v>
      </c>
      <c r="T13" s="25">
        <f t="shared" si="1"/>
        <v>1</v>
      </c>
      <c r="U13" s="25">
        <f t="shared" si="1"/>
        <v>1</v>
      </c>
      <c r="V13" s="25">
        <f t="shared" si="1"/>
        <v>1</v>
      </c>
      <c r="W13" s="25">
        <f t="shared" si="1"/>
        <v>1</v>
      </c>
      <c r="X13" s="25">
        <f t="shared" si="1"/>
        <v>1</v>
      </c>
      <c r="Y13" s="25">
        <f t="shared" si="1"/>
        <v>1</v>
      </c>
      <c r="Z13" s="25">
        <f t="shared" si="1"/>
        <v>1</v>
      </c>
      <c r="AA13" s="25">
        <f t="shared" si="1"/>
        <v>1</v>
      </c>
      <c r="AB13" s="25">
        <f t="shared" si="1"/>
        <v>1</v>
      </c>
      <c r="AC13" s="25">
        <f t="shared" si="1"/>
        <v>1</v>
      </c>
      <c r="AD13" s="25">
        <f t="shared" si="1"/>
        <v>1</v>
      </c>
      <c r="AE13" s="25">
        <f t="shared" si="1"/>
        <v>1</v>
      </c>
      <c r="AF13" s="25">
        <f t="shared" si="1"/>
        <v>1</v>
      </c>
      <c r="AG13" s="25">
        <f t="shared" si="1"/>
        <v>1</v>
      </c>
      <c r="AH13" s="25">
        <f t="shared" si="1"/>
        <v>1</v>
      </c>
      <c r="AI13" s="25">
        <f t="shared" si="1"/>
        <v>1</v>
      </c>
      <c r="AJ13" s="25">
        <f t="shared" si="1"/>
        <v>1</v>
      </c>
      <c r="AK13" s="25">
        <f t="shared" si="1"/>
        <v>1</v>
      </c>
      <c r="AL13" s="25">
        <f t="shared" si="1"/>
        <v>1</v>
      </c>
      <c r="AM13" s="25">
        <f t="shared" si="1"/>
        <v>1</v>
      </c>
      <c r="AN13" s="25">
        <f t="shared" si="1"/>
        <v>1</v>
      </c>
      <c r="AO13" s="25">
        <f t="shared" si="1"/>
        <v>1</v>
      </c>
      <c r="AP13" s="25">
        <f t="shared" si="1"/>
        <v>1</v>
      </c>
      <c r="AQ13" s="25">
        <f t="shared" si="1"/>
        <v>1</v>
      </c>
      <c r="AR13" s="25">
        <f t="shared" si="1"/>
        <v>1</v>
      </c>
      <c r="AS13" s="25">
        <f t="shared" si="1"/>
        <v>1</v>
      </c>
      <c r="AT13" s="25">
        <f t="shared" si="1"/>
        <v>1</v>
      </c>
      <c r="AU13" s="25">
        <f t="shared" si="1"/>
        <v>1</v>
      </c>
      <c r="AV13" s="25">
        <f t="shared" si="1"/>
        <v>1</v>
      </c>
      <c r="AW13" s="25">
        <f t="shared" si="1"/>
        <v>1</v>
      </c>
      <c r="AX13" s="25">
        <f t="shared" si="1"/>
        <v>1</v>
      </c>
      <c r="AY13" s="25">
        <f t="shared" si="1"/>
        <v>1</v>
      </c>
      <c r="AZ13" s="25">
        <f t="shared" si="1"/>
        <v>1</v>
      </c>
      <c r="BA13" s="25">
        <f t="shared" si="1"/>
        <v>0</v>
      </c>
      <c r="BB13" s="25">
        <f t="shared" si="1"/>
        <v>0</v>
      </c>
      <c r="BC13" s="25">
        <f t="shared" si="1"/>
        <v>0</v>
      </c>
      <c r="BD13" s="25">
        <f t="shared" si="1"/>
        <v>0</v>
      </c>
      <c r="BE13" s="25">
        <f t="shared" si="1"/>
        <v>0</v>
      </c>
      <c r="BF13" s="25">
        <f t="shared" si="1"/>
        <v>0</v>
      </c>
      <c r="BG13" s="25">
        <f t="shared" si="1"/>
        <v>0</v>
      </c>
      <c r="BH13" s="25">
        <f t="shared" si="1"/>
        <v>0</v>
      </c>
      <c r="BI13" s="25">
        <f t="shared" si="1"/>
        <v>0</v>
      </c>
      <c r="BJ13" s="25">
        <f t="shared" si="1"/>
        <v>0</v>
      </c>
      <c r="BK13" s="25">
        <f t="shared" si="1"/>
        <v>0</v>
      </c>
      <c r="BL13" s="25">
        <f t="shared" si="1"/>
        <v>0</v>
      </c>
      <c r="BM13" s="25">
        <f t="shared" si="1"/>
        <v>0</v>
      </c>
      <c r="BN13" s="25">
        <f t="shared" si="1"/>
        <v>0</v>
      </c>
      <c r="BO13" s="25">
        <f t="shared" si="1"/>
        <v>0</v>
      </c>
      <c r="BP13" s="25">
        <f t="shared" ref="BP13:BV13" si="2">IF(BP11&lt;=$D$7,1,0)</f>
        <v>0</v>
      </c>
      <c r="BQ13" s="25">
        <f t="shared" si="2"/>
        <v>0</v>
      </c>
      <c r="BR13" s="25">
        <f t="shared" si="2"/>
        <v>0</v>
      </c>
      <c r="BS13" s="25">
        <f t="shared" si="2"/>
        <v>0</v>
      </c>
      <c r="BT13" s="25">
        <f t="shared" si="2"/>
        <v>0</v>
      </c>
      <c r="BU13" s="25">
        <f t="shared" si="2"/>
        <v>0</v>
      </c>
      <c r="BV13" s="25">
        <f t="shared" si="2"/>
        <v>0</v>
      </c>
    </row>
  </sheetData>
  <mergeCells count="3">
    <mergeCell ref="D9:E9"/>
    <mergeCell ref="D2:F2"/>
    <mergeCell ref="D1:F1"/>
  </mergeCells>
  <phoneticPr fontId="4" type="noConversion"/>
  <pageMargins left="0.75" right="0.75" top="1" bottom="1" header="0.5" footer="0.5"/>
  <pageSetup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ransitionEvaluation="1" transitionEntry="1" codeName="Sheet7">
    <pageSetUpPr fitToPage="1"/>
  </sheetPr>
  <dimension ref="A1:BV145"/>
  <sheetViews>
    <sheetView showGridLines="0" zoomScaleNormal="100" workbookViewId="0">
      <pane xSplit="2" ySplit="4" topLeftCell="AR5" activePane="bottomRight" state="frozen"/>
      <selection activeCell="BF63" sqref="BF63"/>
      <selection pane="topRight" activeCell="BF63" sqref="BF63"/>
      <selection pane="bottomLeft" activeCell="BF63" sqref="BF63"/>
      <selection pane="bottomRight" activeCell="B1" sqref="B1:AL1"/>
    </sheetView>
  </sheetViews>
  <sheetFormatPr defaultColWidth="9.5703125" defaultRowHeight="11.25" x14ac:dyDescent="0.2"/>
  <cols>
    <col min="1" max="1" width="14.5703125" style="24" customWidth="1"/>
    <col min="2" max="2" width="44.5703125" style="24" customWidth="1"/>
    <col min="3" max="50" width="6.5703125" style="24" customWidth="1"/>
    <col min="51" max="55" width="6.5703125" style="647" customWidth="1"/>
    <col min="56" max="58" width="6.5703125" style="645" customWidth="1"/>
    <col min="59" max="61" width="6.5703125" style="647" customWidth="1"/>
    <col min="62" max="62" width="6.5703125" style="149" customWidth="1"/>
    <col min="63" max="74" width="6.5703125" style="24" customWidth="1"/>
    <col min="75" max="16384" width="9.5703125" style="24"/>
  </cols>
  <sheetData>
    <row r="1" spans="1:74" ht="13.35" customHeight="1" x14ac:dyDescent="0.2">
      <c r="A1" s="996" t="s">
        <v>478</v>
      </c>
      <c r="B1" s="1040" t="s">
        <v>888</v>
      </c>
      <c r="C1" s="1041"/>
      <c r="D1" s="1041"/>
      <c r="E1" s="1041"/>
      <c r="F1" s="1041"/>
      <c r="G1" s="1041"/>
      <c r="H1" s="1041"/>
      <c r="I1" s="1041"/>
      <c r="J1" s="1041"/>
      <c r="K1" s="1041"/>
      <c r="L1" s="1041"/>
      <c r="M1" s="1041"/>
      <c r="N1" s="1041"/>
      <c r="O1" s="1041"/>
      <c r="P1" s="1041"/>
      <c r="Q1" s="1041"/>
      <c r="R1" s="1041"/>
      <c r="S1" s="1041"/>
      <c r="T1" s="1041"/>
      <c r="U1" s="1041"/>
      <c r="V1" s="1041"/>
      <c r="W1" s="1041"/>
      <c r="X1" s="1041"/>
      <c r="Y1" s="1041"/>
      <c r="Z1" s="1041"/>
      <c r="AA1" s="1041"/>
      <c r="AB1" s="1041"/>
      <c r="AC1" s="1041"/>
      <c r="AD1" s="1041"/>
      <c r="AE1" s="1041"/>
      <c r="AF1" s="1041"/>
      <c r="AG1" s="1041"/>
      <c r="AH1" s="1041"/>
      <c r="AI1" s="1041"/>
      <c r="AJ1" s="1041"/>
      <c r="AK1" s="1041"/>
      <c r="AL1" s="1041"/>
    </row>
    <row r="2" spans="1:74" ht="12.75" x14ac:dyDescent="0.2">
      <c r="A2" s="997"/>
      <c r="B2" s="222" t="str">
        <f>"U.S. Energy Information Administration  |  Short-Term Energy Outlook  - "&amp;Dates!D1</f>
        <v>U.S. Energy Information Administration  |  Short-Term Energy Outlook  - March 2026</v>
      </c>
      <c r="C2" s="223"/>
      <c r="D2" s="223"/>
      <c r="E2" s="223"/>
      <c r="F2" s="223"/>
      <c r="G2" s="223"/>
      <c r="H2" s="223"/>
      <c r="I2" s="223"/>
      <c r="J2" s="223"/>
      <c r="K2" s="223"/>
      <c r="L2" s="223"/>
      <c r="M2" s="223"/>
      <c r="N2" s="223"/>
      <c r="O2" s="223"/>
      <c r="P2" s="223"/>
      <c r="Q2" s="223"/>
      <c r="R2" s="223"/>
      <c r="S2" s="223"/>
      <c r="T2" s="223"/>
      <c r="U2" s="223"/>
      <c r="V2" s="223"/>
      <c r="W2" s="223"/>
      <c r="X2" s="223"/>
      <c r="Y2" s="223"/>
      <c r="Z2" s="223"/>
      <c r="AA2" s="223"/>
      <c r="AB2" s="223"/>
      <c r="AC2" s="223"/>
      <c r="AD2" s="223"/>
      <c r="AE2" s="223"/>
      <c r="AF2" s="223"/>
      <c r="AG2" s="223"/>
      <c r="AH2" s="223"/>
      <c r="AI2" s="223"/>
      <c r="AJ2" s="223"/>
      <c r="AK2" s="223"/>
      <c r="AL2" s="223"/>
    </row>
    <row r="3" spans="1:74" s="7" customFormat="1" ht="12.75" x14ac:dyDescent="0.2">
      <c r="A3" s="316" t="s">
        <v>760</v>
      </c>
      <c r="B3" s="9"/>
      <c r="C3" s="999">
        <f>Dates!D3</f>
        <v>2022</v>
      </c>
      <c r="D3" s="991"/>
      <c r="E3" s="991"/>
      <c r="F3" s="991"/>
      <c r="G3" s="991"/>
      <c r="H3" s="991"/>
      <c r="I3" s="991"/>
      <c r="J3" s="991"/>
      <c r="K3" s="991"/>
      <c r="L3" s="991"/>
      <c r="M3" s="991"/>
      <c r="N3" s="992"/>
      <c r="O3" s="999">
        <f>C3+1</f>
        <v>2023</v>
      </c>
      <c r="P3" s="1000"/>
      <c r="Q3" s="1000"/>
      <c r="R3" s="1000"/>
      <c r="S3" s="1000"/>
      <c r="T3" s="1000"/>
      <c r="U3" s="1000"/>
      <c r="V3" s="1000"/>
      <c r="W3" s="1000"/>
      <c r="X3" s="991"/>
      <c r="Y3" s="991"/>
      <c r="Z3" s="992"/>
      <c r="AA3" s="988">
        <f>O3+1</f>
        <v>2024</v>
      </c>
      <c r="AB3" s="991"/>
      <c r="AC3" s="991"/>
      <c r="AD3" s="991"/>
      <c r="AE3" s="991"/>
      <c r="AF3" s="991"/>
      <c r="AG3" s="991"/>
      <c r="AH3" s="991"/>
      <c r="AI3" s="991"/>
      <c r="AJ3" s="991"/>
      <c r="AK3" s="991"/>
      <c r="AL3" s="992"/>
      <c r="AM3" s="988">
        <f>AA3+1</f>
        <v>2025</v>
      </c>
      <c r="AN3" s="991"/>
      <c r="AO3" s="991"/>
      <c r="AP3" s="991"/>
      <c r="AQ3" s="991"/>
      <c r="AR3" s="991"/>
      <c r="AS3" s="991"/>
      <c r="AT3" s="991"/>
      <c r="AU3" s="991"/>
      <c r="AV3" s="991"/>
      <c r="AW3" s="991"/>
      <c r="AX3" s="992"/>
      <c r="AY3" s="988">
        <f>AM3+1</f>
        <v>2026</v>
      </c>
      <c r="AZ3" s="989"/>
      <c r="BA3" s="989"/>
      <c r="BB3" s="989"/>
      <c r="BC3" s="989"/>
      <c r="BD3" s="989"/>
      <c r="BE3" s="989"/>
      <c r="BF3" s="989"/>
      <c r="BG3" s="989"/>
      <c r="BH3" s="989"/>
      <c r="BI3" s="989"/>
      <c r="BJ3" s="990"/>
      <c r="BK3" s="988">
        <f>AY3+1</f>
        <v>2027</v>
      </c>
      <c r="BL3" s="991"/>
      <c r="BM3" s="991"/>
      <c r="BN3" s="991"/>
      <c r="BO3" s="991"/>
      <c r="BP3" s="991"/>
      <c r="BQ3" s="991"/>
      <c r="BR3" s="991"/>
      <c r="BS3" s="991"/>
      <c r="BT3" s="991"/>
      <c r="BU3" s="991"/>
      <c r="BV3" s="992"/>
    </row>
    <row r="4" spans="1:74" s="7" customFormat="1" x14ac:dyDescent="0.2">
      <c r="A4" s="322" t="str">
        <f>TEXT(Dates!$D$2,"dddd, mmmm d, yyyy")</f>
        <v>Monday, March 9, 2026</v>
      </c>
      <c r="B4" s="11"/>
      <c r="C4" s="12" t="s">
        <v>214</v>
      </c>
      <c r="D4" s="12" t="s">
        <v>215</v>
      </c>
      <c r="E4" s="12" t="s">
        <v>216</v>
      </c>
      <c r="F4" s="12" t="s">
        <v>217</v>
      </c>
      <c r="G4" s="12" t="s">
        <v>218</v>
      </c>
      <c r="H4" s="12" t="s">
        <v>219</v>
      </c>
      <c r="I4" s="12" t="s">
        <v>220</v>
      </c>
      <c r="J4" s="12" t="s">
        <v>221</v>
      </c>
      <c r="K4" s="12" t="s">
        <v>222</v>
      </c>
      <c r="L4" s="12" t="s">
        <v>223</v>
      </c>
      <c r="M4" s="12" t="s">
        <v>224</v>
      </c>
      <c r="N4" s="12" t="s">
        <v>225</v>
      </c>
      <c r="O4" s="12" t="s">
        <v>214</v>
      </c>
      <c r="P4" s="12" t="s">
        <v>215</v>
      </c>
      <c r="Q4" s="12" t="s">
        <v>216</v>
      </c>
      <c r="R4" s="12" t="s">
        <v>217</v>
      </c>
      <c r="S4" s="12" t="s">
        <v>218</v>
      </c>
      <c r="T4" s="12" t="s">
        <v>219</v>
      </c>
      <c r="U4" s="12" t="s">
        <v>220</v>
      </c>
      <c r="V4" s="12" t="s">
        <v>221</v>
      </c>
      <c r="W4" s="12" t="s">
        <v>222</v>
      </c>
      <c r="X4" s="12" t="s">
        <v>223</v>
      </c>
      <c r="Y4" s="12" t="s">
        <v>224</v>
      </c>
      <c r="Z4" s="12" t="s">
        <v>225</v>
      </c>
      <c r="AA4" s="12" t="s">
        <v>214</v>
      </c>
      <c r="AB4" s="12" t="s">
        <v>215</v>
      </c>
      <c r="AC4" s="12" t="s">
        <v>216</v>
      </c>
      <c r="AD4" s="12" t="s">
        <v>217</v>
      </c>
      <c r="AE4" s="12" t="s">
        <v>218</v>
      </c>
      <c r="AF4" s="12" t="s">
        <v>219</v>
      </c>
      <c r="AG4" s="12" t="s">
        <v>220</v>
      </c>
      <c r="AH4" s="12" t="s">
        <v>221</v>
      </c>
      <c r="AI4" s="12" t="s">
        <v>222</v>
      </c>
      <c r="AJ4" s="12" t="s">
        <v>223</v>
      </c>
      <c r="AK4" s="12" t="s">
        <v>224</v>
      </c>
      <c r="AL4" s="12" t="s">
        <v>225</v>
      </c>
      <c r="AM4" s="12" t="s">
        <v>214</v>
      </c>
      <c r="AN4" s="12" t="s">
        <v>215</v>
      </c>
      <c r="AO4" s="12" t="s">
        <v>216</v>
      </c>
      <c r="AP4" s="12" t="s">
        <v>217</v>
      </c>
      <c r="AQ4" s="12" t="s">
        <v>218</v>
      </c>
      <c r="AR4" s="12" t="s">
        <v>219</v>
      </c>
      <c r="AS4" s="12" t="s">
        <v>220</v>
      </c>
      <c r="AT4" s="12" t="s">
        <v>221</v>
      </c>
      <c r="AU4" s="12" t="s">
        <v>222</v>
      </c>
      <c r="AV4" s="12" t="s">
        <v>223</v>
      </c>
      <c r="AW4" s="12" t="s">
        <v>224</v>
      </c>
      <c r="AX4" s="12" t="s">
        <v>225</v>
      </c>
      <c r="AY4" s="633" t="s">
        <v>214</v>
      </c>
      <c r="AZ4" s="633" t="s">
        <v>215</v>
      </c>
      <c r="BA4" s="633" t="s">
        <v>216</v>
      </c>
      <c r="BB4" s="633" t="s">
        <v>217</v>
      </c>
      <c r="BC4" s="633" t="s">
        <v>218</v>
      </c>
      <c r="BD4" s="633" t="s">
        <v>219</v>
      </c>
      <c r="BE4" s="633" t="s">
        <v>220</v>
      </c>
      <c r="BF4" s="633" t="s">
        <v>221</v>
      </c>
      <c r="BG4" s="633" t="s">
        <v>222</v>
      </c>
      <c r="BH4" s="633" t="s">
        <v>223</v>
      </c>
      <c r="BI4" s="633" t="s">
        <v>224</v>
      </c>
      <c r="BJ4" s="12" t="s">
        <v>225</v>
      </c>
      <c r="BK4" s="12" t="s">
        <v>214</v>
      </c>
      <c r="BL4" s="12" t="s">
        <v>215</v>
      </c>
      <c r="BM4" s="12" t="s">
        <v>216</v>
      </c>
      <c r="BN4" s="12" t="s">
        <v>217</v>
      </c>
      <c r="BO4" s="12" t="s">
        <v>218</v>
      </c>
      <c r="BP4" s="12" t="s">
        <v>219</v>
      </c>
      <c r="BQ4" s="12" t="s">
        <v>220</v>
      </c>
      <c r="BR4" s="12" t="s">
        <v>221</v>
      </c>
      <c r="BS4" s="12" t="s">
        <v>222</v>
      </c>
      <c r="BT4" s="12" t="s">
        <v>223</v>
      </c>
      <c r="BU4" s="12" t="s">
        <v>224</v>
      </c>
      <c r="BV4" s="12" t="s">
        <v>225</v>
      </c>
    </row>
    <row r="5" spans="1:74" ht="11.1" customHeight="1" x14ac:dyDescent="0.2">
      <c r="A5" s="269"/>
      <c r="B5" s="31" t="s">
        <v>456</v>
      </c>
      <c r="C5" s="556"/>
      <c r="D5" s="556"/>
      <c r="E5" s="556"/>
      <c r="F5" s="556"/>
      <c r="G5" s="556"/>
      <c r="H5" s="556"/>
      <c r="I5" s="556"/>
      <c r="J5" s="556"/>
      <c r="K5" s="556"/>
      <c r="L5" s="556"/>
      <c r="M5" s="556"/>
      <c r="N5" s="556"/>
      <c r="O5" s="556"/>
      <c r="P5" s="556"/>
      <c r="Q5" s="556"/>
      <c r="R5" s="556"/>
      <c r="S5" s="556"/>
      <c r="T5" s="556"/>
      <c r="U5" s="556"/>
      <c r="V5" s="556"/>
      <c r="W5" s="556"/>
      <c r="X5" s="556"/>
      <c r="Y5" s="556"/>
      <c r="Z5" s="556"/>
      <c r="AA5" s="556"/>
      <c r="AB5" s="556"/>
      <c r="AC5" s="556"/>
      <c r="AD5" s="556"/>
      <c r="AE5" s="556"/>
      <c r="AF5" s="556"/>
      <c r="AG5" s="556"/>
      <c r="AH5" s="556"/>
      <c r="AI5" s="556"/>
      <c r="AJ5" s="556"/>
      <c r="AK5" s="556"/>
      <c r="AL5" s="556"/>
      <c r="AM5" s="556"/>
      <c r="AN5" s="556"/>
      <c r="AO5" s="556"/>
      <c r="AP5" s="556"/>
      <c r="AQ5" s="556"/>
      <c r="AR5" s="556"/>
      <c r="AS5" s="556"/>
      <c r="AT5" s="556"/>
      <c r="AU5" s="556"/>
      <c r="AV5" s="556"/>
      <c r="AW5" s="556"/>
      <c r="AX5" s="556"/>
      <c r="AY5" s="556"/>
      <c r="AZ5" s="914"/>
      <c r="BA5" s="864"/>
      <c r="BB5" s="864"/>
      <c r="BC5" s="864"/>
      <c r="BD5" s="865"/>
      <c r="BE5" s="865"/>
      <c r="BF5" s="865"/>
      <c r="BG5" s="865"/>
      <c r="BH5" s="558"/>
      <c r="BI5" s="558"/>
      <c r="BJ5" s="558"/>
      <c r="BK5" s="558"/>
      <c r="BL5" s="558"/>
      <c r="BM5" s="558"/>
      <c r="BN5" s="558"/>
      <c r="BO5" s="558"/>
      <c r="BP5" s="558"/>
      <c r="BQ5" s="558"/>
      <c r="BR5" s="558"/>
      <c r="BS5" s="558"/>
      <c r="BT5" s="558"/>
      <c r="BU5" s="558"/>
      <c r="BV5" s="558"/>
    </row>
    <row r="6" spans="1:74" s="273" customFormat="1" ht="11.1" customHeight="1" x14ac:dyDescent="0.2">
      <c r="A6" s="543" t="s">
        <v>232</v>
      </c>
      <c r="B6" s="544" t="s">
        <v>1073</v>
      </c>
      <c r="C6" s="102">
        <v>11.450569</v>
      </c>
      <c r="D6" s="102">
        <v>11.465123999999999</v>
      </c>
      <c r="E6" s="102">
        <v>11.888377999999999</v>
      </c>
      <c r="F6" s="102">
        <v>11.82958</v>
      </c>
      <c r="G6" s="102">
        <v>11.757607</v>
      </c>
      <c r="H6" s="102">
        <v>11.919069</v>
      </c>
      <c r="I6" s="102">
        <v>12.008948</v>
      </c>
      <c r="J6" s="102">
        <v>12.134452</v>
      </c>
      <c r="K6" s="102">
        <v>12.429211</v>
      </c>
      <c r="L6" s="102">
        <v>12.441943</v>
      </c>
      <c r="M6" s="102">
        <v>12.493145</v>
      </c>
      <c r="N6" s="102">
        <v>12.201518</v>
      </c>
      <c r="O6" s="102">
        <v>12.640105</v>
      </c>
      <c r="P6" s="102">
        <v>12.620922999999999</v>
      </c>
      <c r="Q6" s="102">
        <v>12.867153999999999</v>
      </c>
      <c r="R6" s="102">
        <v>12.734163000000001</v>
      </c>
      <c r="S6" s="102">
        <v>12.73226</v>
      </c>
      <c r="T6" s="102">
        <v>12.787032999999999</v>
      </c>
      <c r="U6" s="102">
        <v>12.912464</v>
      </c>
      <c r="V6" s="102">
        <v>12.999148999999999</v>
      </c>
      <c r="W6" s="102">
        <v>13.17794</v>
      </c>
      <c r="X6" s="102">
        <v>13.213355</v>
      </c>
      <c r="Y6" s="102">
        <v>13.315652999999999</v>
      </c>
      <c r="Z6" s="102">
        <v>13.29698</v>
      </c>
      <c r="AA6" s="102">
        <v>12.517327999999999</v>
      </c>
      <c r="AB6" s="102">
        <v>13.128899000000001</v>
      </c>
      <c r="AC6" s="102">
        <v>13.190308999999999</v>
      </c>
      <c r="AD6" s="102">
        <v>13.313839</v>
      </c>
      <c r="AE6" s="102">
        <v>13.256073000000001</v>
      </c>
      <c r="AF6" s="102">
        <v>13.251652</v>
      </c>
      <c r="AG6" s="102">
        <v>13.21224</v>
      </c>
      <c r="AH6" s="102">
        <v>13.41051</v>
      </c>
      <c r="AI6" s="102">
        <v>13.170586</v>
      </c>
      <c r="AJ6" s="102">
        <v>13.529911999999999</v>
      </c>
      <c r="AK6" s="102">
        <v>13.395830999999999</v>
      </c>
      <c r="AL6" s="102">
        <v>13.437274</v>
      </c>
      <c r="AM6" s="102">
        <v>13.140373</v>
      </c>
      <c r="AN6" s="102">
        <v>13.239549999999999</v>
      </c>
      <c r="AO6" s="102">
        <v>13.452956</v>
      </c>
      <c r="AP6" s="102">
        <v>13.465611000000001</v>
      </c>
      <c r="AQ6" s="102">
        <v>13.446565</v>
      </c>
      <c r="AR6" s="102">
        <v>13.610484</v>
      </c>
      <c r="AS6" s="102">
        <v>13.707281</v>
      </c>
      <c r="AT6" s="102">
        <v>13.810121000000001</v>
      </c>
      <c r="AU6" s="102">
        <v>13.828156</v>
      </c>
      <c r="AV6" s="102">
        <v>13.863763000000001</v>
      </c>
      <c r="AW6" s="102">
        <v>13.788221</v>
      </c>
      <c r="AX6" s="102">
        <v>13.654915000000001</v>
      </c>
      <c r="AY6" s="102">
        <v>13.571340302999999</v>
      </c>
      <c r="AZ6" s="915">
        <v>13.695842493000001</v>
      </c>
      <c r="BA6" s="559">
        <v>13.719290000000001</v>
      </c>
      <c r="BB6" s="559">
        <v>13.684229999999999</v>
      </c>
      <c r="BC6" s="559">
        <v>13.61684</v>
      </c>
      <c r="BD6" s="559">
        <v>13.568709999999999</v>
      </c>
      <c r="BE6" s="559">
        <v>13.5</v>
      </c>
      <c r="BF6" s="559">
        <v>13.47101</v>
      </c>
      <c r="BG6" s="559">
        <v>13.35506</v>
      </c>
      <c r="BH6" s="559">
        <v>13.518190000000001</v>
      </c>
      <c r="BI6" s="559">
        <v>13.756019999999999</v>
      </c>
      <c r="BJ6" s="559">
        <v>13.8889</v>
      </c>
      <c r="BK6" s="559">
        <v>13.930440000000001</v>
      </c>
      <c r="BL6" s="559">
        <v>13.857229999999999</v>
      </c>
      <c r="BM6" s="559">
        <v>13.94904</v>
      </c>
      <c r="BN6" s="559">
        <v>13.93037</v>
      </c>
      <c r="BO6" s="559">
        <v>13.89298</v>
      </c>
      <c r="BP6" s="559">
        <v>13.85535</v>
      </c>
      <c r="BQ6" s="559">
        <v>13.784990000000001</v>
      </c>
      <c r="BR6" s="559">
        <v>13.767939999999999</v>
      </c>
      <c r="BS6" s="559">
        <v>13.633979999999999</v>
      </c>
      <c r="BT6" s="559">
        <v>13.70551</v>
      </c>
      <c r="BU6" s="559">
        <v>13.80781</v>
      </c>
      <c r="BV6" s="559">
        <v>13.843830000000001</v>
      </c>
    </row>
    <row r="7" spans="1:74" ht="11.1" customHeight="1" x14ac:dyDescent="0.2">
      <c r="A7" s="269" t="s">
        <v>233</v>
      </c>
      <c r="B7" s="545" t="s">
        <v>1074</v>
      </c>
      <c r="C7" s="341">
        <v>0.44978899999999999</v>
      </c>
      <c r="D7" s="341">
        <v>0.45063900000000001</v>
      </c>
      <c r="E7" s="341">
        <v>0.43985299999999999</v>
      </c>
      <c r="F7" s="341">
        <v>0.441523</v>
      </c>
      <c r="G7" s="341">
        <v>0.44727099999999997</v>
      </c>
      <c r="H7" s="341">
        <v>0.41863099999999998</v>
      </c>
      <c r="I7" s="341">
        <v>0.43156699999999998</v>
      </c>
      <c r="J7" s="341">
        <v>0.41315099999999999</v>
      </c>
      <c r="K7" s="341">
        <v>0.43018099999999998</v>
      </c>
      <c r="L7" s="341">
        <v>0.43493100000000001</v>
      </c>
      <c r="M7" s="341">
        <v>0.44467699999999999</v>
      </c>
      <c r="N7" s="341">
        <v>0.44663199999999997</v>
      </c>
      <c r="O7" s="341">
        <v>0.44840600000000003</v>
      </c>
      <c r="P7" s="341">
        <v>0.44623099999999999</v>
      </c>
      <c r="Q7" s="341">
        <v>0.43522100000000002</v>
      </c>
      <c r="R7" s="341">
        <v>0.43446699999999999</v>
      </c>
      <c r="S7" s="341">
        <v>0.43016599999999999</v>
      </c>
      <c r="T7" s="341">
        <v>0.42319000000000001</v>
      </c>
      <c r="U7" s="341">
        <v>0.39722000000000002</v>
      </c>
      <c r="V7" s="341">
        <v>0.39592500000000003</v>
      </c>
      <c r="W7" s="341">
        <v>0.415715</v>
      </c>
      <c r="X7" s="341">
        <v>0.42596800000000001</v>
      </c>
      <c r="Y7" s="341">
        <v>0.42787500000000001</v>
      </c>
      <c r="Z7" s="341">
        <v>0.43298599999999998</v>
      </c>
      <c r="AA7" s="341">
        <v>0.427091</v>
      </c>
      <c r="AB7" s="341">
        <v>0.432479</v>
      </c>
      <c r="AC7" s="341">
        <v>0.43356600000000001</v>
      </c>
      <c r="AD7" s="341">
        <v>0.42995699999999998</v>
      </c>
      <c r="AE7" s="341">
        <v>0.41693400000000003</v>
      </c>
      <c r="AF7" s="341">
        <v>0.40057999999999999</v>
      </c>
      <c r="AG7" s="341">
        <v>0.408273</v>
      </c>
      <c r="AH7" s="341">
        <v>0.39613300000000001</v>
      </c>
      <c r="AI7" s="341">
        <v>0.40866999999999998</v>
      </c>
      <c r="AJ7" s="341">
        <v>0.42830200000000002</v>
      </c>
      <c r="AK7" s="341">
        <v>0.43912099999999998</v>
      </c>
      <c r="AL7" s="341">
        <v>0.43429899999999999</v>
      </c>
      <c r="AM7" s="341">
        <v>0.44050400000000001</v>
      </c>
      <c r="AN7" s="341">
        <v>0.438384</v>
      </c>
      <c r="AO7" s="341">
        <v>0.43376199999999998</v>
      </c>
      <c r="AP7" s="341">
        <v>0.43250499999999997</v>
      </c>
      <c r="AQ7" s="341">
        <v>0.43403399999999998</v>
      </c>
      <c r="AR7" s="341">
        <v>0.42234100000000002</v>
      </c>
      <c r="AS7" s="341">
        <v>0.35710999999999998</v>
      </c>
      <c r="AT7" s="341">
        <v>0.38661600000000002</v>
      </c>
      <c r="AU7" s="341">
        <v>0.41804400000000003</v>
      </c>
      <c r="AV7" s="341">
        <v>0.42779099999999998</v>
      </c>
      <c r="AW7" s="341">
        <v>0.42849799999999999</v>
      </c>
      <c r="AX7" s="341">
        <v>0.43277500000000002</v>
      </c>
      <c r="AY7" s="341">
        <v>0.42809629032000002</v>
      </c>
      <c r="AZ7" s="896">
        <v>0.43081481481</v>
      </c>
      <c r="BA7" s="352">
        <v>0.46678476007000003</v>
      </c>
      <c r="BB7" s="352">
        <v>0.46878518154999999</v>
      </c>
      <c r="BC7" s="352">
        <v>0.44954608668000001</v>
      </c>
      <c r="BD7" s="352">
        <v>0.45892573518000002</v>
      </c>
      <c r="BE7" s="352">
        <v>0.42323330145999999</v>
      </c>
      <c r="BF7" s="352">
        <v>0.45410897256999999</v>
      </c>
      <c r="BG7" s="352">
        <v>0.47291541055000003</v>
      </c>
      <c r="BH7" s="352">
        <v>0.51886191839999996</v>
      </c>
      <c r="BI7" s="352">
        <v>0.52627050602000003</v>
      </c>
      <c r="BJ7" s="352">
        <v>0.52404004399000004</v>
      </c>
      <c r="BK7" s="352">
        <v>0.51416838723000002</v>
      </c>
      <c r="BL7" s="352">
        <v>0.51605319830999996</v>
      </c>
      <c r="BM7" s="352">
        <v>0.52184607357000001</v>
      </c>
      <c r="BN7" s="352">
        <v>0.51866356075999998</v>
      </c>
      <c r="BO7" s="352">
        <v>0.49953969060999998</v>
      </c>
      <c r="BP7" s="352">
        <v>0.48846654649999999</v>
      </c>
      <c r="BQ7" s="352">
        <v>0.43050867705000001</v>
      </c>
      <c r="BR7" s="352">
        <v>0.46162422232</v>
      </c>
      <c r="BS7" s="352">
        <v>0.47583368858000002</v>
      </c>
      <c r="BT7" s="352">
        <v>0.51574938235000001</v>
      </c>
      <c r="BU7" s="352">
        <v>0.52130350541000003</v>
      </c>
      <c r="BV7" s="352">
        <v>0.52459273457</v>
      </c>
    </row>
    <row r="8" spans="1:74" ht="11.1" customHeight="1" x14ac:dyDescent="0.2">
      <c r="A8" s="269" t="s">
        <v>234</v>
      </c>
      <c r="B8" s="545" t="s">
        <v>1551</v>
      </c>
      <c r="C8" s="341">
        <v>1.684369</v>
      </c>
      <c r="D8" s="341">
        <v>1.6128199999999999</v>
      </c>
      <c r="E8" s="341">
        <v>1.6846140000000001</v>
      </c>
      <c r="F8" s="341">
        <v>1.7537210000000001</v>
      </c>
      <c r="G8" s="341">
        <v>1.6063499999999999</v>
      </c>
      <c r="H8" s="341">
        <v>1.7351289999999999</v>
      </c>
      <c r="I8" s="341">
        <v>1.72783</v>
      </c>
      <c r="J8" s="341">
        <v>1.7611479999999999</v>
      </c>
      <c r="K8" s="341">
        <v>1.8250219999999999</v>
      </c>
      <c r="L8" s="341">
        <v>1.7928269999999999</v>
      </c>
      <c r="M8" s="341">
        <v>1.7971790000000001</v>
      </c>
      <c r="N8" s="341">
        <v>1.788338</v>
      </c>
      <c r="O8" s="341">
        <v>1.9144490000000001</v>
      </c>
      <c r="P8" s="341">
        <v>1.8535539999999999</v>
      </c>
      <c r="Q8" s="341">
        <v>1.8768959999999999</v>
      </c>
      <c r="R8" s="341">
        <v>1.749533</v>
      </c>
      <c r="S8" s="341">
        <v>1.7207699999999999</v>
      </c>
      <c r="T8" s="341">
        <v>1.844633</v>
      </c>
      <c r="U8" s="341">
        <v>1.925478</v>
      </c>
      <c r="V8" s="341">
        <v>1.876298</v>
      </c>
      <c r="W8" s="341">
        <v>1.973946</v>
      </c>
      <c r="X8" s="341">
        <v>1.93459</v>
      </c>
      <c r="Y8" s="341">
        <v>1.8511</v>
      </c>
      <c r="Z8" s="341">
        <v>1.8458589999999999</v>
      </c>
      <c r="AA8" s="341">
        <v>1.7459899999999999</v>
      </c>
      <c r="AB8" s="341">
        <v>1.8082780000000001</v>
      </c>
      <c r="AC8" s="341">
        <v>1.798338</v>
      </c>
      <c r="AD8" s="341">
        <v>1.8586830000000001</v>
      </c>
      <c r="AE8" s="341">
        <v>1.7987629999999999</v>
      </c>
      <c r="AF8" s="341">
        <v>1.814972</v>
      </c>
      <c r="AG8" s="341">
        <v>1.8283700000000001</v>
      </c>
      <c r="AH8" s="341">
        <v>1.839764</v>
      </c>
      <c r="AI8" s="341">
        <v>1.606884</v>
      </c>
      <c r="AJ8" s="341">
        <v>1.810297</v>
      </c>
      <c r="AK8" s="341">
        <v>1.6646700000000001</v>
      </c>
      <c r="AL8" s="341">
        <v>1.8696470000000001</v>
      </c>
      <c r="AM8" s="341">
        <v>1.8013840000000001</v>
      </c>
      <c r="AN8" s="341">
        <v>1.76315</v>
      </c>
      <c r="AO8" s="341">
        <v>1.7911649999999999</v>
      </c>
      <c r="AP8" s="341">
        <v>1.7985679999999999</v>
      </c>
      <c r="AQ8" s="341">
        <v>1.8451850000000001</v>
      </c>
      <c r="AR8" s="341">
        <v>1.912317</v>
      </c>
      <c r="AS8" s="341">
        <v>1.9140980000000001</v>
      </c>
      <c r="AT8" s="341">
        <v>1.98285</v>
      </c>
      <c r="AU8" s="341">
        <v>1.9856560000000001</v>
      </c>
      <c r="AV8" s="341">
        <v>2.0288309999999998</v>
      </c>
      <c r="AW8" s="341">
        <v>1.9530069999999999</v>
      </c>
      <c r="AX8" s="341">
        <v>1.9956199999999999</v>
      </c>
      <c r="AY8" s="341">
        <v>2.0259050423999998</v>
      </c>
      <c r="AZ8" s="896">
        <v>2.0640258587</v>
      </c>
      <c r="BA8" s="352">
        <v>2.0589660785000001</v>
      </c>
      <c r="BB8" s="352">
        <v>2.0510626620000001</v>
      </c>
      <c r="BC8" s="352">
        <v>2.0341034643000002</v>
      </c>
      <c r="BD8" s="352">
        <v>2.0060205326</v>
      </c>
      <c r="BE8" s="352">
        <v>1.9960664996999999</v>
      </c>
      <c r="BF8" s="352">
        <v>1.9471825531</v>
      </c>
      <c r="BG8" s="352">
        <v>1.793001461</v>
      </c>
      <c r="BH8" s="352">
        <v>1.8233602469000001</v>
      </c>
      <c r="BI8" s="352">
        <v>1.9209653852999999</v>
      </c>
      <c r="BJ8" s="352">
        <v>1.949473046</v>
      </c>
      <c r="BK8" s="352">
        <v>1.9398141669</v>
      </c>
      <c r="BL8" s="352">
        <v>1.9299857016999999</v>
      </c>
      <c r="BM8" s="352">
        <v>1.9158890044000001</v>
      </c>
      <c r="BN8" s="352">
        <v>1.9023793602000001</v>
      </c>
      <c r="BO8" s="352">
        <v>1.8894456048999999</v>
      </c>
      <c r="BP8" s="352">
        <v>1.8639974634000001</v>
      </c>
      <c r="BQ8" s="352">
        <v>1.8473768864</v>
      </c>
      <c r="BR8" s="352">
        <v>1.7981971685</v>
      </c>
      <c r="BS8" s="352">
        <v>1.6528115934000001</v>
      </c>
      <c r="BT8" s="352">
        <v>1.6824372197999999</v>
      </c>
      <c r="BU8" s="352">
        <v>1.7714411162000001</v>
      </c>
      <c r="BV8" s="352">
        <v>1.791314021</v>
      </c>
    </row>
    <row r="9" spans="1:74" ht="11.1" customHeight="1" x14ac:dyDescent="0.2">
      <c r="A9" s="269" t="s">
        <v>235</v>
      </c>
      <c r="B9" s="545" t="s">
        <v>1545</v>
      </c>
      <c r="C9" s="341">
        <v>9.3164110000000004</v>
      </c>
      <c r="D9" s="341">
        <v>9.4016649999999995</v>
      </c>
      <c r="E9" s="341">
        <v>9.7639110000000002</v>
      </c>
      <c r="F9" s="341">
        <v>9.6343359999999993</v>
      </c>
      <c r="G9" s="341">
        <v>9.7039860000000004</v>
      </c>
      <c r="H9" s="341">
        <v>9.7653090000000002</v>
      </c>
      <c r="I9" s="341">
        <v>9.8495509999999999</v>
      </c>
      <c r="J9" s="341">
        <v>9.960153</v>
      </c>
      <c r="K9" s="341">
        <v>10.174008000000001</v>
      </c>
      <c r="L9" s="341">
        <v>10.214185000000001</v>
      </c>
      <c r="M9" s="341">
        <v>10.251289</v>
      </c>
      <c r="N9" s="341">
        <v>9.9665479999999995</v>
      </c>
      <c r="O9" s="341">
        <v>10.27725</v>
      </c>
      <c r="P9" s="341">
        <v>10.321137999999999</v>
      </c>
      <c r="Q9" s="341">
        <v>10.555037</v>
      </c>
      <c r="R9" s="341">
        <v>10.550163</v>
      </c>
      <c r="S9" s="341">
        <v>10.581324</v>
      </c>
      <c r="T9" s="341">
        <v>10.519209999999999</v>
      </c>
      <c r="U9" s="341">
        <v>10.589765999999999</v>
      </c>
      <c r="V9" s="341">
        <v>10.726926000000001</v>
      </c>
      <c r="W9" s="341">
        <v>10.788278999999999</v>
      </c>
      <c r="X9" s="341">
        <v>10.852797000000001</v>
      </c>
      <c r="Y9" s="341">
        <v>11.036678</v>
      </c>
      <c r="Z9" s="341">
        <v>11.018134999999999</v>
      </c>
      <c r="AA9" s="341">
        <v>10.344246999999999</v>
      </c>
      <c r="AB9" s="341">
        <v>10.888142</v>
      </c>
      <c r="AC9" s="341">
        <v>10.958405000000001</v>
      </c>
      <c r="AD9" s="341">
        <v>11.025199000000001</v>
      </c>
      <c r="AE9" s="341">
        <v>11.040376</v>
      </c>
      <c r="AF9" s="341">
        <v>11.036099999999999</v>
      </c>
      <c r="AG9" s="341">
        <v>10.975597</v>
      </c>
      <c r="AH9" s="341">
        <v>11.174613000000001</v>
      </c>
      <c r="AI9" s="341">
        <v>11.155032</v>
      </c>
      <c r="AJ9" s="341">
        <v>11.291313000000001</v>
      </c>
      <c r="AK9" s="341">
        <v>11.29204</v>
      </c>
      <c r="AL9" s="341">
        <v>11.133328000000001</v>
      </c>
      <c r="AM9" s="341">
        <v>10.898485000000001</v>
      </c>
      <c r="AN9" s="341">
        <v>11.038016000000001</v>
      </c>
      <c r="AO9" s="341">
        <v>11.228028999999999</v>
      </c>
      <c r="AP9" s="341">
        <v>11.234538000000001</v>
      </c>
      <c r="AQ9" s="341">
        <v>11.167346</v>
      </c>
      <c r="AR9" s="341">
        <v>11.275826</v>
      </c>
      <c r="AS9" s="341">
        <v>11.436073</v>
      </c>
      <c r="AT9" s="341">
        <v>11.440655</v>
      </c>
      <c r="AU9" s="341">
        <v>11.424455999999999</v>
      </c>
      <c r="AV9" s="341">
        <v>11.407140999999999</v>
      </c>
      <c r="AW9" s="341">
        <v>11.406715999999999</v>
      </c>
      <c r="AX9" s="341">
        <v>11.226520000000001</v>
      </c>
      <c r="AY9" s="341">
        <v>11.11733897</v>
      </c>
      <c r="AZ9" s="896">
        <v>11.20100182</v>
      </c>
      <c r="BA9" s="352">
        <v>11.19354</v>
      </c>
      <c r="BB9" s="352">
        <v>11.16438</v>
      </c>
      <c r="BC9" s="352">
        <v>11.133190000000001</v>
      </c>
      <c r="BD9" s="352">
        <v>11.103759999999999</v>
      </c>
      <c r="BE9" s="352">
        <v>11.0807</v>
      </c>
      <c r="BF9" s="352">
        <v>11.06972</v>
      </c>
      <c r="BG9" s="352">
        <v>11.08915</v>
      </c>
      <c r="BH9" s="352">
        <v>11.17597</v>
      </c>
      <c r="BI9" s="352">
        <v>11.30878</v>
      </c>
      <c r="BJ9" s="352">
        <v>11.41539</v>
      </c>
      <c r="BK9" s="352">
        <v>11.476459999999999</v>
      </c>
      <c r="BL9" s="352">
        <v>11.41119</v>
      </c>
      <c r="BM9" s="352">
        <v>11.5113</v>
      </c>
      <c r="BN9" s="352">
        <v>11.50933</v>
      </c>
      <c r="BO9" s="352">
        <v>11.504</v>
      </c>
      <c r="BP9" s="352">
        <v>11.502890000000001</v>
      </c>
      <c r="BQ9" s="352">
        <v>11.507110000000001</v>
      </c>
      <c r="BR9" s="352">
        <v>11.50812</v>
      </c>
      <c r="BS9" s="352">
        <v>11.50534</v>
      </c>
      <c r="BT9" s="352">
        <v>11.50732</v>
      </c>
      <c r="BU9" s="352">
        <v>11.51506</v>
      </c>
      <c r="BV9" s="352">
        <v>11.52793</v>
      </c>
    </row>
    <row r="10" spans="1:74" ht="11.1" customHeight="1" x14ac:dyDescent="0.2">
      <c r="A10" s="269" t="s">
        <v>1075</v>
      </c>
      <c r="B10" s="546" t="s">
        <v>1076</v>
      </c>
      <c r="C10" s="341">
        <v>0.11737714387000001</v>
      </c>
      <c r="D10" s="341">
        <v>0.11869102570999999</v>
      </c>
      <c r="E10" s="341">
        <v>0.12231732258</v>
      </c>
      <c r="F10" s="341">
        <v>0.12988616767</v>
      </c>
      <c r="G10" s="341">
        <v>0.12780221871</v>
      </c>
      <c r="H10" s="341">
        <v>0.125049565</v>
      </c>
      <c r="I10" s="341">
        <v>0.12800618967999999</v>
      </c>
      <c r="J10" s="341">
        <v>0.12566145710000001</v>
      </c>
      <c r="K10" s="341">
        <v>0.12546438200000001</v>
      </c>
      <c r="L10" s="341">
        <v>0.13345742742</v>
      </c>
      <c r="M10" s="341">
        <v>0.13589083332999999</v>
      </c>
      <c r="N10" s="341">
        <v>0.13394776871</v>
      </c>
      <c r="O10" s="341">
        <v>0.13910228176</v>
      </c>
      <c r="P10" s="341">
        <v>0.14496605931000001</v>
      </c>
      <c r="Q10" s="341">
        <v>0.14242433201999999</v>
      </c>
      <c r="R10" s="341">
        <v>0.14348740092000001</v>
      </c>
      <c r="S10" s="341">
        <v>0.14468173877000001</v>
      </c>
      <c r="T10" s="341">
        <v>0.14646846762999999</v>
      </c>
      <c r="U10" s="341">
        <v>0.13694828411000001</v>
      </c>
      <c r="V10" s="341">
        <v>0.13795795819000001</v>
      </c>
      <c r="W10" s="341">
        <v>0.13511224400999999</v>
      </c>
      <c r="X10" s="341">
        <v>0.15564133672</v>
      </c>
      <c r="Y10" s="341">
        <v>0.15333428792000001</v>
      </c>
      <c r="Z10" s="341">
        <v>0.14645716003000001</v>
      </c>
      <c r="AA10" s="341">
        <v>0.13911416800000001</v>
      </c>
      <c r="AB10" s="341">
        <v>0.13484663199999999</v>
      </c>
      <c r="AC10" s="341">
        <v>0.13285483100000001</v>
      </c>
      <c r="AD10" s="341">
        <v>0.14528449299999999</v>
      </c>
      <c r="AE10" s="341">
        <v>0.143913504</v>
      </c>
      <c r="AF10" s="341">
        <v>0.14107018299999999</v>
      </c>
      <c r="AG10" s="341">
        <v>0.1510051</v>
      </c>
      <c r="AH10" s="341">
        <v>0.149194201</v>
      </c>
      <c r="AI10" s="341">
        <v>0.147321902</v>
      </c>
      <c r="AJ10" s="341">
        <v>0.16415147699999999</v>
      </c>
      <c r="AK10" s="341">
        <v>0.15995679400000001</v>
      </c>
      <c r="AL10" s="341">
        <v>0.15780879</v>
      </c>
      <c r="AM10" s="341">
        <v>0.169344985</v>
      </c>
      <c r="AN10" s="341">
        <v>0.17834783900000001</v>
      </c>
      <c r="AO10" s="341">
        <v>0.18078180799999999</v>
      </c>
      <c r="AP10" s="341">
        <v>0.18666901399999999</v>
      </c>
      <c r="AQ10" s="341">
        <v>0.19519524199999999</v>
      </c>
      <c r="AR10" s="341">
        <v>0.18936885000000001</v>
      </c>
      <c r="AS10" s="341">
        <v>0.20324414900000001</v>
      </c>
      <c r="AT10" s="341">
        <v>0.20687098400000001</v>
      </c>
      <c r="AU10" s="341">
        <v>0.20134518200000001</v>
      </c>
      <c r="AV10" s="341">
        <v>0.20303359800000001</v>
      </c>
      <c r="AW10" s="341">
        <v>0.19204803500000001</v>
      </c>
      <c r="AX10" s="341">
        <v>0.18918643600000001</v>
      </c>
      <c r="AY10" s="341">
        <v>0.19698990699999999</v>
      </c>
      <c r="AZ10" s="896">
        <v>0.20447720599999999</v>
      </c>
      <c r="BA10" s="352">
        <v>0.21391299999999999</v>
      </c>
      <c r="BB10" s="352">
        <v>0.215937404</v>
      </c>
      <c r="BC10" s="352">
        <v>0.218486916</v>
      </c>
      <c r="BD10" s="352">
        <v>0.22113924600000001</v>
      </c>
      <c r="BE10" s="352">
        <v>0.223512879</v>
      </c>
      <c r="BF10" s="352">
        <v>0.225887427</v>
      </c>
      <c r="BG10" s="352">
        <v>0.228492216</v>
      </c>
      <c r="BH10" s="352">
        <v>0.23072625699999999</v>
      </c>
      <c r="BI10" s="352">
        <v>0.23163521200000001</v>
      </c>
      <c r="BJ10" s="352">
        <v>0.23116917000000001</v>
      </c>
      <c r="BK10" s="352">
        <v>0.23010087400000001</v>
      </c>
      <c r="BL10" s="352">
        <v>0.229768098</v>
      </c>
      <c r="BM10" s="352">
        <v>0.230607488</v>
      </c>
      <c r="BN10" s="352">
        <v>0.231422409</v>
      </c>
      <c r="BO10" s="352">
        <v>0.23233941399999999</v>
      </c>
      <c r="BP10" s="352">
        <v>0.23344852899999999</v>
      </c>
      <c r="BQ10" s="352">
        <v>0.234862561</v>
      </c>
      <c r="BR10" s="352">
        <v>0.236525337</v>
      </c>
      <c r="BS10" s="352">
        <v>0.23867809200000001</v>
      </c>
      <c r="BT10" s="352">
        <v>0.24051220500000001</v>
      </c>
      <c r="BU10" s="352">
        <v>0.241427431</v>
      </c>
      <c r="BV10" s="352">
        <v>0.24156149399999999</v>
      </c>
    </row>
    <row r="11" spans="1:74" ht="11.1" customHeight="1" x14ac:dyDescent="0.2">
      <c r="A11" s="269" t="s">
        <v>1077</v>
      </c>
      <c r="B11" s="546" t="s">
        <v>1078</v>
      </c>
      <c r="C11" s="341">
        <v>1.1032074287</v>
      </c>
      <c r="D11" s="341">
        <v>1.1060052386000001</v>
      </c>
      <c r="E11" s="341">
        <v>1.1424532716</v>
      </c>
      <c r="F11" s="341">
        <v>0.93430461833</v>
      </c>
      <c r="G11" s="341">
        <v>1.0731263677</v>
      </c>
      <c r="H11" s="341">
        <v>1.1199981382999999</v>
      </c>
      <c r="I11" s="341">
        <v>1.0914680181</v>
      </c>
      <c r="J11" s="341">
        <v>1.092548131</v>
      </c>
      <c r="K11" s="341">
        <v>1.139733125</v>
      </c>
      <c r="L11" s="341">
        <v>1.1318890747999999</v>
      </c>
      <c r="M11" s="341">
        <v>1.1162169703</v>
      </c>
      <c r="N11" s="341">
        <v>0.97970234354999997</v>
      </c>
      <c r="O11" s="341">
        <v>1.0891295296000001</v>
      </c>
      <c r="P11" s="341">
        <v>1.1847425163</v>
      </c>
      <c r="Q11" s="341">
        <v>1.1513590644</v>
      </c>
      <c r="R11" s="341">
        <v>1.1583598877000001</v>
      </c>
      <c r="S11" s="341">
        <v>1.1618561056000001</v>
      </c>
      <c r="T11" s="341">
        <v>1.1943457550000001</v>
      </c>
      <c r="U11" s="341">
        <v>1.2043724955999999</v>
      </c>
      <c r="V11" s="341">
        <v>1.243982734</v>
      </c>
      <c r="W11" s="341">
        <v>1.3247517449999999</v>
      </c>
      <c r="X11" s="341">
        <v>1.2914911514</v>
      </c>
      <c r="Y11" s="341">
        <v>1.3168269078999999</v>
      </c>
      <c r="Z11" s="341">
        <v>1.3121105100999999</v>
      </c>
      <c r="AA11" s="341">
        <v>1.137885429</v>
      </c>
      <c r="AB11" s="341">
        <v>1.293023392</v>
      </c>
      <c r="AC11" s="341">
        <v>1.27336004</v>
      </c>
      <c r="AD11" s="341">
        <v>1.286543269</v>
      </c>
      <c r="AE11" s="341">
        <v>1.24348521</v>
      </c>
      <c r="AF11" s="341">
        <v>1.2306706220000001</v>
      </c>
      <c r="AG11" s="341">
        <v>1.2150321230000001</v>
      </c>
      <c r="AH11" s="341">
        <v>1.2301060159999999</v>
      </c>
      <c r="AI11" s="341">
        <v>1.2532899049999999</v>
      </c>
      <c r="AJ11" s="341">
        <v>1.235031435</v>
      </c>
      <c r="AK11" s="341">
        <v>1.2834381960000001</v>
      </c>
      <c r="AL11" s="341">
        <v>1.2476332619999999</v>
      </c>
      <c r="AM11" s="341">
        <v>1.2231266789999999</v>
      </c>
      <c r="AN11" s="341">
        <v>1.187849801</v>
      </c>
      <c r="AO11" s="341">
        <v>1.2276508070000001</v>
      </c>
      <c r="AP11" s="341">
        <v>1.2131916199999999</v>
      </c>
      <c r="AQ11" s="341">
        <v>1.1762945499999999</v>
      </c>
      <c r="AR11" s="341">
        <v>1.2146500570000001</v>
      </c>
      <c r="AS11" s="341">
        <v>1.233986179</v>
      </c>
      <c r="AT11" s="341">
        <v>1.2245501700000001</v>
      </c>
      <c r="AU11" s="341">
        <v>1.2172613839999999</v>
      </c>
      <c r="AV11" s="341">
        <v>1.2287935080000001</v>
      </c>
      <c r="AW11" s="341">
        <v>1.2288550540000001</v>
      </c>
      <c r="AX11" s="341">
        <v>1.1519485439999999</v>
      </c>
      <c r="AY11" s="341">
        <v>1.1646156599999999</v>
      </c>
      <c r="AZ11" s="896">
        <v>1.16701433</v>
      </c>
      <c r="BA11" s="352">
        <v>1.157387164</v>
      </c>
      <c r="BB11" s="352">
        <v>1.1473097029999999</v>
      </c>
      <c r="BC11" s="352">
        <v>1.137786483</v>
      </c>
      <c r="BD11" s="352">
        <v>1.128479894</v>
      </c>
      <c r="BE11" s="352">
        <v>1.1200970880000001</v>
      </c>
      <c r="BF11" s="352">
        <v>1.112814221</v>
      </c>
      <c r="BG11" s="352">
        <v>1.1081830159999999</v>
      </c>
      <c r="BH11" s="352">
        <v>1.1118853179999999</v>
      </c>
      <c r="BI11" s="352">
        <v>1.1224031569999999</v>
      </c>
      <c r="BJ11" s="352">
        <v>1.129558321</v>
      </c>
      <c r="BK11" s="352">
        <v>1.1327792649999999</v>
      </c>
      <c r="BL11" s="352">
        <v>1.122313603</v>
      </c>
      <c r="BM11" s="352">
        <v>1.1311402800000001</v>
      </c>
      <c r="BN11" s="352">
        <v>1.128179912</v>
      </c>
      <c r="BO11" s="352">
        <v>1.124799989</v>
      </c>
      <c r="BP11" s="352">
        <v>1.121497859</v>
      </c>
      <c r="BQ11" s="352">
        <v>1.1188139479999999</v>
      </c>
      <c r="BR11" s="352">
        <v>1.11505122</v>
      </c>
      <c r="BS11" s="352">
        <v>1.1101145720000001</v>
      </c>
      <c r="BT11" s="352">
        <v>1.106029905</v>
      </c>
      <c r="BU11" s="352">
        <v>1.1020317529999999</v>
      </c>
      <c r="BV11" s="352">
        <v>1.098508727</v>
      </c>
    </row>
    <row r="12" spans="1:74" ht="11.1" customHeight="1" x14ac:dyDescent="0.2">
      <c r="A12" s="269" t="s">
        <v>1079</v>
      </c>
      <c r="B12" s="546" t="s">
        <v>1080</v>
      </c>
      <c r="C12" s="341">
        <v>1.0503098903000001</v>
      </c>
      <c r="D12" s="341">
        <v>1.0616289214000001</v>
      </c>
      <c r="E12" s="341">
        <v>1.0675078452</v>
      </c>
      <c r="F12" s="341">
        <v>1.09060395</v>
      </c>
      <c r="G12" s="341">
        <v>1.0836070774</v>
      </c>
      <c r="H12" s="341">
        <v>1.1170789866999999</v>
      </c>
      <c r="I12" s="341">
        <v>1.1014748258</v>
      </c>
      <c r="J12" s="341">
        <v>1.1082018355000001</v>
      </c>
      <c r="K12" s="341">
        <v>1.1290563600000001</v>
      </c>
      <c r="L12" s="341">
        <v>1.1347873742000001</v>
      </c>
      <c r="M12" s="341">
        <v>1.1053750499999999</v>
      </c>
      <c r="N12" s="341">
        <v>1.0816958871</v>
      </c>
      <c r="O12" s="341">
        <v>1.1179947416</v>
      </c>
      <c r="P12" s="341">
        <v>1.1385683911</v>
      </c>
      <c r="Q12" s="341">
        <v>1.1811662945000001</v>
      </c>
      <c r="R12" s="341">
        <v>1.1629568874</v>
      </c>
      <c r="S12" s="341">
        <v>1.1860041375000001</v>
      </c>
      <c r="T12" s="341">
        <v>1.18390072</v>
      </c>
      <c r="U12" s="341">
        <v>1.1882782383999999</v>
      </c>
      <c r="V12" s="341">
        <v>1.1734336511000001</v>
      </c>
      <c r="W12" s="341">
        <v>1.1825628256</v>
      </c>
      <c r="X12" s="341">
        <v>1.1454653681</v>
      </c>
      <c r="Y12" s="341">
        <v>1.1279006297</v>
      </c>
      <c r="Z12" s="341">
        <v>1.0785485815</v>
      </c>
      <c r="AA12" s="341">
        <v>1.03596591</v>
      </c>
      <c r="AB12" s="341">
        <v>1.086869587</v>
      </c>
      <c r="AC12" s="341">
        <v>1.1069249000000001</v>
      </c>
      <c r="AD12" s="341">
        <v>1.1518304340000001</v>
      </c>
      <c r="AE12" s="341">
        <v>1.188781366</v>
      </c>
      <c r="AF12" s="341">
        <v>1.188008612</v>
      </c>
      <c r="AG12" s="341">
        <v>1.1659914520000001</v>
      </c>
      <c r="AH12" s="341">
        <v>1.2077305380000001</v>
      </c>
      <c r="AI12" s="341">
        <v>1.2146778439999999</v>
      </c>
      <c r="AJ12" s="341">
        <v>1.216525775</v>
      </c>
      <c r="AK12" s="341">
        <v>1.166763411</v>
      </c>
      <c r="AL12" s="341">
        <v>1.1351217730000001</v>
      </c>
      <c r="AM12" s="341">
        <v>1.1131133259999999</v>
      </c>
      <c r="AN12" s="341">
        <v>1.175893276</v>
      </c>
      <c r="AO12" s="341">
        <v>1.172120166</v>
      </c>
      <c r="AP12" s="341">
        <v>1.188912535</v>
      </c>
      <c r="AQ12" s="341">
        <v>1.173090985</v>
      </c>
      <c r="AR12" s="341">
        <v>1.1769317450000001</v>
      </c>
      <c r="AS12" s="341">
        <v>1.194097607</v>
      </c>
      <c r="AT12" s="341">
        <v>1.1733348130000001</v>
      </c>
      <c r="AU12" s="341">
        <v>1.1818123410000001</v>
      </c>
      <c r="AV12" s="341">
        <v>1.1726061969999999</v>
      </c>
      <c r="AW12" s="341">
        <v>1.1853166429999999</v>
      </c>
      <c r="AX12" s="341">
        <v>1.1802534520000001</v>
      </c>
      <c r="AY12" s="341">
        <v>1.169126573</v>
      </c>
      <c r="AZ12" s="896">
        <v>1.176014911</v>
      </c>
      <c r="BA12" s="352">
        <v>1.1715403419999999</v>
      </c>
      <c r="BB12" s="352">
        <v>1.165026836</v>
      </c>
      <c r="BC12" s="352">
        <v>1.155874324</v>
      </c>
      <c r="BD12" s="352">
        <v>1.1480102210000001</v>
      </c>
      <c r="BE12" s="352">
        <v>1.1426482019999999</v>
      </c>
      <c r="BF12" s="352">
        <v>1.1426665739999999</v>
      </c>
      <c r="BG12" s="352">
        <v>1.1574337429999999</v>
      </c>
      <c r="BH12" s="352">
        <v>1.183219381</v>
      </c>
      <c r="BI12" s="352">
        <v>1.201877334</v>
      </c>
      <c r="BJ12" s="352">
        <v>1.210385061</v>
      </c>
      <c r="BK12" s="352">
        <v>1.204503332</v>
      </c>
      <c r="BL12" s="352">
        <v>1.1781292320000001</v>
      </c>
      <c r="BM12" s="352">
        <v>1.17765363</v>
      </c>
      <c r="BN12" s="352">
        <v>1.1684834930000001</v>
      </c>
      <c r="BO12" s="352">
        <v>1.1626285670000001</v>
      </c>
      <c r="BP12" s="352">
        <v>1.1595334799999999</v>
      </c>
      <c r="BQ12" s="352">
        <v>1.157087929</v>
      </c>
      <c r="BR12" s="352">
        <v>1.154181704</v>
      </c>
      <c r="BS12" s="352">
        <v>1.153146279</v>
      </c>
      <c r="BT12" s="352">
        <v>1.1524048259999999</v>
      </c>
      <c r="BU12" s="352">
        <v>1.1528495299999999</v>
      </c>
      <c r="BV12" s="352">
        <v>1.154405916</v>
      </c>
    </row>
    <row r="13" spans="1:74" ht="11.1" customHeight="1" x14ac:dyDescent="0.2">
      <c r="A13" s="269" t="s">
        <v>1081</v>
      </c>
      <c r="B13" s="546" t="s">
        <v>1082</v>
      </c>
      <c r="C13" s="341">
        <v>3.1372818065000002E-2</v>
      </c>
      <c r="D13" s="341">
        <v>3.2781243214E-2</v>
      </c>
      <c r="E13" s="341">
        <v>3.4304026129E-2</v>
      </c>
      <c r="F13" s="341">
        <v>3.3704012667000002E-2</v>
      </c>
      <c r="G13" s="341">
        <v>3.2372157742000002E-2</v>
      </c>
      <c r="H13" s="341">
        <v>3.1642405667000002E-2</v>
      </c>
      <c r="I13" s="341">
        <v>3.1273591613000001E-2</v>
      </c>
      <c r="J13" s="341">
        <v>3.1958180322999998E-2</v>
      </c>
      <c r="K13" s="341">
        <v>3.2870993000000001E-2</v>
      </c>
      <c r="L13" s="341">
        <v>3.2346473548E-2</v>
      </c>
      <c r="M13" s="341">
        <v>3.1548503999999998E-2</v>
      </c>
      <c r="N13" s="341">
        <v>3.0651990644999998E-2</v>
      </c>
      <c r="O13" s="341">
        <v>3.3663454935000003E-2</v>
      </c>
      <c r="P13" s="341">
        <v>3.3954833671000002E-2</v>
      </c>
      <c r="Q13" s="341">
        <v>3.3353069084999999E-2</v>
      </c>
      <c r="R13" s="341">
        <v>3.2626899054999998E-2</v>
      </c>
      <c r="S13" s="341">
        <v>3.2675621999000003E-2</v>
      </c>
      <c r="T13" s="341">
        <v>2.9173761528000001E-2</v>
      </c>
      <c r="U13" s="341">
        <v>3.0032163199000001E-2</v>
      </c>
      <c r="V13" s="341">
        <v>3.0030652295000002E-2</v>
      </c>
      <c r="W13" s="341">
        <v>2.9756473895E-2</v>
      </c>
      <c r="X13" s="341">
        <v>3.1285732096000003E-2</v>
      </c>
      <c r="Y13" s="341">
        <v>3.1741647044000003E-2</v>
      </c>
      <c r="Z13" s="341">
        <v>3.2342107709999998E-2</v>
      </c>
      <c r="AA13" s="341">
        <v>3.4346280999999999E-2</v>
      </c>
      <c r="AB13" s="341">
        <v>3.6554139999999999E-2</v>
      </c>
      <c r="AC13" s="341">
        <v>3.5573460000000001E-2</v>
      </c>
      <c r="AD13" s="341">
        <v>3.4904998E-2</v>
      </c>
      <c r="AE13" s="341">
        <v>3.3647627999999999E-2</v>
      </c>
      <c r="AF13" s="341">
        <v>3.3374068E-2</v>
      </c>
      <c r="AG13" s="341">
        <v>3.3110175999999998E-2</v>
      </c>
      <c r="AH13" s="341">
        <v>3.2971047000000003E-2</v>
      </c>
      <c r="AI13" s="341">
        <v>3.3398404999999999E-2</v>
      </c>
      <c r="AJ13" s="341">
        <v>3.4065124000000002E-2</v>
      </c>
      <c r="AK13" s="341">
        <v>3.4713854000000002E-2</v>
      </c>
      <c r="AL13" s="341">
        <v>3.5316160999999999E-2</v>
      </c>
      <c r="AM13" s="341">
        <v>3.4186161E-2</v>
      </c>
      <c r="AN13" s="341">
        <v>3.4447073000000002E-2</v>
      </c>
      <c r="AO13" s="341">
        <v>3.3620826999999999E-2</v>
      </c>
      <c r="AP13" s="341">
        <v>3.3242247000000003E-2</v>
      </c>
      <c r="AQ13" s="341">
        <v>3.2326924E-2</v>
      </c>
      <c r="AR13" s="341">
        <v>3.2552378999999999E-2</v>
      </c>
      <c r="AS13" s="341">
        <v>3.2344375000000002E-2</v>
      </c>
      <c r="AT13" s="341">
        <v>3.2708319E-2</v>
      </c>
      <c r="AU13" s="341">
        <v>3.2141888E-2</v>
      </c>
      <c r="AV13" s="341">
        <v>3.1521062000000002E-2</v>
      </c>
      <c r="AW13" s="341">
        <v>3.1496664000000001E-2</v>
      </c>
      <c r="AX13" s="341">
        <v>3.1236983999999999E-2</v>
      </c>
      <c r="AY13" s="341">
        <v>3.0894966999999999E-2</v>
      </c>
      <c r="AZ13" s="896">
        <v>3.0582306E-2</v>
      </c>
      <c r="BA13" s="352">
        <v>3.0354091999999999E-2</v>
      </c>
      <c r="BB13" s="352">
        <v>3.0007094000000002E-2</v>
      </c>
      <c r="BC13" s="352">
        <v>2.9713903E-2</v>
      </c>
      <c r="BD13" s="352">
        <v>2.9461224000000001E-2</v>
      </c>
      <c r="BE13" s="352">
        <v>2.9239535000000001E-2</v>
      </c>
      <c r="BF13" s="352">
        <v>2.9048437999999999E-2</v>
      </c>
      <c r="BG13" s="352">
        <v>2.8883260000000001E-2</v>
      </c>
      <c r="BH13" s="352">
        <v>2.8733193000000001E-2</v>
      </c>
      <c r="BI13" s="352">
        <v>2.8588591E-2</v>
      </c>
      <c r="BJ13" s="352">
        <v>2.8448088999999999E-2</v>
      </c>
      <c r="BK13" s="352">
        <v>2.8319146E-2</v>
      </c>
      <c r="BL13" s="352">
        <v>2.8128747999999999E-2</v>
      </c>
      <c r="BM13" s="352">
        <v>2.8086314000000001E-2</v>
      </c>
      <c r="BN13" s="352">
        <v>2.7980370000000001E-2</v>
      </c>
      <c r="BO13" s="352">
        <v>2.7880068000000001E-2</v>
      </c>
      <c r="BP13" s="352">
        <v>2.7785424999999999E-2</v>
      </c>
      <c r="BQ13" s="352">
        <v>2.7695029999999999E-2</v>
      </c>
      <c r="BR13" s="352">
        <v>2.7608507000000001E-2</v>
      </c>
      <c r="BS13" s="352">
        <v>2.7532068999999999E-2</v>
      </c>
      <c r="BT13" s="352">
        <v>2.7465177E-2</v>
      </c>
      <c r="BU13" s="352">
        <v>2.7399311999999999E-2</v>
      </c>
      <c r="BV13" s="352">
        <v>2.7334707999999999E-2</v>
      </c>
    </row>
    <row r="14" spans="1:74" ht="11.1" customHeight="1" x14ac:dyDescent="0.2">
      <c r="A14" s="269" t="s">
        <v>1083</v>
      </c>
      <c r="B14" s="546" t="s">
        <v>1084</v>
      </c>
      <c r="C14" s="341">
        <v>4.9915090806000002</v>
      </c>
      <c r="D14" s="341">
        <v>5.0437338820999997</v>
      </c>
      <c r="E14" s="341">
        <v>5.2512619645000003</v>
      </c>
      <c r="F14" s="341">
        <v>5.3082855499999999</v>
      </c>
      <c r="G14" s="341">
        <v>5.2728492870999997</v>
      </c>
      <c r="H14" s="341">
        <v>5.2600617999999999</v>
      </c>
      <c r="I14" s="341">
        <v>5.3742144065000002</v>
      </c>
      <c r="J14" s="341">
        <v>5.4783333871000002</v>
      </c>
      <c r="K14" s="341">
        <v>5.6224405332999998</v>
      </c>
      <c r="L14" s="341">
        <v>5.6639527097000002</v>
      </c>
      <c r="M14" s="341">
        <v>5.7056374099999996</v>
      </c>
      <c r="N14" s="341">
        <v>5.6800389902999999</v>
      </c>
      <c r="O14" s="341">
        <v>5.8114763469000001</v>
      </c>
      <c r="P14" s="341">
        <v>5.7360590074999998</v>
      </c>
      <c r="Q14" s="341">
        <v>5.9054539509000001</v>
      </c>
      <c r="R14" s="341">
        <v>5.8939417590999996</v>
      </c>
      <c r="S14" s="341">
        <v>5.8611052795000003</v>
      </c>
      <c r="T14" s="341">
        <v>5.7701541319</v>
      </c>
      <c r="U14" s="341">
        <v>5.8569445574000003</v>
      </c>
      <c r="V14" s="341">
        <v>5.9425600362999997</v>
      </c>
      <c r="W14" s="341">
        <v>5.9270754829000003</v>
      </c>
      <c r="X14" s="341">
        <v>5.9881475592999998</v>
      </c>
      <c r="Y14" s="341">
        <v>6.1749399907999996</v>
      </c>
      <c r="Z14" s="341">
        <v>6.2249665739999998</v>
      </c>
      <c r="AA14" s="341">
        <v>5.92936716</v>
      </c>
      <c r="AB14" s="341">
        <v>6.1650305579999998</v>
      </c>
      <c r="AC14" s="341">
        <v>6.2512381130000003</v>
      </c>
      <c r="AD14" s="341">
        <v>6.2473318290000002</v>
      </c>
      <c r="AE14" s="341">
        <v>6.259221631</v>
      </c>
      <c r="AF14" s="341">
        <v>6.314455851</v>
      </c>
      <c r="AG14" s="341">
        <v>6.3106878000000002</v>
      </c>
      <c r="AH14" s="341">
        <v>6.431072575</v>
      </c>
      <c r="AI14" s="341">
        <v>6.4005295200000001</v>
      </c>
      <c r="AJ14" s="341">
        <v>6.4988613989999999</v>
      </c>
      <c r="AK14" s="341">
        <v>6.4858156759999996</v>
      </c>
      <c r="AL14" s="341">
        <v>6.4198210260000002</v>
      </c>
      <c r="AM14" s="341">
        <v>6.2978893559999998</v>
      </c>
      <c r="AN14" s="341">
        <v>6.4134268380000004</v>
      </c>
      <c r="AO14" s="341">
        <v>6.5211656260000002</v>
      </c>
      <c r="AP14" s="341">
        <v>6.5249242860000001</v>
      </c>
      <c r="AQ14" s="341">
        <v>6.5063349190000004</v>
      </c>
      <c r="AR14" s="341">
        <v>6.570359431</v>
      </c>
      <c r="AS14" s="341">
        <v>6.7073360050000002</v>
      </c>
      <c r="AT14" s="341">
        <v>6.7372158300000002</v>
      </c>
      <c r="AU14" s="341">
        <v>6.7223544549999996</v>
      </c>
      <c r="AV14" s="341">
        <v>6.7167576919999998</v>
      </c>
      <c r="AW14" s="341">
        <v>6.7402186390000001</v>
      </c>
      <c r="AX14" s="341">
        <v>6.6558825940000004</v>
      </c>
      <c r="AY14" s="341">
        <v>6.5209790720000003</v>
      </c>
      <c r="AZ14" s="896">
        <v>6.5907732389999998</v>
      </c>
      <c r="BA14" s="352">
        <v>6.5907222179999998</v>
      </c>
      <c r="BB14" s="352">
        <v>6.5856826670000004</v>
      </c>
      <c r="BC14" s="352">
        <v>6.5784197579999999</v>
      </c>
      <c r="BD14" s="352">
        <v>6.5689184740000002</v>
      </c>
      <c r="BE14" s="352">
        <v>6.5600479949999997</v>
      </c>
      <c r="BF14" s="352">
        <v>6.5549087979999996</v>
      </c>
      <c r="BG14" s="352">
        <v>6.563185968</v>
      </c>
      <c r="BH14" s="352">
        <v>6.6170389930000004</v>
      </c>
      <c r="BI14" s="352">
        <v>6.7149127679999996</v>
      </c>
      <c r="BJ14" s="352">
        <v>6.8020047000000003</v>
      </c>
      <c r="BK14" s="352">
        <v>6.8633966309999996</v>
      </c>
      <c r="BL14" s="352">
        <v>6.8331420610000002</v>
      </c>
      <c r="BM14" s="352">
        <v>6.9253349909999997</v>
      </c>
      <c r="BN14" s="352">
        <v>6.9385859520000004</v>
      </c>
      <c r="BO14" s="352">
        <v>6.9469637689999999</v>
      </c>
      <c r="BP14" s="352">
        <v>6.9557211409999997</v>
      </c>
      <c r="BQ14" s="352">
        <v>6.9676518830000003</v>
      </c>
      <c r="BR14" s="352">
        <v>6.9772390660000001</v>
      </c>
      <c r="BS14" s="352">
        <v>6.9811789539999998</v>
      </c>
      <c r="BT14" s="352">
        <v>6.9885416109999996</v>
      </c>
      <c r="BU14" s="352">
        <v>7.0006979960000004</v>
      </c>
      <c r="BV14" s="352">
        <v>7.0160724630000004</v>
      </c>
    </row>
    <row r="15" spans="1:74" ht="11.1" customHeight="1" x14ac:dyDescent="0.2">
      <c r="A15" s="269" t="s">
        <v>1085</v>
      </c>
      <c r="B15" s="546" t="s">
        <v>1086</v>
      </c>
      <c r="C15" s="341">
        <v>2.0226341890000001</v>
      </c>
      <c r="D15" s="341">
        <v>2.0388245848</v>
      </c>
      <c r="E15" s="341">
        <v>2.1460662744999999</v>
      </c>
      <c r="F15" s="341">
        <v>2.1375514649</v>
      </c>
      <c r="G15" s="341">
        <v>2.1142283152000001</v>
      </c>
      <c r="H15" s="341">
        <v>2.1114780782000002</v>
      </c>
      <c r="I15" s="341">
        <v>2.1231138901</v>
      </c>
      <c r="J15" s="341">
        <v>2.1234502614999999</v>
      </c>
      <c r="K15" s="341">
        <v>2.1244430890000001</v>
      </c>
      <c r="L15" s="341">
        <v>2.1177519806</v>
      </c>
      <c r="M15" s="341">
        <v>2.1566193668999998</v>
      </c>
      <c r="N15" s="341">
        <v>2.0605110630999999</v>
      </c>
      <c r="O15" s="341">
        <v>2.0858833788000002</v>
      </c>
      <c r="P15" s="341">
        <v>2.0828470491000002</v>
      </c>
      <c r="Q15" s="341">
        <v>2.1412803918000001</v>
      </c>
      <c r="R15" s="341">
        <v>2.1587906651000002</v>
      </c>
      <c r="S15" s="341">
        <v>2.1950012495000002</v>
      </c>
      <c r="T15" s="341">
        <v>2.1951676126000002</v>
      </c>
      <c r="U15" s="341">
        <v>2.1731905094999999</v>
      </c>
      <c r="V15" s="341">
        <v>2.1989601260999998</v>
      </c>
      <c r="W15" s="341">
        <v>2.1890207453000001</v>
      </c>
      <c r="X15" s="341">
        <v>2.2407660096000002</v>
      </c>
      <c r="Y15" s="341">
        <v>2.2319340149000002</v>
      </c>
      <c r="Z15" s="341">
        <v>2.2237095668000002</v>
      </c>
      <c r="AA15" s="341">
        <v>2.067473782</v>
      </c>
      <c r="AB15" s="341">
        <v>2.1716995899999998</v>
      </c>
      <c r="AC15" s="341">
        <v>2.1583359880000001</v>
      </c>
      <c r="AD15" s="341">
        <v>2.1592183330000001</v>
      </c>
      <c r="AE15" s="341">
        <v>2.1712917909999998</v>
      </c>
      <c r="AF15" s="341">
        <v>2.1284513839999999</v>
      </c>
      <c r="AG15" s="341">
        <v>2.099700254</v>
      </c>
      <c r="AH15" s="341">
        <v>2.123451116</v>
      </c>
      <c r="AI15" s="341">
        <v>2.1057319360000002</v>
      </c>
      <c r="AJ15" s="341">
        <v>2.1425864200000002</v>
      </c>
      <c r="AK15" s="341">
        <v>2.1612740659999998</v>
      </c>
      <c r="AL15" s="341">
        <v>2.1375494590000002</v>
      </c>
      <c r="AM15" s="341">
        <v>2.0607623940000002</v>
      </c>
      <c r="AN15" s="341">
        <v>2.0479599990000001</v>
      </c>
      <c r="AO15" s="341">
        <v>2.0926220619999998</v>
      </c>
      <c r="AP15" s="341">
        <v>2.087527449</v>
      </c>
      <c r="AQ15" s="341">
        <v>2.084046635</v>
      </c>
      <c r="AR15" s="341">
        <v>2.0919089190000002</v>
      </c>
      <c r="AS15" s="341">
        <v>2.0650116399999998</v>
      </c>
      <c r="AT15" s="341">
        <v>2.0659068249999999</v>
      </c>
      <c r="AU15" s="341">
        <v>2.069482936</v>
      </c>
      <c r="AV15" s="341">
        <v>2.0543697129999998</v>
      </c>
      <c r="AW15" s="341">
        <v>2.0287216450000001</v>
      </c>
      <c r="AX15" s="341">
        <v>2.0179536119999999</v>
      </c>
      <c r="AY15" s="341">
        <v>2.0347327960000001</v>
      </c>
      <c r="AZ15" s="896">
        <v>2.032139828</v>
      </c>
      <c r="BA15" s="352">
        <v>2.0296186239999998</v>
      </c>
      <c r="BB15" s="352">
        <v>2.0204148279999998</v>
      </c>
      <c r="BC15" s="352">
        <v>2.0129129560000001</v>
      </c>
      <c r="BD15" s="352">
        <v>2.0077498569999999</v>
      </c>
      <c r="BE15" s="352">
        <v>2.0051558059999999</v>
      </c>
      <c r="BF15" s="352">
        <v>2.0043940980000001</v>
      </c>
      <c r="BG15" s="352">
        <v>2.0029693580000001</v>
      </c>
      <c r="BH15" s="352">
        <v>2.0043618900000002</v>
      </c>
      <c r="BI15" s="352">
        <v>2.009365834</v>
      </c>
      <c r="BJ15" s="352">
        <v>2.013820495</v>
      </c>
      <c r="BK15" s="352">
        <v>2.0173613549999998</v>
      </c>
      <c r="BL15" s="352">
        <v>2.0197092670000001</v>
      </c>
      <c r="BM15" s="352">
        <v>2.0184802400000001</v>
      </c>
      <c r="BN15" s="352">
        <v>2.0146791550000001</v>
      </c>
      <c r="BO15" s="352">
        <v>2.0093854019999999</v>
      </c>
      <c r="BP15" s="352">
        <v>2.0049016310000001</v>
      </c>
      <c r="BQ15" s="352">
        <v>2.000994199</v>
      </c>
      <c r="BR15" s="352">
        <v>1.997511252</v>
      </c>
      <c r="BS15" s="352">
        <v>1.994686223</v>
      </c>
      <c r="BT15" s="352">
        <v>1.9923688749999999</v>
      </c>
      <c r="BU15" s="352">
        <v>1.990655482</v>
      </c>
      <c r="BV15" s="352">
        <v>1.9900422959999999</v>
      </c>
    </row>
    <row r="16" spans="1:74" ht="11.1" customHeight="1" x14ac:dyDescent="0.2">
      <c r="A16" s="269"/>
      <c r="B16" s="547"/>
      <c r="C16" s="341"/>
      <c r="D16" s="341"/>
      <c r="E16" s="341"/>
      <c r="F16" s="341"/>
      <c r="G16" s="341"/>
      <c r="H16" s="341"/>
      <c r="I16" s="341"/>
      <c r="J16" s="341"/>
      <c r="K16" s="341"/>
      <c r="L16" s="341"/>
      <c r="M16" s="341"/>
      <c r="N16" s="341"/>
      <c r="O16" s="341"/>
      <c r="P16" s="341"/>
      <c r="Q16" s="341"/>
      <c r="R16" s="341"/>
      <c r="S16" s="341"/>
      <c r="T16" s="341"/>
      <c r="U16" s="341"/>
      <c r="V16" s="341"/>
      <c r="W16" s="341"/>
      <c r="X16" s="341"/>
      <c r="Y16" s="341"/>
      <c r="Z16" s="341"/>
      <c r="AA16" s="341"/>
      <c r="AB16" s="341"/>
      <c r="AC16" s="341"/>
      <c r="AD16" s="341"/>
      <c r="AE16" s="341"/>
      <c r="AF16" s="341"/>
      <c r="AG16" s="341"/>
      <c r="AH16" s="341"/>
      <c r="AI16" s="341"/>
      <c r="AJ16" s="341"/>
      <c r="AK16" s="341"/>
      <c r="AL16" s="341"/>
      <c r="AM16" s="341"/>
      <c r="AN16" s="341"/>
      <c r="AO16" s="341"/>
      <c r="AP16" s="341"/>
      <c r="AQ16" s="341"/>
      <c r="AR16" s="341"/>
      <c r="AS16" s="341"/>
      <c r="AT16" s="341"/>
      <c r="AU16" s="341"/>
      <c r="AV16" s="341"/>
      <c r="AW16" s="341"/>
      <c r="AX16" s="341"/>
      <c r="AY16" s="341"/>
      <c r="AZ16" s="896"/>
      <c r="BA16" s="352"/>
      <c r="BB16" s="352"/>
      <c r="BC16" s="352"/>
      <c r="BD16" s="352"/>
      <c r="BE16" s="352"/>
      <c r="BF16" s="352"/>
      <c r="BG16" s="352"/>
      <c r="BH16" s="352"/>
      <c r="BI16" s="352"/>
      <c r="BJ16" s="352"/>
      <c r="BK16" s="352"/>
      <c r="BL16" s="352"/>
      <c r="BM16" s="352"/>
      <c r="BN16" s="352"/>
      <c r="BO16" s="352"/>
      <c r="BP16" s="352"/>
      <c r="BQ16" s="352"/>
      <c r="BR16" s="352"/>
      <c r="BS16" s="352"/>
      <c r="BT16" s="352"/>
      <c r="BU16" s="352"/>
      <c r="BV16" s="352"/>
    </row>
    <row r="17" spans="1:74" s="273" customFormat="1" ht="11.1" customHeight="1" x14ac:dyDescent="0.2">
      <c r="A17" s="543" t="s">
        <v>436</v>
      </c>
      <c r="B17" s="544" t="s">
        <v>212</v>
      </c>
      <c r="C17" s="102">
        <v>19.612842355000002</v>
      </c>
      <c r="D17" s="102">
        <v>20.190111464000001</v>
      </c>
      <c r="E17" s="102">
        <v>20.483176676999999</v>
      </c>
      <c r="F17" s="102">
        <v>19.726980099999999</v>
      </c>
      <c r="G17" s="102">
        <v>19.839299709999999</v>
      </c>
      <c r="H17" s="102">
        <v>20.432958267</v>
      </c>
      <c r="I17" s="102">
        <v>19.925094612999999</v>
      </c>
      <c r="J17" s="102">
        <v>20.264698257999999</v>
      </c>
      <c r="K17" s="102">
        <v>20.1285375</v>
      </c>
      <c r="L17" s="102">
        <v>20.006323225999999</v>
      </c>
      <c r="M17" s="102">
        <v>20.214266833</v>
      </c>
      <c r="N17" s="102">
        <v>19.327256548000001</v>
      </c>
      <c r="O17" s="102">
        <v>19.353552580999999</v>
      </c>
      <c r="P17" s="102">
        <v>19.941555464</v>
      </c>
      <c r="Q17" s="102">
        <v>20.207250548000001</v>
      </c>
      <c r="R17" s="102">
        <v>19.971788666999998</v>
      </c>
      <c r="S17" s="102">
        <v>20.323219096999999</v>
      </c>
      <c r="T17" s="102">
        <v>20.755094166999999</v>
      </c>
      <c r="U17" s="102">
        <v>20.042181386999999</v>
      </c>
      <c r="V17" s="102">
        <v>20.767341999999999</v>
      </c>
      <c r="W17" s="102">
        <v>20.154018467</v>
      </c>
      <c r="X17" s="102">
        <v>20.631304709999998</v>
      </c>
      <c r="Y17" s="102">
        <v>20.739070467000001</v>
      </c>
      <c r="Z17" s="102">
        <v>20.39611571</v>
      </c>
      <c r="AA17" s="102">
        <v>19.789404967999999</v>
      </c>
      <c r="AB17" s="102">
        <v>19.972100517000001</v>
      </c>
      <c r="AC17" s="102">
        <v>20.010914031999999</v>
      </c>
      <c r="AD17" s="102">
        <v>20.154661567000002</v>
      </c>
      <c r="AE17" s="102">
        <v>20.887079065000002</v>
      </c>
      <c r="AF17" s="102">
        <v>20.536077367000001</v>
      </c>
      <c r="AG17" s="102">
        <v>20.592636839000001</v>
      </c>
      <c r="AH17" s="102">
        <v>20.983979483999999</v>
      </c>
      <c r="AI17" s="102">
        <v>20.355124366999998</v>
      </c>
      <c r="AJ17" s="102">
        <v>21.247971065000002</v>
      </c>
      <c r="AK17" s="102">
        <v>20.365889766999999</v>
      </c>
      <c r="AL17" s="102">
        <v>20.613660968000001</v>
      </c>
      <c r="AM17" s="102">
        <v>20.706618161000002</v>
      </c>
      <c r="AN17" s="102">
        <v>20.224116036000002</v>
      </c>
      <c r="AO17" s="102">
        <v>19.949541451999998</v>
      </c>
      <c r="AP17" s="102">
        <v>20.211924332999999</v>
      </c>
      <c r="AQ17" s="102">
        <v>20.321401032000001</v>
      </c>
      <c r="AR17" s="102">
        <v>21.006416399999999</v>
      </c>
      <c r="AS17" s="102">
        <v>20.984344516</v>
      </c>
      <c r="AT17" s="102">
        <v>21.195306773999999</v>
      </c>
      <c r="AU17" s="102">
        <v>20.719990967000001</v>
      </c>
      <c r="AV17" s="102">
        <v>20.846365935000001</v>
      </c>
      <c r="AW17" s="102">
        <v>20.226590633000001</v>
      </c>
      <c r="AX17" s="102">
        <v>20.850830354999999</v>
      </c>
      <c r="AY17" s="102">
        <v>20.487832005000001</v>
      </c>
      <c r="AZ17" s="915">
        <v>20.593027031999998</v>
      </c>
      <c r="BA17" s="559">
        <v>20.254930000000002</v>
      </c>
      <c r="BB17" s="559">
        <v>20.35519</v>
      </c>
      <c r="BC17" s="559">
        <v>20.485939999999999</v>
      </c>
      <c r="BD17" s="559">
        <v>20.86421</v>
      </c>
      <c r="BE17" s="559">
        <v>20.810020000000002</v>
      </c>
      <c r="BF17" s="559">
        <v>21.092669999999998</v>
      </c>
      <c r="BG17" s="559">
        <v>20.5137</v>
      </c>
      <c r="BH17" s="559">
        <v>20.84956</v>
      </c>
      <c r="BI17" s="559">
        <v>20.338080000000001</v>
      </c>
      <c r="BJ17" s="559">
        <v>20.561990000000002</v>
      </c>
      <c r="BK17" s="559">
        <v>20.320350000000001</v>
      </c>
      <c r="BL17" s="559">
        <v>20.46499</v>
      </c>
      <c r="BM17" s="559">
        <v>20.436889999999998</v>
      </c>
      <c r="BN17" s="559">
        <v>20.656849999999999</v>
      </c>
      <c r="BO17" s="559">
        <v>20.75478</v>
      </c>
      <c r="BP17" s="559">
        <v>21.1113</v>
      </c>
      <c r="BQ17" s="559">
        <v>20.95186</v>
      </c>
      <c r="BR17" s="559">
        <v>21.24333</v>
      </c>
      <c r="BS17" s="559">
        <v>20.638529999999999</v>
      </c>
      <c r="BT17" s="559">
        <v>20.950749999999999</v>
      </c>
      <c r="BU17" s="559">
        <v>20.481549999999999</v>
      </c>
      <c r="BV17" s="559">
        <v>20.70628</v>
      </c>
    </row>
    <row r="18" spans="1:74" s="273" customFormat="1" ht="11.1" customHeight="1" x14ac:dyDescent="0.2">
      <c r="A18" s="548" t="s">
        <v>238</v>
      </c>
      <c r="B18" s="549" t="s">
        <v>1087</v>
      </c>
      <c r="C18" s="102">
        <v>15.467677</v>
      </c>
      <c r="D18" s="102">
        <v>15.397285999999999</v>
      </c>
      <c r="E18" s="102">
        <v>15.846807</v>
      </c>
      <c r="F18" s="102">
        <v>15.648300000000001</v>
      </c>
      <c r="G18" s="102">
        <v>16.238773999999999</v>
      </c>
      <c r="H18" s="102">
        <v>16.571000000000002</v>
      </c>
      <c r="I18" s="102">
        <v>16.358000000000001</v>
      </c>
      <c r="J18" s="102">
        <v>16.427676999999999</v>
      </c>
      <c r="K18" s="102">
        <v>16.141200000000001</v>
      </c>
      <c r="L18" s="102">
        <v>15.775807</v>
      </c>
      <c r="M18" s="102">
        <v>16.450467</v>
      </c>
      <c r="N18" s="102">
        <v>15.376936000000001</v>
      </c>
      <c r="O18" s="102">
        <v>15.086548000000001</v>
      </c>
      <c r="P18" s="102">
        <v>15.125607</v>
      </c>
      <c r="Q18" s="102">
        <v>15.512516</v>
      </c>
      <c r="R18" s="102">
        <v>15.839833</v>
      </c>
      <c r="S18" s="102">
        <v>16.215032000000001</v>
      </c>
      <c r="T18" s="102">
        <v>16.406133000000001</v>
      </c>
      <c r="U18" s="102">
        <v>16.627967999999999</v>
      </c>
      <c r="V18" s="102">
        <v>16.689484</v>
      </c>
      <c r="W18" s="102">
        <v>16.2393</v>
      </c>
      <c r="X18" s="102">
        <v>15.356903000000001</v>
      </c>
      <c r="Y18" s="102">
        <v>15.937167000000001</v>
      </c>
      <c r="Z18" s="102">
        <v>16.501839</v>
      </c>
      <c r="AA18" s="102">
        <v>15.394838999999999</v>
      </c>
      <c r="AB18" s="102">
        <v>14.881862</v>
      </c>
      <c r="AC18" s="102">
        <v>15.864613</v>
      </c>
      <c r="AD18" s="102">
        <v>15.881767</v>
      </c>
      <c r="AE18" s="102">
        <v>16.718516000000001</v>
      </c>
      <c r="AF18" s="102">
        <v>16.815632999999998</v>
      </c>
      <c r="AG18" s="102">
        <v>16.579903000000002</v>
      </c>
      <c r="AH18" s="102">
        <v>16.853031999999999</v>
      </c>
      <c r="AI18" s="102">
        <v>16.202500000000001</v>
      </c>
      <c r="AJ18" s="102">
        <v>16.116871</v>
      </c>
      <c r="AK18" s="102">
        <v>16.553699999999999</v>
      </c>
      <c r="AL18" s="102">
        <v>16.772129</v>
      </c>
      <c r="AM18" s="102">
        <v>15.737</v>
      </c>
      <c r="AN18" s="102">
        <v>15.357393</v>
      </c>
      <c r="AO18" s="102">
        <v>15.829644999999999</v>
      </c>
      <c r="AP18" s="102">
        <v>16.090599999999998</v>
      </c>
      <c r="AQ18" s="102">
        <v>16.723580999999999</v>
      </c>
      <c r="AR18" s="102">
        <v>17.095267</v>
      </c>
      <c r="AS18" s="102">
        <v>16.999580999999999</v>
      </c>
      <c r="AT18" s="102">
        <v>16.942257999999999</v>
      </c>
      <c r="AU18" s="102">
        <v>16.464433</v>
      </c>
      <c r="AV18" s="102">
        <v>15.525774</v>
      </c>
      <c r="AW18" s="102">
        <v>16.627600000000001</v>
      </c>
      <c r="AX18" s="102">
        <v>16.985451999999999</v>
      </c>
      <c r="AY18" s="102">
        <v>16.435774194</v>
      </c>
      <c r="AZ18" s="915">
        <v>15.84801</v>
      </c>
      <c r="BA18" s="559">
        <v>15.88335</v>
      </c>
      <c r="BB18" s="559">
        <v>16.222750000000001</v>
      </c>
      <c r="BC18" s="559">
        <v>16.54927</v>
      </c>
      <c r="BD18" s="559">
        <v>16.803170000000001</v>
      </c>
      <c r="BE18" s="559">
        <v>16.781510000000001</v>
      </c>
      <c r="BF18" s="559">
        <v>16.637450000000001</v>
      </c>
      <c r="BG18" s="559">
        <v>16.02129</v>
      </c>
      <c r="BH18" s="559">
        <v>15.572380000000001</v>
      </c>
      <c r="BI18" s="559">
        <v>15.96645</v>
      </c>
      <c r="BJ18" s="559">
        <v>16.173919999999999</v>
      </c>
      <c r="BK18" s="559">
        <v>15.67042</v>
      </c>
      <c r="BL18" s="559">
        <v>15.28195</v>
      </c>
      <c r="BM18" s="559">
        <v>15.718310000000001</v>
      </c>
      <c r="BN18" s="559">
        <v>15.99635</v>
      </c>
      <c r="BO18" s="559">
        <v>16.304819999999999</v>
      </c>
      <c r="BP18" s="559">
        <v>16.499020000000002</v>
      </c>
      <c r="BQ18" s="559">
        <v>16.713740000000001</v>
      </c>
      <c r="BR18" s="559">
        <v>16.653469999999999</v>
      </c>
      <c r="BS18" s="559">
        <v>16.070139999999999</v>
      </c>
      <c r="BT18" s="559">
        <v>15.62199</v>
      </c>
      <c r="BU18" s="559">
        <v>16.113160000000001</v>
      </c>
      <c r="BV18" s="559">
        <v>16.314080000000001</v>
      </c>
    </row>
    <row r="19" spans="1:74" ht="11.1" customHeight="1" x14ac:dyDescent="0.2">
      <c r="A19" s="269" t="s">
        <v>232</v>
      </c>
      <c r="B19" s="550" t="s">
        <v>1073</v>
      </c>
      <c r="C19" s="341">
        <v>11.450569</v>
      </c>
      <c r="D19" s="341">
        <v>11.465123999999999</v>
      </c>
      <c r="E19" s="341">
        <v>11.888377999999999</v>
      </c>
      <c r="F19" s="341">
        <v>11.82958</v>
      </c>
      <c r="G19" s="341">
        <v>11.757607</v>
      </c>
      <c r="H19" s="341">
        <v>11.919069</v>
      </c>
      <c r="I19" s="341">
        <v>12.008948</v>
      </c>
      <c r="J19" s="341">
        <v>12.134452</v>
      </c>
      <c r="K19" s="341">
        <v>12.429211</v>
      </c>
      <c r="L19" s="341">
        <v>12.441943</v>
      </c>
      <c r="M19" s="341">
        <v>12.493145</v>
      </c>
      <c r="N19" s="341">
        <v>12.201518</v>
      </c>
      <c r="O19" s="341">
        <v>12.640105</v>
      </c>
      <c r="P19" s="341">
        <v>12.620922999999999</v>
      </c>
      <c r="Q19" s="341">
        <v>12.867153999999999</v>
      </c>
      <c r="R19" s="341">
        <v>12.734163000000001</v>
      </c>
      <c r="S19" s="341">
        <v>12.73226</v>
      </c>
      <c r="T19" s="341">
        <v>12.787032999999999</v>
      </c>
      <c r="U19" s="341">
        <v>12.912464</v>
      </c>
      <c r="V19" s="341">
        <v>12.999148999999999</v>
      </c>
      <c r="W19" s="341">
        <v>13.17794</v>
      </c>
      <c r="X19" s="341">
        <v>13.213355</v>
      </c>
      <c r="Y19" s="341">
        <v>13.315652999999999</v>
      </c>
      <c r="Z19" s="341">
        <v>13.29698</v>
      </c>
      <c r="AA19" s="341">
        <v>12.517327999999999</v>
      </c>
      <c r="AB19" s="341">
        <v>13.128899000000001</v>
      </c>
      <c r="AC19" s="341">
        <v>13.190308999999999</v>
      </c>
      <c r="AD19" s="341">
        <v>13.313839</v>
      </c>
      <c r="AE19" s="341">
        <v>13.256073000000001</v>
      </c>
      <c r="AF19" s="341">
        <v>13.251652</v>
      </c>
      <c r="AG19" s="341">
        <v>13.21224</v>
      </c>
      <c r="AH19" s="341">
        <v>13.41051</v>
      </c>
      <c r="AI19" s="341">
        <v>13.170586</v>
      </c>
      <c r="AJ19" s="341">
        <v>13.529911999999999</v>
      </c>
      <c r="AK19" s="341">
        <v>13.395830999999999</v>
      </c>
      <c r="AL19" s="341">
        <v>13.437274</v>
      </c>
      <c r="AM19" s="341">
        <v>13.140373</v>
      </c>
      <c r="AN19" s="341">
        <v>13.239549999999999</v>
      </c>
      <c r="AO19" s="341">
        <v>13.452956</v>
      </c>
      <c r="AP19" s="341">
        <v>13.465611000000001</v>
      </c>
      <c r="AQ19" s="341">
        <v>13.446565</v>
      </c>
      <c r="AR19" s="341">
        <v>13.610484</v>
      </c>
      <c r="AS19" s="341">
        <v>13.707281</v>
      </c>
      <c r="AT19" s="341">
        <v>13.810121000000001</v>
      </c>
      <c r="AU19" s="341">
        <v>13.828156</v>
      </c>
      <c r="AV19" s="341">
        <v>13.863763000000001</v>
      </c>
      <c r="AW19" s="341">
        <v>13.788221</v>
      </c>
      <c r="AX19" s="341">
        <v>13.654915000000001</v>
      </c>
      <c r="AY19" s="341">
        <v>13.571340302999999</v>
      </c>
      <c r="AZ19" s="896">
        <v>13.695842493000001</v>
      </c>
      <c r="BA19" s="352">
        <v>13.719290000000001</v>
      </c>
      <c r="BB19" s="352">
        <v>13.684229999999999</v>
      </c>
      <c r="BC19" s="352">
        <v>13.61684</v>
      </c>
      <c r="BD19" s="352">
        <v>13.568709999999999</v>
      </c>
      <c r="BE19" s="352">
        <v>13.5</v>
      </c>
      <c r="BF19" s="352">
        <v>13.47101</v>
      </c>
      <c r="BG19" s="352">
        <v>13.35506</v>
      </c>
      <c r="BH19" s="352">
        <v>13.518190000000001</v>
      </c>
      <c r="BI19" s="352">
        <v>13.756019999999999</v>
      </c>
      <c r="BJ19" s="352">
        <v>13.8889</v>
      </c>
      <c r="BK19" s="352">
        <v>13.930440000000001</v>
      </c>
      <c r="BL19" s="352">
        <v>13.857229999999999</v>
      </c>
      <c r="BM19" s="352">
        <v>13.94904</v>
      </c>
      <c r="BN19" s="352">
        <v>13.93037</v>
      </c>
      <c r="BO19" s="352">
        <v>13.89298</v>
      </c>
      <c r="BP19" s="352">
        <v>13.85535</v>
      </c>
      <c r="BQ19" s="352">
        <v>13.784990000000001</v>
      </c>
      <c r="BR19" s="352">
        <v>13.767939999999999</v>
      </c>
      <c r="BS19" s="352">
        <v>13.633979999999999</v>
      </c>
      <c r="BT19" s="352">
        <v>13.70551</v>
      </c>
      <c r="BU19" s="352">
        <v>13.80781</v>
      </c>
      <c r="BV19" s="352">
        <v>13.843830000000001</v>
      </c>
    </row>
    <row r="20" spans="1:74" ht="11.1" customHeight="1" x14ac:dyDescent="0.2">
      <c r="A20" s="270" t="s">
        <v>803</v>
      </c>
      <c r="B20" s="550" t="s">
        <v>1088</v>
      </c>
      <c r="C20" s="341">
        <v>0.25954199999999999</v>
      </c>
      <c r="D20" s="341">
        <v>0.53358000000000005</v>
      </c>
      <c r="E20" s="341">
        <v>0.43973400000000001</v>
      </c>
      <c r="F20" s="341">
        <v>0.41915799999999998</v>
      </c>
      <c r="G20" s="341">
        <v>0.32280300000000001</v>
      </c>
      <c r="H20" s="341">
        <v>0.36192999999999997</v>
      </c>
      <c r="I20" s="341">
        <v>0.40188299999999999</v>
      </c>
      <c r="J20" s="341">
        <v>0.44310500000000003</v>
      </c>
      <c r="K20" s="341">
        <v>0.42931200000000003</v>
      </c>
      <c r="L20" s="341">
        <v>0.58893399999999996</v>
      </c>
      <c r="M20" s="341">
        <v>0.478047</v>
      </c>
      <c r="N20" s="341">
        <v>0.373726</v>
      </c>
      <c r="O20" s="341">
        <v>0.47386699999999998</v>
      </c>
      <c r="P20" s="341">
        <v>0.33417000000000002</v>
      </c>
      <c r="Q20" s="341">
        <v>0.447542</v>
      </c>
      <c r="R20" s="341">
        <v>0.52693100000000004</v>
      </c>
      <c r="S20" s="341">
        <v>0.33610299999999999</v>
      </c>
      <c r="T20" s="341">
        <v>0.55097300000000005</v>
      </c>
      <c r="U20" s="341">
        <v>0.56745699999999999</v>
      </c>
      <c r="V20" s="341">
        <v>0.67401900000000003</v>
      </c>
      <c r="W20" s="341">
        <v>0.69033599999999995</v>
      </c>
      <c r="X20" s="341">
        <v>0.66837999999999997</v>
      </c>
      <c r="Y20" s="341">
        <v>0.55133900000000002</v>
      </c>
      <c r="Z20" s="341">
        <v>0.47212799999999999</v>
      </c>
      <c r="AA20" s="341">
        <v>0.50376699999999996</v>
      </c>
      <c r="AB20" s="341">
        <v>0.54354100000000005</v>
      </c>
      <c r="AC20" s="341">
        <v>0.50770499999999996</v>
      </c>
      <c r="AD20" s="341">
        <v>0.60906300000000002</v>
      </c>
      <c r="AE20" s="341">
        <v>0.56484400000000001</v>
      </c>
      <c r="AF20" s="341">
        <v>0.68176300000000001</v>
      </c>
      <c r="AG20" s="341">
        <v>0.51678999999999997</v>
      </c>
      <c r="AH20" s="341">
        <v>0.64451899999999995</v>
      </c>
      <c r="AI20" s="341">
        <v>0.71692299999999998</v>
      </c>
      <c r="AJ20" s="341">
        <v>0.65523900000000002</v>
      </c>
      <c r="AK20" s="341">
        <v>0.688693</v>
      </c>
      <c r="AL20" s="341">
        <v>0.71265199999999995</v>
      </c>
      <c r="AM20" s="341">
        <v>0.56069199999999997</v>
      </c>
      <c r="AN20" s="341">
        <v>0.70757400000000004</v>
      </c>
      <c r="AO20" s="341">
        <v>0.74473199999999995</v>
      </c>
      <c r="AP20" s="341">
        <v>0.62717000000000001</v>
      </c>
      <c r="AQ20" s="341">
        <v>0.61721099999999995</v>
      </c>
      <c r="AR20" s="341">
        <v>0.39513399999999999</v>
      </c>
      <c r="AS20" s="341">
        <v>0.56908099999999995</v>
      </c>
      <c r="AT20" s="341">
        <v>0.70583399999999996</v>
      </c>
      <c r="AU20" s="341">
        <v>0.84024100000000002</v>
      </c>
      <c r="AV20" s="341">
        <v>0.88958300000000001</v>
      </c>
      <c r="AW20" s="341">
        <v>0.66603199999999996</v>
      </c>
      <c r="AX20" s="341">
        <v>0.67139099999999996</v>
      </c>
      <c r="AY20" s="341">
        <v>0.53</v>
      </c>
      <c r="AZ20" s="896">
        <v>0.53</v>
      </c>
      <c r="BA20" s="352">
        <v>0.62926340000000003</v>
      </c>
      <c r="BB20" s="352">
        <v>0.62939780000000001</v>
      </c>
      <c r="BC20" s="352">
        <v>0.63337920000000003</v>
      </c>
      <c r="BD20" s="352">
        <v>0.62330370000000002</v>
      </c>
      <c r="BE20" s="352">
        <v>0.61679360000000005</v>
      </c>
      <c r="BF20" s="352">
        <v>0.63748439999999995</v>
      </c>
      <c r="BG20" s="352">
        <v>0.65891949999999999</v>
      </c>
      <c r="BH20" s="352">
        <v>0.66156859999999995</v>
      </c>
      <c r="BI20" s="352">
        <v>0.62498220000000004</v>
      </c>
      <c r="BJ20" s="352">
        <v>0.60894219999999999</v>
      </c>
      <c r="BK20" s="352">
        <v>0.65848930000000006</v>
      </c>
      <c r="BL20" s="352">
        <v>0.64874299999999996</v>
      </c>
      <c r="BM20" s="352">
        <v>0.64480409999999999</v>
      </c>
      <c r="BN20" s="352">
        <v>0.6436442</v>
      </c>
      <c r="BO20" s="352">
        <v>0.64795519999999995</v>
      </c>
      <c r="BP20" s="352">
        <v>0.64136219999999999</v>
      </c>
      <c r="BQ20" s="352">
        <v>0.63805270000000003</v>
      </c>
      <c r="BR20" s="352">
        <v>0.65682949999999996</v>
      </c>
      <c r="BS20" s="352">
        <v>0.67524189999999995</v>
      </c>
      <c r="BT20" s="352">
        <v>0.67363309999999998</v>
      </c>
      <c r="BU20" s="352">
        <v>0.63357070000000004</v>
      </c>
      <c r="BV20" s="352">
        <v>0.61455530000000003</v>
      </c>
    </row>
    <row r="21" spans="1:74" ht="11.1" customHeight="1" x14ac:dyDescent="0.2">
      <c r="A21" s="270" t="s">
        <v>430</v>
      </c>
      <c r="B21" s="550" t="s">
        <v>1089</v>
      </c>
      <c r="C21" s="341">
        <v>3.0434760000000001</v>
      </c>
      <c r="D21" s="341">
        <v>2.9154740000000001</v>
      </c>
      <c r="E21" s="341">
        <v>3.2209500000000002</v>
      </c>
      <c r="F21" s="341">
        <v>2.5548730000000002</v>
      </c>
      <c r="G21" s="341">
        <v>2.8580450000000002</v>
      </c>
      <c r="H21" s="341">
        <v>3.0194960000000002</v>
      </c>
      <c r="I21" s="341">
        <v>2.9168850000000002</v>
      </c>
      <c r="J21" s="341">
        <v>2.768659</v>
      </c>
      <c r="K21" s="341">
        <v>2.553353</v>
      </c>
      <c r="L21" s="341">
        <v>2.2373470000000002</v>
      </c>
      <c r="M21" s="341">
        <v>2.1472720000000001</v>
      </c>
      <c r="N21" s="341">
        <v>2.2279429999999998</v>
      </c>
      <c r="O21" s="341">
        <v>2.8911609999999999</v>
      </c>
      <c r="P21" s="341">
        <v>2.5176810000000001</v>
      </c>
      <c r="Q21" s="341">
        <v>1.890619</v>
      </c>
      <c r="R21" s="341">
        <v>2.083383</v>
      </c>
      <c r="S21" s="341">
        <v>2.618525</v>
      </c>
      <c r="T21" s="341">
        <v>2.6042740000000002</v>
      </c>
      <c r="U21" s="341">
        <v>2.3827410000000002</v>
      </c>
      <c r="V21" s="341">
        <v>2.5829580000000001</v>
      </c>
      <c r="W21" s="341">
        <v>2.5461</v>
      </c>
      <c r="X21" s="341">
        <v>2.0019650000000002</v>
      </c>
      <c r="Y21" s="341">
        <v>2.997522</v>
      </c>
      <c r="Z21" s="341">
        <v>1.8000609999999999</v>
      </c>
      <c r="AA21" s="341">
        <v>2.7233450000000001</v>
      </c>
      <c r="AB21" s="341">
        <v>1.9429099999999999</v>
      </c>
      <c r="AC21" s="341">
        <v>1.8470850000000001</v>
      </c>
      <c r="AD21" s="341">
        <v>2.602068</v>
      </c>
      <c r="AE21" s="341">
        <v>2.8264719999999999</v>
      </c>
      <c r="AF21" s="341">
        <v>2.5246909999999998</v>
      </c>
      <c r="AG21" s="341">
        <v>2.8533279999999999</v>
      </c>
      <c r="AH21" s="341">
        <v>2.3408679999999999</v>
      </c>
      <c r="AI21" s="341">
        <v>2.6593429999999998</v>
      </c>
      <c r="AJ21" s="341">
        <v>2.487581</v>
      </c>
      <c r="AK21" s="341">
        <v>2.288926</v>
      </c>
      <c r="AL21" s="341">
        <v>2.805301</v>
      </c>
      <c r="AM21" s="341">
        <v>2.7184330000000001</v>
      </c>
      <c r="AN21" s="341">
        <v>1.7508349999999999</v>
      </c>
      <c r="AO21" s="341">
        <v>1.712612</v>
      </c>
      <c r="AP21" s="341">
        <v>2.1500330000000001</v>
      </c>
      <c r="AQ21" s="341">
        <v>2.6305670000000001</v>
      </c>
      <c r="AR21" s="341">
        <v>2.4022039999999998</v>
      </c>
      <c r="AS21" s="341">
        <v>2.8085179999999998</v>
      </c>
      <c r="AT21" s="341">
        <v>2.2582719999999998</v>
      </c>
      <c r="AU21" s="341">
        <v>2.0629520000000001</v>
      </c>
      <c r="AV21" s="341">
        <v>1.485606</v>
      </c>
      <c r="AW21" s="341">
        <v>1.892361</v>
      </c>
      <c r="AX21" s="341">
        <v>2.2639130000000001</v>
      </c>
      <c r="AY21" s="341">
        <v>2.2410322581000002</v>
      </c>
      <c r="AZ21" s="896">
        <v>2.3486031429000001</v>
      </c>
      <c r="BA21" s="352">
        <v>1.929225</v>
      </c>
      <c r="BB21" s="352">
        <v>2.3122410000000002</v>
      </c>
      <c r="BC21" s="352">
        <v>2.4701789999999999</v>
      </c>
      <c r="BD21" s="352">
        <v>2.4989309999999998</v>
      </c>
      <c r="BE21" s="352">
        <v>2.5611290000000002</v>
      </c>
      <c r="BF21" s="352">
        <v>2.4715090000000002</v>
      </c>
      <c r="BG21" s="352">
        <v>2.1495570000000002</v>
      </c>
      <c r="BH21" s="352">
        <v>1.997398</v>
      </c>
      <c r="BI21" s="352">
        <v>1.7553989999999999</v>
      </c>
      <c r="BJ21" s="352">
        <v>1.5546739999999999</v>
      </c>
      <c r="BK21" s="352">
        <v>1.5838669999999999</v>
      </c>
      <c r="BL21" s="352">
        <v>1.2409159999999999</v>
      </c>
      <c r="BM21" s="352">
        <v>1.5399179999999999</v>
      </c>
      <c r="BN21" s="352">
        <v>1.674742</v>
      </c>
      <c r="BO21" s="352">
        <v>1.7776909999999999</v>
      </c>
      <c r="BP21" s="352">
        <v>1.823861</v>
      </c>
      <c r="BQ21" s="352">
        <v>2.120104</v>
      </c>
      <c r="BR21" s="352">
        <v>2.1093359999999999</v>
      </c>
      <c r="BS21" s="352">
        <v>1.7655190000000001</v>
      </c>
      <c r="BT21" s="352">
        <v>1.721061</v>
      </c>
      <c r="BU21" s="352">
        <v>1.6668890000000001</v>
      </c>
      <c r="BV21" s="352">
        <v>1.6203460000000001</v>
      </c>
    </row>
    <row r="22" spans="1:74" ht="11.1" customHeight="1" x14ac:dyDescent="0.2">
      <c r="A22" s="270" t="s">
        <v>432</v>
      </c>
      <c r="B22" s="550" t="s">
        <v>1090</v>
      </c>
      <c r="C22" s="341">
        <v>0.17306451613000001</v>
      </c>
      <c r="D22" s="341">
        <v>0.33732142857000003</v>
      </c>
      <c r="E22" s="341">
        <v>0.41325806452000002</v>
      </c>
      <c r="F22" s="341">
        <v>0.60650000000000004</v>
      </c>
      <c r="G22" s="341">
        <v>0.79861290323</v>
      </c>
      <c r="H22" s="341">
        <v>0.99283333333000001</v>
      </c>
      <c r="I22" s="341">
        <v>0.81670967742</v>
      </c>
      <c r="J22" s="341">
        <v>0.74029032258000005</v>
      </c>
      <c r="K22" s="341">
        <v>0.95546666667000002</v>
      </c>
      <c r="L22" s="341">
        <v>0.57496774194</v>
      </c>
      <c r="M22" s="341">
        <v>0.33833333332999999</v>
      </c>
      <c r="N22" s="341">
        <v>0.52867741935000001</v>
      </c>
      <c r="O22" s="341">
        <v>1.4548387096999999E-2</v>
      </c>
      <c r="P22" s="341">
        <v>0</v>
      </c>
      <c r="Q22" s="341">
        <v>1.3032258065E-2</v>
      </c>
      <c r="R22" s="341">
        <v>0.24840000000000001</v>
      </c>
      <c r="S22" s="341">
        <v>0.30183870967999998</v>
      </c>
      <c r="T22" s="341">
        <v>0.24026666666999999</v>
      </c>
      <c r="U22" s="341">
        <v>-9.5483870968000005E-3</v>
      </c>
      <c r="V22" s="341">
        <v>-9.2774193547999997E-2</v>
      </c>
      <c r="W22" s="341">
        <v>-3.1466666667000001E-2</v>
      </c>
      <c r="X22" s="341">
        <v>0</v>
      </c>
      <c r="Y22" s="341">
        <v>-2.1233333332999999E-2</v>
      </c>
      <c r="Z22" s="341">
        <v>-8.9451612902999994E-2</v>
      </c>
      <c r="AA22" s="341">
        <v>-0.10738709677</v>
      </c>
      <c r="AB22" s="341">
        <v>-0.10155172413999999</v>
      </c>
      <c r="AC22" s="341">
        <v>-9.6000000000000002E-2</v>
      </c>
      <c r="AD22" s="341">
        <v>-9.9433333333000001E-2</v>
      </c>
      <c r="AE22" s="341">
        <v>-0.10483870968</v>
      </c>
      <c r="AF22" s="341">
        <v>-9.6833333332999996E-2</v>
      </c>
      <c r="AG22" s="341">
        <v>-7.6161290322999994E-2</v>
      </c>
      <c r="AH22" s="341">
        <v>-0.13622580644999999</v>
      </c>
      <c r="AI22" s="341">
        <v>-0.10913333333</v>
      </c>
      <c r="AJ22" s="341">
        <v>-0.13832258065</v>
      </c>
      <c r="AK22" s="341">
        <v>-0.15273333333</v>
      </c>
      <c r="AL22" s="341">
        <v>-5.7032258065000001E-2</v>
      </c>
      <c r="AM22" s="341">
        <v>-4.8258064516000003E-2</v>
      </c>
      <c r="AN22" s="341">
        <v>-8.8928571428999997E-3</v>
      </c>
      <c r="AO22" s="341">
        <v>-4.5064516128999997E-2</v>
      </c>
      <c r="AP22" s="341">
        <v>-8.0366666667E-2</v>
      </c>
      <c r="AQ22" s="341">
        <v>-9.4774193547999999E-2</v>
      </c>
      <c r="AR22" s="341">
        <v>-3.1466666667000001E-2</v>
      </c>
      <c r="AS22" s="341">
        <v>8.7096774194000005E-4</v>
      </c>
      <c r="AT22" s="341">
        <v>-6.3387096774000007E-2</v>
      </c>
      <c r="AU22" s="341">
        <v>-6.8066666666999995E-2</v>
      </c>
      <c r="AV22" s="341">
        <v>-8.4225806451999993E-2</v>
      </c>
      <c r="AW22" s="341">
        <v>-7.7600000000000002E-2</v>
      </c>
      <c r="AX22" s="341">
        <v>-4.9741935484000001E-2</v>
      </c>
      <c r="AY22" s="341">
        <v>-5.6410138249E-2</v>
      </c>
      <c r="AZ22" s="896">
        <v>-1.2158196172999999E-2</v>
      </c>
      <c r="BA22" s="352">
        <v>0</v>
      </c>
      <c r="BB22" s="352">
        <v>-5.4333300000000001E-2</v>
      </c>
      <c r="BC22" s="352">
        <v>-5.2580599999999998E-2</v>
      </c>
      <c r="BD22" s="352">
        <v>-5.4333300000000001E-2</v>
      </c>
      <c r="BE22" s="352">
        <v>-5.2580599999999998E-2</v>
      </c>
      <c r="BF22" s="352">
        <v>-5.2580599999999998E-2</v>
      </c>
      <c r="BG22" s="352">
        <v>-5.4333300000000001E-2</v>
      </c>
      <c r="BH22" s="352">
        <v>-5.2580599999999998E-2</v>
      </c>
      <c r="BI22" s="352">
        <v>-5.4333300000000001E-2</v>
      </c>
      <c r="BJ22" s="352">
        <v>-5.2580599999999998E-2</v>
      </c>
      <c r="BK22" s="352">
        <v>-5.2580599999999998E-2</v>
      </c>
      <c r="BL22" s="352">
        <v>-5.8214299999999997E-2</v>
      </c>
      <c r="BM22" s="352">
        <v>-5.2580599999999998E-2</v>
      </c>
      <c r="BN22" s="352">
        <v>0</v>
      </c>
      <c r="BO22" s="352">
        <v>0</v>
      </c>
      <c r="BP22" s="352">
        <v>0</v>
      </c>
      <c r="BQ22" s="352">
        <v>0</v>
      </c>
      <c r="BR22" s="352">
        <v>0</v>
      </c>
      <c r="BS22" s="352">
        <v>0</v>
      </c>
      <c r="BT22" s="352">
        <v>0</v>
      </c>
      <c r="BU22" s="352">
        <v>0</v>
      </c>
      <c r="BV22" s="352">
        <v>0</v>
      </c>
    </row>
    <row r="23" spans="1:74" ht="11.1" customHeight="1" x14ac:dyDescent="0.2">
      <c r="A23" s="270" t="s">
        <v>431</v>
      </c>
      <c r="B23" s="550" t="s">
        <v>1091</v>
      </c>
      <c r="C23" s="341">
        <v>0.24096774194000001</v>
      </c>
      <c r="D23" s="341">
        <v>0.18528571428999999</v>
      </c>
      <c r="E23" s="341">
        <v>-0.18325806452000001</v>
      </c>
      <c r="F23" s="341">
        <v>-0.10583333333</v>
      </c>
      <c r="G23" s="341">
        <v>7.4741935484000002E-2</v>
      </c>
      <c r="H23" s="341">
        <v>-9.1133333332999999E-2</v>
      </c>
      <c r="I23" s="341">
        <v>-0.20245161289999999</v>
      </c>
      <c r="J23" s="341">
        <v>0.13838709677</v>
      </c>
      <c r="K23" s="341">
        <v>-0.30716666666999998</v>
      </c>
      <c r="L23" s="341">
        <v>-0.34445161289999998</v>
      </c>
      <c r="M23" s="341">
        <v>0.76856666666999995</v>
      </c>
      <c r="N23" s="341">
        <v>-0.43487096774</v>
      </c>
      <c r="O23" s="341">
        <v>-0.93732258064999996</v>
      </c>
      <c r="P23" s="341">
        <v>-0.47178571428999999</v>
      </c>
      <c r="Q23" s="341">
        <v>0.23064516129000001</v>
      </c>
      <c r="R23" s="341">
        <v>0.18640000000000001</v>
      </c>
      <c r="S23" s="341">
        <v>-3.2774193548E-2</v>
      </c>
      <c r="T23" s="341">
        <v>0.1976</v>
      </c>
      <c r="U23" s="341">
        <v>0.47638709677000002</v>
      </c>
      <c r="V23" s="341">
        <v>0.73051612902999996</v>
      </c>
      <c r="W23" s="341">
        <v>-1.8800000000000001E-2</v>
      </c>
      <c r="X23" s="341">
        <v>-0.26219354838999998</v>
      </c>
      <c r="Y23" s="341">
        <v>-0.52816666667000001</v>
      </c>
      <c r="Z23" s="341">
        <v>0.49506451613000002</v>
      </c>
      <c r="AA23" s="341">
        <v>-5.3677419354999999E-2</v>
      </c>
      <c r="AB23" s="341">
        <v>-0.69593103448000004</v>
      </c>
      <c r="AC23" s="341">
        <v>1.8806451613E-2</v>
      </c>
      <c r="AD23" s="341">
        <v>-0.56153333333</v>
      </c>
      <c r="AE23" s="341">
        <v>0.30883870967999999</v>
      </c>
      <c r="AF23" s="341">
        <v>0.48480000000000001</v>
      </c>
      <c r="AG23" s="341">
        <v>0.41322580645000001</v>
      </c>
      <c r="AH23" s="341">
        <v>0.32293548386999998</v>
      </c>
      <c r="AI23" s="341">
        <v>8.3666666666999998E-2</v>
      </c>
      <c r="AJ23" s="341">
        <v>-0.27787096773999997</v>
      </c>
      <c r="AK23" s="341">
        <v>8.4666666666999998E-2</v>
      </c>
      <c r="AL23" s="341">
        <v>0.25306451612999997</v>
      </c>
      <c r="AM23" s="341">
        <v>-0.17425806452000001</v>
      </c>
      <c r="AN23" s="341">
        <v>-0.39300000000000002</v>
      </c>
      <c r="AO23" s="341">
        <v>-6.1354838709999998E-2</v>
      </c>
      <c r="AP23" s="341">
        <v>-0.11256666667</v>
      </c>
      <c r="AQ23" s="341">
        <v>0.14638709677</v>
      </c>
      <c r="AR23" s="341">
        <v>0.55403333333000004</v>
      </c>
      <c r="AS23" s="341">
        <v>-0.20258064515999999</v>
      </c>
      <c r="AT23" s="341">
        <v>9.3290322580999993E-2</v>
      </c>
      <c r="AU23" s="341">
        <v>0.31469999999999998</v>
      </c>
      <c r="AV23" s="341">
        <v>-0.42390322581000001</v>
      </c>
      <c r="AW23" s="341">
        <v>1.4333333332999999E-2</v>
      </c>
      <c r="AX23" s="341">
        <v>0.30087096773999999</v>
      </c>
      <c r="AY23" s="341">
        <v>-0.37094009217000001</v>
      </c>
      <c r="AZ23" s="896">
        <v>-0.66505715587000003</v>
      </c>
      <c r="BA23" s="352">
        <v>-0.3651913</v>
      </c>
      <c r="BB23" s="352">
        <v>-0.31937880000000002</v>
      </c>
      <c r="BC23" s="352">
        <v>-8.4104999999999999E-2</v>
      </c>
      <c r="BD23" s="352">
        <v>0.18824479999999999</v>
      </c>
      <c r="BE23" s="352">
        <v>0.1696125</v>
      </c>
      <c r="BF23" s="352">
        <v>0.1496632</v>
      </c>
      <c r="BG23" s="352">
        <v>-2.1140900000000001E-2</v>
      </c>
      <c r="BH23" s="352">
        <v>-0.48206090000000001</v>
      </c>
      <c r="BI23" s="352">
        <v>-9.1805399999999995E-2</v>
      </c>
      <c r="BJ23" s="352">
        <v>0.17748420000000001</v>
      </c>
      <c r="BK23" s="352">
        <v>-0.38355879999999998</v>
      </c>
      <c r="BL23" s="352">
        <v>-0.3528307</v>
      </c>
      <c r="BM23" s="352">
        <v>-0.31395800000000001</v>
      </c>
      <c r="BN23" s="352">
        <v>-0.20497470000000001</v>
      </c>
      <c r="BO23" s="352">
        <v>3.9089499999999999E-2</v>
      </c>
      <c r="BP23" s="352">
        <v>0.22299369999999999</v>
      </c>
      <c r="BQ23" s="352">
        <v>0.21095430000000001</v>
      </c>
      <c r="BR23" s="352">
        <v>0.1834982</v>
      </c>
      <c r="BS23" s="352">
        <v>8.2841799999999993E-2</v>
      </c>
      <c r="BT23" s="352">
        <v>-0.39280520000000002</v>
      </c>
      <c r="BU23" s="352">
        <v>3.9576800000000002E-2</v>
      </c>
      <c r="BV23" s="352">
        <v>0.2459518</v>
      </c>
    </row>
    <row r="24" spans="1:74" ht="11.1" customHeight="1" x14ac:dyDescent="0.2">
      <c r="A24" s="270" t="s">
        <v>237</v>
      </c>
      <c r="B24" s="550" t="s">
        <v>1092</v>
      </c>
      <c r="C24" s="341">
        <v>0.30005774194000001</v>
      </c>
      <c r="D24" s="341">
        <v>-3.9499142857E-2</v>
      </c>
      <c r="E24" s="341">
        <v>6.7745E-2</v>
      </c>
      <c r="F24" s="341">
        <v>0.34402233332999999</v>
      </c>
      <c r="G24" s="341">
        <v>0.42696416128999998</v>
      </c>
      <c r="H24" s="341">
        <v>0.36880499999999999</v>
      </c>
      <c r="I24" s="341">
        <v>0.41602593548</v>
      </c>
      <c r="J24" s="341">
        <v>0.20278358064999999</v>
      </c>
      <c r="K24" s="341">
        <v>8.1023999999999999E-2</v>
      </c>
      <c r="L24" s="341">
        <v>0.27706687096999999</v>
      </c>
      <c r="M24" s="341">
        <v>0.225103</v>
      </c>
      <c r="N24" s="341">
        <v>0.47994254839</v>
      </c>
      <c r="O24" s="341">
        <v>4.1891935483999998E-3</v>
      </c>
      <c r="P24" s="341">
        <v>0.12461871429</v>
      </c>
      <c r="Q24" s="341">
        <v>6.3523580644999994E-2</v>
      </c>
      <c r="R24" s="341">
        <v>6.0555999999999999E-2</v>
      </c>
      <c r="S24" s="341">
        <v>0.25907948387000002</v>
      </c>
      <c r="T24" s="341">
        <v>2.5986333332999999E-2</v>
      </c>
      <c r="U24" s="341">
        <v>0.29846729032000002</v>
      </c>
      <c r="V24" s="341">
        <v>-0.20438393548</v>
      </c>
      <c r="W24" s="341">
        <v>-0.12480933332999999</v>
      </c>
      <c r="X24" s="341">
        <v>-0.26460345160999998</v>
      </c>
      <c r="Y24" s="341">
        <v>-0.37794699999999998</v>
      </c>
      <c r="Z24" s="341">
        <v>0.52705709677000001</v>
      </c>
      <c r="AA24" s="341">
        <v>-0.18853648386999999</v>
      </c>
      <c r="AB24" s="341">
        <v>6.3994758621E-2</v>
      </c>
      <c r="AC24" s="341">
        <v>0.39670754839</v>
      </c>
      <c r="AD24" s="341">
        <v>1.7763666667000001E-2</v>
      </c>
      <c r="AE24" s="341">
        <v>-0.13287299999999999</v>
      </c>
      <c r="AF24" s="341">
        <v>-3.0439666667000001E-2</v>
      </c>
      <c r="AG24" s="341">
        <v>-0.33951951612999998</v>
      </c>
      <c r="AH24" s="341">
        <v>0.27042532258000002</v>
      </c>
      <c r="AI24" s="341">
        <v>-0.31888533333000002</v>
      </c>
      <c r="AJ24" s="341">
        <v>-0.13966745160999999</v>
      </c>
      <c r="AK24" s="341">
        <v>0.24831666666999999</v>
      </c>
      <c r="AL24" s="341">
        <v>-0.37913025806</v>
      </c>
      <c r="AM24" s="341">
        <v>-0.45998187096999998</v>
      </c>
      <c r="AN24" s="341">
        <v>6.1326857142999999E-2</v>
      </c>
      <c r="AO24" s="341">
        <v>2.5764354839000001E-2</v>
      </c>
      <c r="AP24" s="341">
        <v>4.0719333332999999E-2</v>
      </c>
      <c r="AQ24" s="341">
        <v>-2.2374903226000002E-2</v>
      </c>
      <c r="AR24" s="341">
        <v>0.16487833332999999</v>
      </c>
      <c r="AS24" s="341">
        <v>0.11641067742</v>
      </c>
      <c r="AT24" s="341">
        <v>0.13812777419</v>
      </c>
      <c r="AU24" s="341">
        <v>-0.51354933332999997</v>
      </c>
      <c r="AV24" s="341">
        <v>-0.20504896774</v>
      </c>
      <c r="AW24" s="341">
        <v>0.34425266666999998</v>
      </c>
      <c r="AX24" s="341">
        <v>0.14410396774000001</v>
      </c>
      <c r="AY24" s="341">
        <v>0.52075186315999999</v>
      </c>
      <c r="AZ24" s="896">
        <v>-4.9220284303000003E-2</v>
      </c>
      <c r="BA24" s="352">
        <v>-2.9231E-2</v>
      </c>
      <c r="BB24" s="352">
        <v>-2.9401199999999999E-2</v>
      </c>
      <c r="BC24" s="352">
        <v>-3.4442300000000002E-2</v>
      </c>
      <c r="BD24" s="352">
        <v>-2.1684999999999999E-2</v>
      </c>
      <c r="BE24" s="352">
        <v>-1.3442300000000001E-2</v>
      </c>
      <c r="BF24" s="352">
        <v>-3.9640099999999998E-2</v>
      </c>
      <c r="BG24" s="352">
        <v>-6.6780400000000004E-2</v>
      </c>
      <c r="BH24" s="352">
        <v>-7.0134600000000005E-2</v>
      </c>
      <c r="BI24" s="352">
        <v>-2.38103E-2</v>
      </c>
      <c r="BJ24" s="352">
        <v>-3.5010499999999999E-3</v>
      </c>
      <c r="BK24" s="352">
        <v>-6.6235699999999995E-2</v>
      </c>
      <c r="BL24" s="352">
        <v>-5.38953E-2</v>
      </c>
      <c r="BM24" s="352">
        <v>-4.8908100000000003E-2</v>
      </c>
      <c r="BN24" s="352">
        <v>-4.74394E-2</v>
      </c>
      <c r="BO24" s="352">
        <v>-5.2897800000000002E-2</v>
      </c>
      <c r="BP24" s="352">
        <v>-4.4549999999999999E-2</v>
      </c>
      <c r="BQ24" s="352">
        <v>-4.0359699999999998E-2</v>
      </c>
      <c r="BR24" s="352">
        <v>-6.4134099999999999E-2</v>
      </c>
      <c r="BS24" s="352">
        <v>-8.74471E-2</v>
      </c>
      <c r="BT24" s="352">
        <v>-8.5410200000000006E-2</v>
      </c>
      <c r="BU24" s="352">
        <v>-3.4684699999999999E-2</v>
      </c>
      <c r="BV24" s="352">
        <v>-1.06082E-2</v>
      </c>
    </row>
    <row r="25" spans="1:74" s="273" customFormat="1" ht="11.1" customHeight="1" x14ac:dyDescent="0.2">
      <c r="A25" s="548" t="s">
        <v>240</v>
      </c>
      <c r="B25" s="549" t="s">
        <v>1093</v>
      </c>
      <c r="C25" s="102">
        <v>0.98848599999999998</v>
      </c>
      <c r="D25" s="102">
        <v>0.92403500000000005</v>
      </c>
      <c r="E25" s="102">
        <v>1.004067</v>
      </c>
      <c r="F25" s="102">
        <v>1.0501659999999999</v>
      </c>
      <c r="G25" s="102">
        <v>1.0867089999999999</v>
      </c>
      <c r="H25" s="102">
        <v>1.1109009999999999</v>
      </c>
      <c r="I25" s="102">
        <v>1.100482</v>
      </c>
      <c r="J25" s="102">
        <v>1.01013</v>
      </c>
      <c r="K25" s="102">
        <v>1.081998</v>
      </c>
      <c r="L25" s="102">
        <v>1.0138050000000001</v>
      </c>
      <c r="M25" s="102">
        <v>1.023299</v>
      </c>
      <c r="N25" s="102">
        <v>0.98570899999999995</v>
      </c>
      <c r="O25" s="102">
        <v>1.0314540000000001</v>
      </c>
      <c r="P25" s="102">
        <v>0.95485799999999998</v>
      </c>
      <c r="Q25" s="102">
        <v>0.92438900000000002</v>
      </c>
      <c r="R25" s="102">
        <v>1.008634</v>
      </c>
      <c r="S25" s="102">
        <v>0.93196699999999999</v>
      </c>
      <c r="T25" s="102">
        <v>1.049633</v>
      </c>
      <c r="U25" s="102">
        <v>1.04413</v>
      </c>
      <c r="V25" s="102">
        <v>1.0708070000000001</v>
      </c>
      <c r="W25" s="102">
        <v>1.0710679999999999</v>
      </c>
      <c r="X25" s="102">
        <v>1.0310319999999999</v>
      </c>
      <c r="Y25" s="102">
        <v>1.054665</v>
      </c>
      <c r="Z25" s="102">
        <v>1.065612</v>
      </c>
      <c r="AA25" s="102">
        <v>0.96887199999999996</v>
      </c>
      <c r="AB25" s="102">
        <v>0.83903499999999998</v>
      </c>
      <c r="AC25" s="102">
        <v>0.92435500000000004</v>
      </c>
      <c r="AD25" s="102">
        <v>0.97323400000000004</v>
      </c>
      <c r="AE25" s="102">
        <v>0.97599999999999998</v>
      </c>
      <c r="AF25" s="102">
        <v>0.97896799999999995</v>
      </c>
      <c r="AG25" s="102">
        <v>0.91967699999999997</v>
      </c>
      <c r="AH25" s="102">
        <v>1.0033570000000001</v>
      </c>
      <c r="AI25" s="102">
        <v>0.98699800000000004</v>
      </c>
      <c r="AJ25" s="102">
        <v>1.008645</v>
      </c>
      <c r="AK25" s="102">
        <v>1.0306649999999999</v>
      </c>
      <c r="AL25" s="102">
        <v>1.020035</v>
      </c>
      <c r="AM25" s="102">
        <v>0.96013099999999996</v>
      </c>
      <c r="AN25" s="102">
        <v>0.94250100000000003</v>
      </c>
      <c r="AO25" s="102">
        <v>0.91890300000000003</v>
      </c>
      <c r="AP25" s="102">
        <v>0.93333500000000003</v>
      </c>
      <c r="AQ25" s="102">
        <v>1.065742</v>
      </c>
      <c r="AR25" s="102">
        <v>1.023166</v>
      </c>
      <c r="AS25" s="102">
        <v>1.0159050000000001</v>
      </c>
      <c r="AT25" s="102">
        <v>1.0369360000000001</v>
      </c>
      <c r="AU25" s="102">
        <v>0.98656600000000005</v>
      </c>
      <c r="AV25" s="102">
        <v>0.87158199999999997</v>
      </c>
      <c r="AW25" s="102">
        <v>0.91706699999999997</v>
      </c>
      <c r="AX25" s="102">
        <v>0.99409800000000004</v>
      </c>
      <c r="AY25" s="102">
        <v>0.98649180000000003</v>
      </c>
      <c r="AZ25" s="915">
        <v>0.92870079999999999</v>
      </c>
      <c r="BA25" s="559">
        <v>0.9471096</v>
      </c>
      <c r="BB25" s="559">
        <v>0.98925739999999995</v>
      </c>
      <c r="BC25" s="559">
        <v>0.98768279999999997</v>
      </c>
      <c r="BD25" s="559">
        <v>1.016534</v>
      </c>
      <c r="BE25" s="559">
        <v>1.0132559999999999</v>
      </c>
      <c r="BF25" s="559">
        <v>1.0164820000000001</v>
      </c>
      <c r="BG25" s="559">
        <v>0.972719</v>
      </c>
      <c r="BH25" s="559">
        <v>0.9761341</v>
      </c>
      <c r="BI25" s="559">
        <v>0.99444259999999995</v>
      </c>
      <c r="BJ25" s="559">
        <v>0.99900259999999996</v>
      </c>
      <c r="BK25" s="559">
        <v>0.97154629999999997</v>
      </c>
      <c r="BL25" s="559">
        <v>0.91501200000000005</v>
      </c>
      <c r="BM25" s="559">
        <v>0.92759800000000003</v>
      </c>
      <c r="BN25" s="559">
        <v>0.96615499999999999</v>
      </c>
      <c r="BO25" s="559">
        <v>0.96293240000000002</v>
      </c>
      <c r="BP25" s="559">
        <v>0.98663239999999996</v>
      </c>
      <c r="BQ25" s="559">
        <v>0.99986260000000005</v>
      </c>
      <c r="BR25" s="559">
        <v>1.0096670000000001</v>
      </c>
      <c r="BS25" s="559">
        <v>0.96941219999999995</v>
      </c>
      <c r="BT25" s="559">
        <v>0.97531129999999999</v>
      </c>
      <c r="BU25" s="559">
        <v>1.0033970000000001</v>
      </c>
      <c r="BV25" s="559">
        <v>1.009422</v>
      </c>
    </row>
    <row r="26" spans="1:74" s="273" customFormat="1" ht="11.1" customHeight="1" x14ac:dyDescent="0.2">
      <c r="A26" s="548" t="s">
        <v>239</v>
      </c>
      <c r="B26" s="549" t="s">
        <v>1094</v>
      </c>
      <c r="C26" s="102">
        <v>5.5083549999999999</v>
      </c>
      <c r="D26" s="102">
        <v>5.5139639999999996</v>
      </c>
      <c r="E26" s="102">
        <v>5.9523549999999998</v>
      </c>
      <c r="F26" s="102">
        <v>5.9173</v>
      </c>
      <c r="G26" s="102">
        <v>5.9610000000000003</v>
      </c>
      <c r="H26" s="102">
        <v>6.008267</v>
      </c>
      <c r="I26" s="102">
        <v>6.1885159999999999</v>
      </c>
      <c r="J26" s="102">
        <v>6.0605479999999998</v>
      </c>
      <c r="K26" s="102">
        <v>6.1540670000000004</v>
      </c>
      <c r="L26" s="102">
        <v>6.1677419999999996</v>
      </c>
      <c r="M26" s="102">
        <v>6.1393000000000004</v>
      </c>
      <c r="N26" s="102">
        <v>5.6004519999999998</v>
      </c>
      <c r="O26" s="102">
        <v>6.0409680000000003</v>
      </c>
      <c r="P26" s="102">
        <v>6.1175360000000003</v>
      </c>
      <c r="Q26" s="102">
        <v>6.3514189999999999</v>
      </c>
      <c r="R26" s="102">
        <v>6.4454330000000004</v>
      </c>
      <c r="S26" s="102">
        <v>6.428839</v>
      </c>
      <c r="T26" s="102">
        <v>6.4082999999999997</v>
      </c>
      <c r="U26" s="102">
        <v>6.5056770000000004</v>
      </c>
      <c r="V26" s="102">
        <v>6.6308389999999999</v>
      </c>
      <c r="W26" s="102">
        <v>6.7954330000000001</v>
      </c>
      <c r="X26" s="102">
        <v>6.8048390000000003</v>
      </c>
      <c r="Y26" s="102">
        <v>6.7828330000000001</v>
      </c>
      <c r="Z26" s="102">
        <v>6.6485479999999999</v>
      </c>
      <c r="AA26" s="102">
        <v>6.1396769999999998</v>
      </c>
      <c r="AB26" s="102">
        <v>6.7073450000000001</v>
      </c>
      <c r="AC26" s="102">
        <v>6.9603229999999998</v>
      </c>
      <c r="AD26" s="102">
        <v>7.0796000000000001</v>
      </c>
      <c r="AE26" s="102">
        <v>7.1399679999999996</v>
      </c>
      <c r="AF26" s="102">
        <v>7.1203000000000003</v>
      </c>
      <c r="AG26" s="102">
        <v>7.0094839999999996</v>
      </c>
      <c r="AH26" s="102">
        <v>7.1390969999999996</v>
      </c>
      <c r="AI26" s="102">
        <v>7.2344999999999997</v>
      </c>
      <c r="AJ26" s="102">
        <v>7.3744189999999996</v>
      </c>
      <c r="AK26" s="102">
        <v>7.3837330000000003</v>
      </c>
      <c r="AL26" s="102">
        <v>7.204161</v>
      </c>
      <c r="AM26" s="102">
        <v>6.7095159999999998</v>
      </c>
      <c r="AN26" s="102">
        <v>6.9413210000000003</v>
      </c>
      <c r="AO26" s="102">
        <v>7.3242580000000004</v>
      </c>
      <c r="AP26" s="102">
        <v>7.3574330000000003</v>
      </c>
      <c r="AQ26" s="102">
        <v>7.4719360000000004</v>
      </c>
      <c r="AR26" s="102">
        <v>7.4839330000000004</v>
      </c>
      <c r="AS26" s="102">
        <v>7.576581</v>
      </c>
      <c r="AT26" s="102">
        <v>7.7120649999999999</v>
      </c>
      <c r="AU26" s="102">
        <v>7.8946670000000001</v>
      </c>
      <c r="AV26" s="102">
        <v>7.7984520000000002</v>
      </c>
      <c r="AW26" s="102">
        <v>7.8491</v>
      </c>
      <c r="AX26" s="102">
        <v>7.6001289999999999</v>
      </c>
      <c r="AY26" s="102">
        <v>6.8454919930999996</v>
      </c>
      <c r="AZ26" s="915">
        <v>7.4003278724000001</v>
      </c>
      <c r="BA26" s="559">
        <v>7.6167400000000001</v>
      </c>
      <c r="BB26" s="559">
        <v>7.688002</v>
      </c>
      <c r="BC26" s="559">
        <v>7.7072950000000002</v>
      </c>
      <c r="BD26" s="559">
        <v>7.7474360000000004</v>
      </c>
      <c r="BE26" s="559">
        <v>7.7505759999999997</v>
      </c>
      <c r="BF26" s="559">
        <v>7.8328949999999997</v>
      </c>
      <c r="BG26" s="559">
        <v>7.8804100000000004</v>
      </c>
      <c r="BH26" s="559">
        <v>7.9176349999999998</v>
      </c>
      <c r="BI26" s="559">
        <v>7.9201540000000001</v>
      </c>
      <c r="BJ26" s="559">
        <v>7.7440189999999998</v>
      </c>
      <c r="BK26" s="559">
        <v>7.7842570000000002</v>
      </c>
      <c r="BL26" s="559">
        <v>7.7476710000000004</v>
      </c>
      <c r="BM26" s="559">
        <v>7.9720339999999998</v>
      </c>
      <c r="BN26" s="559">
        <v>8.0835270000000001</v>
      </c>
      <c r="BO26" s="559">
        <v>8.111129</v>
      </c>
      <c r="BP26" s="559">
        <v>8.0817429999999995</v>
      </c>
      <c r="BQ26" s="559">
        <v>8.0554089999999992</v>
      </c>
      <c r="BR26" s="559">
        <v>8.1245480000000008</v>
      </c>
      <c r="BS26" s="559">
        <v>8.1624909999999993</v>
      </c>
      <c r="BT26" s="559">
        <v>8.1745920000000005</v>
      </c>
      <c r="BU26" s="559">
        <v>8.1714819999999992</v>
      </c>
      <c r="BV26" s="559">
        <v>7.9971610000000002</v>
      </c>
    </row>
    <row r="27" spans="1:74" s="273" customFormat="1" ht="11.1" customHeight="1" x14ac:dyDescent="0.2">
      <c r="A27" s="548" t="s">
        <v>493</v>
      </c>
      <c r="B27" s="549" t="s">
        <v>1095</v>
      </c>
      <c r="C27" s="102">
        <v>1.20608</v>
      </c>
      <c r="D27" s="102">
        <v>1.183184</v>
      </c>
      <c r="E27" s="102">
        <v>1.196663</v>
      </c>
      <c r="F27" s="102">
        <v>1.156757</v>
      </c>
      <c r="G27" s="102">
        <v>1.2056260000000001</v>
      </c>
      <c r="H27" s="102">
        <v>1.2460420000000001</v>
      </c>
      <c r="I27" s="102">
        <v>1.2271460000000001</v>
      </c>
      <c r="J27" s="102">
        <v>1.1889620000000001</v>
      </c>
      <c r="K27" s="102">
        <v>1.125291</v>
      </c>
      <c r="L27" s="102">
        <v>1.2248429999999999</v>
      </c>
      <c r="M27" s="102">
        <v>1.2798020000000001</v>
      </c>
      <c r="N27" s="102">
        <v>1.1911320000000001</v>
      </c>
      <c r="O27" s="102">
        <v>1.238111</v>
      </c>
      <c r="P27" s="102">
        <v>1.237419</v>
      </c>
      <c r="Q27" s="102">
        <v>1.2492559999999999</v>
      </c>
      <c r="R27" s="102">
        <v>1.2379389999999999</v>
      </c>
      <c r="S27" s="102">
        <v>1.2882659999999999</v>
      </c>
      <c r="T27" s="102">
        <v>1.341669</v>
      </c>
      <c r="U27" s="102">
        <v>1.312074</v>
      </c>
      <c r="V27" s="102">
        <v>1.3001560000000001</v>
      </c>
      <c r="W27" s="102">
        <v>1.320495</v>
      </c>
      <c r="X27" s="102">
        <v>1.3107260000000001</v>
      </c>
      <c r="Y27" s="102">
        <v>1.3429819999999999</v>
      </c>
      <c r="Z27" s="102">
        <v>1.403586</v>
      </c>
      <c r="AA27" s="102">
        <v>1.280397</v>
      </c>
      <c r="AB27" s="102">
        <v>1.3743639999999999</v>
      </c>
      <c r="AC27" s="102">
        <v>1.362549</v>
      </c>
      <c r="AD27" s="102">
        <v>1.3026770000000001</v>
      </c>
      <c r="AE27" s="102">
        <v>1.312872</v>
      </c>
      <c r="AF27" s="102">
        <v>1.394882</v>
      </c>
      <c r="AG27" s="102">
        <v>1.4245570000000001</v>
      </c>
      <c r="AH27" s="102">
        <v>1.413205</v>
      </c>
      <c r="AI27" s="102">
        <v>1.378784</v>
      </c>
      <c r="AJ27" s="102">
        <v>1.386541</v>
      </c>
      <c r="AK27" s="102">
        <v>1.465471</v>
      </c>
      <c r="AL27" s="102">
        <v>1.442026</v>
      </c>
      <c r="AM27" s="102">
        <v>1.325928</v>
      </c>
      <c r="AN27" s="102">
        <v>1.338042</v>
      </c>
      <c r="AO27" s="102">
        <v>1.3206439999999999</v>
      </c>
      <c r="AP27" s="102">
        <v>1.286232</v>
      </c>
      <c r="AQ27" s="102">
        <v>1.3317330000000001</v>
      </c>
      <c r="AR27" s="102">
        <v>1.384331</v>
      </c>
      <c r="AS27" s="102">
        <v>1.384404</v>
      </c>
      <c r="AT27" s="102">
        <v>1.3527739999999999</v>
      </c>
      <c r="AU27" s="102">
        <v>1.3742829999999999</v>
      </c>
      <c r="AV27" s="102">
        <v>1.4130990000000001</v>
      </c>
      <c r="AW27" s="102">
        <v>1.4297569999999999</v>
      </c>
      <c r="AX27" s="102">
        <v>1.420563</v>
      </c>
      <c r="AY27" s="102">
        <v>1.3266858784</v>
      </c>
      <c r="AZ27" s="915">
        <v>1.3521242543000001</v>
      </c>
      <c r="BA27" s="559">
        <v>1.337631</v>
      </c>
      <c r="BB27" s="559">
        <v>1.361048</v>
      </c>
      <c r="BC27" s="559">
        <v>1.4097999999999999</v>
      </c>
      <c r="BD27" s="559">
        <v>1.445141</v>
      </c>
      <c r="BE27" s="559">
        <v>1.4555180000000001</v>
      </c>
      <c r="BF27" s="559">
        <v>1.469508</v>
      </c>
      <c r="BG27" s="559">
        <v>1.457301</v>
      </c>
      <c r="BH27" s="559">
        <v>1.48322</v>
      </c>
      <c r="BI27" s="559">
        <v>1.5312079999999999</v>
      </c>
      <c r="BJ27" s="559">
        <v>1.5334570000000001</v>
      </c>
      <c r="BK27" s="559">
        <v>1.495871</v>
      </c>
      <c r="BL27" s="559">
        <v>1.4585760000000001</v>
      </c>
      <c r="BM27" s="559">
        <v>1.4674780000000001</v>
      </c>
      <c r="BN27" s="559">
        <v>1.460747</v>
      </c>
      <c r="BO27" s="559">
        <v>1.497036</v>
      </c>
      <c r="BP27" s="559">
        <v>1.5183089999999999</v>
      </c>
      <c r="BQ27" s="559">
        <v>1.516777</v>
      </c>
      <c r="BR27" s="559">
        <v>1.5214570000000001</v>
      </c>
      <c r="BS27" s="559">
        <v>1.500786</v>
      </c>
      <c r="BT27" s="559">
        <v>1.5203500000000001</v>
      </c>
      <c r="BU27" s="559">
        <v>1.5597749999999999</v>
      </c>
      <c r="BV27" s="559">
        <v>1.556279</v>
      </c>
    </row>
    <row r="28" spans="1:74" ht="11.1" customHeight="1" x14ac:dyDescent="0.2">
      <c r="A28" s="270" t="s">
        <v>469</v>
      </c>
      <c r="B28" s="550" t="s">
        <v>1096</v>
      </c>
      <c r="C28" s="341">
        <v>1.0384089999999999</v>
      </c>
      <c r="D28" s="341">
        <v>1.010856</v>
      </c>
      <c r="E28" s="341">
        <v>1.0187360000000001</v>
      </c>
      <c r="F28" s="341">
        <v>0.96519999999999995</v>
      </c>
      <c r="G28" s="341">
        <v>1.0082469999999999</v>
      </c>
      <c r="H28" s="341">
        <v>1.042924</v>
      </c>
      <c r="I28" s="341">
        <v>1.0160750000000001</v>
      </c>
      <c r="J28" s="341">
        <v>0.98452300000000004</v>
      </c>
      <c r="K28" s="341">
        <v>0.90238600000000002</v>
      </c>
      <c r="L28" s="341">
        <v>1.0142089999999999</v>
      </c>
      <c r="M28" s="341">
        <v>1.052651</v>
      </c>
      <c r="N28" s="341">
        <v>0.96922399999999997</v>
      </c>
      <c r="O28" s="341">
        <v>1.0020690000000001</v>
      </c>
      <c r="P28" s="341">
        <v>0.99927299999999997</v>
      </c>
      <c r="Q28" s="341">
        <v>0.98716800000000005</v>
      </c>
      <c r="R28" s="341">
        <v>0.97206700000000001</v>
      </c>
      <c r="S28" s="341">
        <v>0.99418700000000004</v>
      </c>
      <c r="T28" s="341">
        <v>1.0363119999999999</v>
      </c>
      <c r="U28" s="341">
        <v>1.0327040000000001</v>
      </c>
      <c r="V28" s="341">
        <v>1.0042709999999999</v>
      </c>
      <c r="W28" s="341">
        <v>1.003455</v>
      </c>
      <c r="X28" s="341">
        <v>1.0276730000000001</v>
      </c>
      <c r="Y28" s="341">
        <v>1.0534300000000001</v>
      </c>
      <c r="Z28" s="341">
        <v>1.0815969999999999</v>
      </c>
      <c r="AA28" s="341">
        <v>0.99494000000000005</v>
      </c>
      <c r="AB28" s="341">
        <v>1.074103</v>
      </c>
      <c r="AC28" s="341">
        <v>1.0686929999999999</v>
      </c>
      <c r="AD28" s="341">
        <v>0.98221000000000003</v>
      </c>
      <c r="AE28" s="341">
        <v>1.025274</v>
      </c>
      <c r="AF28" s="341">
        <v>1.043453</v>
      </c>
      <c r="AG28" s="341">
        <v>1.0906309999999999</v>
      </c>
      <c r="AH28" s="341">
        <v>1.080837</v>
      </c>
      <c r="AI28" s="341">
        <v>1.0406550000000001</v>
      </c>
      <c r="AJ28" s="341">
        <v>1.049636</v>
      </c>
      <c r="AK28" s="341">
        <v>1.112771</v>
      </c>
      <c r="AL28" s="341">
        <v>1.102722</v>
      </c>
      <c r="AM28" s="341">
        <v>1.083731</v>
      </c>
      <c r="AN28" s="341">
        <v>1.084055</v>
      </c>
      <c r="AO28" s="341">
        <v>1.054281</v>
      </c>
      <c r="AP28" s="341">
        <v>1.0216229999999999</v>
      </c>
      <c r="AQ28" s="341">
        <v>1.0354099999999999</v>
      </c>
      <c r="AR28" s="341">
        <v>1.0772470000000001</v>
      </c>
      <c r="AS28" s="341">
        <v>1.079399</v>
      </c>
      <c r="AT28" s="341">
        <v>1.080438</v>
      </c>
      <c r="AU28" s="341">
        <v>1.0501819999999999</v>
      </c>
      <c r="AV28" s="341">
        <v>1.1003750000000001</v>
      </c>
      <c r="AW28" s="341">
        <v>1.1174120000000001</v>
      </c>
      <c r="AX28" s="341">
        <v>1.1269149999999999</v>
      </c>
      <c r="AY28" s="341">
        <v>1.0971935483999999</v>
      </c>
      <c r="AZ28" s="896">
        <v>1.1041607143000001</v>
      </c>
      <c r="BA28" s="352">
        <v>1.0668169999999999</v>
      </c>
      <c r="BB28" s="352">
        <v>1.0496650000000001</v>
      </c>
      <c r="BC28" s="352">
        <v>1.071922</v>
      </c>
      <c r="BD28" s="352">
        <v>1.0801400000000001</v>
      </c>
      <c r="BE28" s="352">
        <v>1.0815330000000001</v>
      </c>
      <c r="BF28" s="352">
        <v>1.0882480000000001</v>
      </c>
      <c r="BG28" s="352">
        <v>1.065205</v>
      </c>
      <c r="BH28" s="352">
        <v>1.091952</v>
      </c>
      <c r="BI28" s="352">
        <v>1.129999</v>
      </c>
      <c r="BJ28" s="352">
        <v>1.12286</v>
      </c>
      <c r="BK28" s="352">
        <v>1.1114949999999999</v>
      </c>
      <c r="BL28" s="352">
        <v>1.0694920000000001</v>
      </c>
      <c r="BM28" s="352">
        <v>1.072122</v>
      </c>
      <c r="BN28" s="352">
        <v>1.056384</v>
      </c>
      <c r="BO28" s="352">
        <v>1.086884</v>
      </c>
      <c r="BP28" s="352">
        <v>1.097715</v>
      </c>
      <c r="BQ28" s="352">
        <v>1.097127</v>
      </c>
      <c r="BR28" s="352">
        <v>1.1060179999999999</v>
      </c>
      <c r="BS28" s="352">
        <v>1.0817209999999999</v>
      </c>
      <c r="BT28" s="352">
        <v>1.107701</v>
      </c>
      <c r="BU28" s="352">
        <v>1.1410739999999999</v>
      </c>
      <c r="BV28" s="352">
        <v>1.1302019999999999</v>
      </c>
    </row>
    <row r="29" spans="1:74" s="273" customFormat="1" ht="11.1" customHeight="1" x14ac:dyDescent="0.2">
      <c r="A29" s="548" t="s">
        <v>494</v>
      </c>
      <c r="B29" s="549" t="s">
        <v>1097</v>
      </c>
      <c r="C29" s="102">
        <v>0.22477351612999999</v>
      </c>
      <c r="D29" s="102">
        <v>0.20964453571</v>
      </c>
      <c r="E29" s="102">
        <v>0.21499970968000001</v>
      </c>
      <c r="F29" s="102">
        <v>0.22666776666999999</v>
      </c>
      <c r="G29" s="102">
        <v>0.22458193547999999</v>
      </c>
      <c r="H29" s="102">
        <v>0.23523549999999999</v>
      </c>
      <c r="I29" s="102">
        <v>0.22451516128999999</v>
      </c>
      <c r="J29" s="102">
        <v>0.22219312902999999</v>
      </c>
      <c r="K29" s="102">
        <v>0.22286576666999999</v>
      </c>
      <c r="L29" s="102">
        <v>0.21809729032</v>
      </c>
      <c r="M29" s="102">
        <v>0.22750053333</v>
      </c>
      <c r="N29" s="102">
        <v>0.21345235484</v>
      </c>
      <c r="O29" s="102">
        <v>0.20999974194000001</v>
      </c>
      <c r="P29" s="102">
        <v>0.19571335713999999</v>
      </c>
      <c r="Q29" s="102">
        <v>0.19596929031999999</v>
      </c>
      <c r="R29" s="102">
        <v>0.20706559999999999</v>
      </c>
      <c r="S29" s="102">
        <v>0.22387180644999999</v>
      </c>
      <c r="T29" s="102">
        <v>0.22693443332999999</v>
      </c>
      <c r="U29" s="102">
        <v>0.22922758065000001</v>
      </c>
      <c r="V29" s="102">
        <v>0.22964609677</v>
      </c>
      <c r="W29" s="102">
        <v>0.22953399999999999</v>
      </c>
      <c r="X29" s="102">
        <v>0.22258022581</v>
      </c>
      <c r="Y29" s="102">
        <v>0.23239976667000001</v>
      </c>
      <c r="Z29" s="102">
        <v>0.24009680645000001</v>
      </c>
      <c r="AA29" s="102">
        <v>0.22280467742000001</v>
      </c>
      <c r="AB29" s="102">
        <v>0.19337955171999999</v>
      </c>
      <c r="AC29" s="102">
        <v>0.22074132258000001</v>
      </c>
      <c r="AD29" s="102">
        <v>0.22623326666999999</v>
      </c>
      <c r="AE29" s="102">
        <v>0.22361141935000001</v>
      </c>
      <c r="AF29" s="102">
        <v>0.21826719999999999</v>
      </c>
      <c r="AG29" s="102">
        <v>0.22264435484</v>
      </c>
      <c r="AH29" s="102">
        <v>0.22271148387</v>
      </c>
      <c r="AI29" s="102">
        <v>0.22040109999999999</v>
      </c>
      <c r="AJ29" s="102">
        <v>0.21603245161000001</v>
      </c>
      <c r="AK29" s="102">
        <v>0.2228</v>
      </c>
      <c r="AL29" s="102">
        <v>0.23103238709999999</v>
      </c>
      <c r="AM29" s="102">
        <v>0.21096829032</v>
      </c>
      <c r="AN29" s="102">
        <v>0.20428778571</v>
      </c>
      <c r="AO29" s="102">
        <v>0.2030663871</v>
      </c>
      <c r="AP29" s="102">
        <v>0.20223346667</v>
      </c>
      <c r="AQ29" s="102">
        <v>0.20938764516</v>
      </c>
      <c r="AR29" s="102">
        <v>0.21020036667</v>
      </c>
      <c r="AS29" s="102">
        <v>0.20606635483999999</v>
      </c>
      <c r="AT29" s="102">
        <v>0.20503309677000001</v>
      </c>
      <c r="AU29" s="102">
        <v>0.2117676</v>
      </c>
      <c r="AV29" s="102">
        <v>0.19964293548000001</v>
      </c>
      <c r="AW29" s="102">
        <v>0.22360250000000001</v>
      </c>
      <c r="AX29" s="102">
        <v>0.23574251613</v>
      </c>
      <c r="AY29" s="102">
        <v>0.2075391</v>
      </c>
      <c r="AZ29" s="915">
        <v>0.204037</v>
      </c>
      <c r="BA29" s="559">
        <v>0.2108169</v>
      </c>
      <c r="BB29" s="559">
        <v>0.2148108</v>
      </c>
      <c r="BC29" s="559">
        <v>0.2151478</v>
      </c>
      <c r="BD29" s="559">
        <v>0.2182151</v>
      </c>
      <c r="BE29" s="559">
        <v>0.21982470000000001</v>
      </c>
      <c r="BF29" s="559">
        <v>0.2166804</v>
      </c>
      <c r="BG29" s="559">
        <v>0.2122957</v>
      </c>
      <c r="BH29" s="559">
        <v>0.20854719999999999</v>
      </c>
      <c r="BI29" s="559">
        <v>0.21957389999999999</v>
      </c>
      <c r="BJ29" s="559">
        <v>0.22387029999999999</v>
      </c>
      <c r="BK29" s="559">
        <v>0.20859610000000001</v>
      </c>
      <c r="BL29" s="559">
        <v>0.20330989999999999</v>
      </c>
      <c r="BM29" s="559">
        <v>0.20765400000000001</v>
      </c>
      <c r="BN29" s="559">
        <v>0.21220549999999999</v>
      </c>
      <c r="BO29" s="559">
        <v>0.2135058</v>
      </c>
      <c r="BP29" s="559">
        <v>0.21682779999999999</v>
      </c>
      <c r="BQ29" s="559">
        <v>0.21816630000000001</v>
      </c>
      <c r="BR29" s="559">
        <v>0.21580589999999999</v>
      </c>
      <c r="BS29" s="559">
        <v>0.2116239</v>
      </c>
      <c r="BT29" s="559">
        <v>0.20797399999999999</v>
      </c>
      <c r="BU29" s="559">
        <v>0.21960360000000001</v>
      </c>
      <c r="BV29" s="559">
        <v>0.22425020000000001</v>
      </c>
    </row>
    <row r="30" spans="1:74" s="273" customFormat="1" ht="11.1" customHeight="1" x14ac:dyDescent="0.2">
      <c r="A30" s="548" t="s">
        <v>804</v>
      </c>
      <c r="B30" s="549" t="s">
        <v>1098</v>
      </c>
      <c r="C30" s="102">
        <v>-0.25954300000000002</v>
      </c>
      <c r="D30" s="102">
        <v>-0.53358000000000005</v>
      </c>
      <c r="E30" s="102">
        <v>-0.43973400000000001</v>
      </c>
      <c r="F30" s="102">
        <v>-0.419159</v>
      </c>
      <c r="G30" s="102">
        <v>-0.32280300000000001</v>
      </c>
      <c r="H30" s="102">
        <v>-0.36192999999999997</v>
      </c>
      <c r="I30" s="102">
        <v>-0.40188400000000002</v>
      </c>
      <c r="J30" s="102">
        <v>-0.44310500000000003</v>
      </c>
      <c r="K30" s="102">
        <v>-0.42931200000000003</v>
      </c>
      <c r="L30" s="102">
        <v>-0.58893399999999996</v>
      </c>
      <c r="M30" s="102">
        <v>-0.478047</v>
      </c>
      <c r="N30" s="102">
        <v>-0.373726</v>
      </c>
      <c r="O30" s="102">
        <v>-0.47386699999999998</v>
      </c>
      <c r="P30" s="102">
        <v>-0.33417000000000002</v>
      </c>
      <c r="Q30" s="102">
        <v>-0.447542</v>
      </c>
      <c r="R30" s="102">
        <v>-0.52693000000000001</v>
      </c>
      <c r="S30" s="102">
        <v>-0.33610299999999999</v>
      </c>
      <c r="T30" s="102">
        <v>-0.55097300000000005</v>
      </c>
      <c r="U30" s="102">
        <v>-0.56745699999999999</v>
      </c>
      <c r="V30" s="102">
        <v>-0.67401900000000003</v>
      </c>
      <c r="W30" s="102">
        <v>-0.69033599999999995</v>
      </c>
      <c r="X30" s="102">
        <v>-0.66837999999999997</v>
      </c>
      <c r="Y30" s="102">
        <v>-0.55133900000000002</v>
      </c>
      <c r="Z30" s="102">
        <v>-0.47212799999999999</v>
      </c>
      <c r="AA30" s="102">
        <v>-0.50376699999999996</v>
      </c>
      <c r="AB30" s="102">
        <v>-0.54354100000000005</v>
      </c>
      <c r="AC30" s="102">
        <v>-0.50770499999999996</v>
      </c>
      <c r="AD30" s="102">
        <v>-0.60906300000000002</v>
      </c>
      <c r="AE30" s="102">
        <v>-0.56484400000000001</v>
      </c>
      <c r="AF30" s="102">
        <v>-0.68176300000000001</v>
      </c>
      <c r="AG30" s="102">
        <v>-0.51678999999999997</v>
      </c>
      <c r="AH30" s="102">
        <v>-0.64451800000000004</v>
      </c>
      <c r="AI30" s="102">
        <v>-0.71692400000000001</v>
      </c>
      <c r="AJ30" s="102">
        <v>-0.65524000000000004</v>
      </c>
      <c r="AK30" s="102">
        <v>-0.688693</v>
      </c>
      <c r="AL30" s="102">
        <v>-0.71265199999999995</v>
      </c>
      <c r="AM30" s="102">
        <v>-0.56069199999999997</v>
      </c>
      <c r="AN30" s="102">
        <v>-0.70757499999999995</v>
      </c>
      <c r="AO30" s="102">
        <v>-0.74473299999999998</v>
      </c>
      <c r="AP30" s="102">
        <v>-0.62717000000000001</v>
      </c>
      <c r="AQ30" s="102">
        <v>-0.61721099999999995</v>
      </c>
      <c r="AR30" s="102">
        <v>-0.39513399999999999</v>
      </c>
      <c r="AS30" s="102">
        <v>-0.56908099999999995</v>
      </c>
      <c r="AT30" s="102">
        <v>-0.70583399999999996</v>
      </c>
      <c r="AU30" s="102">
        <v>-0.84024100000000002</v>
      </c>
      <c r="AV30" s="102">
        <v>-0.88958300000000001</v>
      </c>
      <c r="AW30" s="102">
        <v>-0.66603199999999996</v>
      </c>
      <c r="AX30" s="102">
        <v>-0.67139099999999996</v>
      </c>
      <c r="AY30" s="102">
        <v>-0.53</v>
      </c>
      <c r="AZ30" s="915">
        <v>-0.53</v>
      </c>
      <c r="BA30" s="559">
        <v>-0.62926340000000003</v>
      </c>
      <c r="BB30" s="559">
        <v>-0.62939780000000001</v>
      </c>
      <c r="BC30" s="559">
        <v>-0.63337920000000003</v>
      </c>
      <c r="BD30" s="559">
        <v>-0.62330370000000002</v>
      </c>
      <c r="BE30" s="559">
        <v>-0.61679360000000005</v>
      </c>
      <c r="BF30" s="559">
        <v>-0.63748439999999995</v>
      </c>
      <c r="BG30" s="559">
        <v>-0.65891949999999999</v>
      </c>
      <c r="BH30" s="559">
        <v>-0.66156859999999995</v>
      </c>
      <c r="BI30" s="559">
        <v>-0.62498220000000004</v>
      </c>
      <c r="BJ30" s="559">
        <v>-0.60894219999999999</v>
      </c>
      <c r="BK30" s="559">
        <v>-0.65848930000000006</v>
      </c>
      <c r="BL30" s="559">
        <v>-0.64874299999999996</v>
      </c>
      <c r="BM30" s="559">
        <v>-0.64480409999999999</v>
      </c>
      <c r="BN30" s="559">
        <v>-0.6436442</v>
      </c>
      <c r="BO30" s="559">
        <v>-0.64795519999999995</v>
      </c>
      <c r="BP30" s="559">
        <v>-0.64136219999999999</v>
      </c>
      <c r="BQ30" s="559">
        <v>-0.63805270000000003</v>
      </c>
      <c r="BR30" s="559">
        <v>-0.65682949999999996</v>
      </c>
      <c r="BS30" s="559">
        <v>-0.67524189999999995</v>
      </c>
      <c r="BT30" s="559">
        <v>-0.67363309999999998</v>
      </c>
      <c r="BU30" s="559">
        <v>-0.63357070000000004</v>
      </c>
      <c r="BV30" s="559">
        <v>-0.61455530000000003</v>
      </c>
    </row>
    <row r="31" spans="1:74" s="273" customFormat="1" ht="11.1" customHeight="1" x14ac:dyDescent="0.2">
      <c r="A31" s="548" t="s">
        <v>241</v>
      </c>
      <c r="B31" s="549" t="s">
        <v>1099</v>
      </c>
      <c r="C31" s="102">
        <v>-3.556521</v>
      </c>
      <c r="D31" s="102">
        <v>-3.19373</v>
      </c>
      <c r="E31" s="102">
        <v>-3.8422109999999998</v>
      </c>
      <c r="F31" s="102">
        <v>-3.9724819999999998</v>
      </c>
      <c r="G31" s="102">
        <v>-3.8886780000000001</v>
      </c>
      <c r="H31" s="102">
        <v>-4.1925840000000001</v>
      </c>
      <c r="I31" s="102">
        <v>-3.848052</v>
      </c>
      <c r="J31" s="102">
        <v>-4.1486910000000004</v>
      </c>
      <c r="K31" s="102">
        <v>-4.3784879999999999</v>
      </c>
      <c r="L31" s="102">
        <v>-3.667081</v>
      </c>
      <c r="M31" s="102">
        <v>-3.7840470000000002</v>
      </c>
      <c r="N31" s="102">
        <v>-4.236567</v>
      </c>
      <c r="O31" s="102">
        <v>-3.710474</v>
      </c>
      <c r="P31" s="102">
        <v>-3.3660320000000001</v>
      </c>
      <c r="Q31" s="102">
        <v>-4.533042</v>
      </c>
      <c r="R31" s="102">
        <v>-3.5334880000000002</v>
      </c>
      <c r="S31" s="102">
        <v>-3.9949430000000001</v>
      </c>
      <c r="T31" s="102">
        <v>-3.827915</v>
      </c>
      <c r="U31" s="102">
        <v>-4.4119080000000004</v>
      </c>
      <c r="V31" s="102">
        <v>-4.1159499999999998</v>
      </c>
      <c r="W31" s="102">
        <v>-4.0346460000000004</v>
      </c>
      <c r="X31" s="102">
        <v>-4.2948300000000001</v>
      </c>
      <c r="Y31" s="102">
        <v>-4.5761000000000003</v>
      </c>
      <c r="Z31" s="102">
        <v>-4.9017249999999999</v>
      </c>
      <c r="AA31" s="102">
        <v>-4.3889250000000004</v>
      </c>
      <c r="AB31" s="102">
        <v>-4.5148720000000004</v>
      </c>
      <c r="AC31" s="102">
        <v>-4.4985290000000004</v>
      </c>
      <c r="AD31" s="102">
        <v>-4.3389639999999998</v>
      </c>
      <c r="AE31" s="102">
        <v>-4.0532339999999998</v>
      </c>
      <c r="AF31" s="102">
        <v>-4.7291699999999999</v>
      </c>
      <c r="AG31" s="102">
        <v>-4.3846259999999999</v>
      </c>
      <c r="AH31" s="102">
        <v>-5.016286</v>
      </c>
      <c r="AI31" s="102">
        <v>-5.1767649999999996</v>
      </c>
      <c r="AJ31" s="102">
        <v>-5.074675</v>
      </c>
      <c r="AK31" s="102">
        <v>-5.5828680000000004</v>
      </c>
      <c r="AL31" s="102">
        <v>-5.4357949999999997</v>
      </c>
      <c r="AM31" s="102">
        <v>-4.6681720000000002</v>
      </c>
      <c r="AN31" s="102">
        <v>-4.5831749999999998</v>
      </c>
      <c r="AO31" s="102">
        <v>-4.8555840000000003</v>
      </c>
      <c r="AP31" s="102">
        <v>-4.7886329999999999</v>
      </c>
      <c r="AQ31" s="102">
        <v>-4.845879</v>
      </c>
      <c r="AR31" s="102">
        <v>-5.1659709999999999</v>
      </c>
      <c r="AS31" s="102">
        <v>-5.1721089999999998</v>
      </c>
      <c r="AT31" s="102">
        <v>-4.5927309999999997</v>
      </c>
      <c r="AU31" s="102">
        <v>-4.9028739999999997</v>
      </c>
      <c r="AV31" s="102">
        <v>-5.0137869999999998</v>
      </c>
      <c r="AW31" s="102">
        <v>-5.7568020000000004</v>
      </c>
      <c r="AX31" s="102">
        <v>-5.3969240000000003</v>
      </c>
      <c r="AY31" s="102">
        <v>-5.4480018784000004</v>
      </c>
      <c r="AZ31" s="915">
        <v>-5.2770152199</v>
      </c>
      <c r="BA31" s="559">
        <v>-5.5142519999999999</v>
      </c>
      <c r="BB31" s="559">
        <v>-5.3854629999999997</v>
      </c>
      <c r="BC31" s="559">
        <v>-5.0879940000000001</v>
      </c>
      <c r="BD31" s="559">
        <v>-5.3243559999999999</v>
      </c>
      <c r="BE31" s="559">
        <v>-5.2906389999999996</v>
      </c>
      <c r="BF31" s="559">
        <v>-5.2089619999999996</v>
      </c>
      <c r="BG31" s="559">
        <v>-5.3111800000000002</v>
      </c>
      <c r="BH31" s="559">
        <v>-5.3232730000000004</v>
      </c>
      <c r="BI31" s="559">
        <v>-5.6795010000000001</v>
      </c>
      <c r="BJ31" s="559">
        <v>-5.8510220000000004</v>
      </c>
      <c r="BK31" s="559">
        <v>-4.9356179999999998</v>
      </c>
      <c r="BL31" s="559">
        <v>-5.4419839999999997</v>
      </c>
      <c r="BM31" s="559">
        <v>-5.3930360000000004</v>
      </c>
      <c r="BN31" s="559">
        <v>-5.2310270000000001</v>
      </c>
      <c r="BO31" s="559">
        <v>-4.9976370000000001</v>
      </c>
      <c r="BP31" s="559">
        <v>-5.1961930000000001</v>
      </c>
      <c r="BQ31" s="559">
        <v>-5.3802130000000004</v>
      </c>
      <c r="BR31" s="559">
        <v>-5.4189220000000002</v>
      </c>
      <c r="BS31" s="559">
        <v>-5.5773849999999996</v>
      </c>
      <c r="BT31" s="559">
        <v>-5.5350010000000003</v>
      </c>
      <c r="BU31" s="559">
        <v>-5.9859549999999997</v>
      </c>
      <c r="BV31" s="559">
        <v>-6.0917430000000001</v>
      </c>
    </row>
    <row r="32" spans="1:74" ht="11.1" customHeight="1" x14ac:dyDescent="0.2">
      <c r="A32" s="270" t="s">
        <v>531</v>
      </c>
      <c r="B32" s="550" t="s">
        <v>1100</v>
      </c>
      <c r="C32" s="341">
        <v>-2.0427529999999998</v>
      </c>
      <c r="D32" s="341">
        <v>-2.0258090000000002</v>
      </c>
      <c r="E32" s="341">
        <v>-2.133229</v>
      </c>
      <c r="F32" s="341">
        <v>-2.2663540000000002</v>
      </c>
      <c r="G32" s="341">
        <v>-2.3111630000000001</v>
      </c>
      <c r="H32" s="341">
        <v>-2.5179529999999999</v>
      </c>
      <c r="I32" s="341">
        <v>-2.199776</v>
      </c>
      <c r="J32" s="341">
        <v>-2.314905</v>
      </c>
      <c r="K32" s="341">
        <v>-2.233911</v>
      </c>
      <c r="L32" s="341">
        <v>-2.2266379999999999</v>
      </c>
      <c r="M32" s="341">
        <v>-2.176256</v>
      </c>
      <c r="N32" s="341">
        <v>-2.3614280000000001</v>
      </c>
      <c r="O32" s="341">
        <v>-2.3243119999999999</v>
      </c>
      <c r="P32" s="341">
        <v>-2.3556080000000001</v>
      </c>
      <c r="Q32" s="341">
        <v>-2.7403689999999998</v>
      </c>
      <c r="R32" s="341">
        <v>-2.4903870000000001</v>
      </c>
      <c r="S32" s="341">
        <v>-2.4563679999999999</v>
      </c>
      <c r="T32" s="341">
        <v>-2.4911789999999998</v>
      </c>
      <c r="U32" s="341">
        <v>-2.432706</v>
      </c>
      <c r="V32" s="341">
        <v>-2.4560149999999998</v>
      </c>
      <c r="W32" s="341">
        <v>-2.5997840000000001</v>
      </c>
      <c r="X32" s="341">
        <v>-2.5997599999999998</v>
      </c>
      <c r="Y32" s="341">
        <v>-2.605963</v>
      </c>
      <c r="Z32" s="341">
        <v>-2.5784389999999999</v>
      </c>
      <c r="AA32" s="341">
        <v>-2.5116619999999998</v>
      </c>
      <c r="AB32" s="341">
        <v>-2.6802069999999998</v>
      </c>
      <c r="AC32" s="341">
        <v>-2.5867650000000002</v>
      </c>
      <c r="AD32" s="341">
        <v>-2.7236929999999999</v>
      </c>
      <c r="AE32" s="341">
        <v>-2.5670190000000002</v>
      </c>
      <c r="AF32" s="341">
        <v>-2.713762</v>
      </c>
      <c r="AG32" s="341">
        <v>-2.6158489999999999</v>
      </c>
      <c r="AH32" s="341">
        <v>-2.7440329999999999</v>
      </c>
      <c r="AI32" s="341">
        <v>-2.872106</v>
      </c>
      <c r="AJ32" s="341">
        <v>-2.7592370000000002</v>
      </c>
      <c r="AK32" s="341">
        <v>-3.0234839999999998</v>
      </c>
      <c r="AL32" s="341">
        <v>-2.8570869999999999</v>
      </c>
      <c r="AM32" s="341">
        <v>-2.77542</v>
      </c>
      <c r="AN32" s="341">
        <v>-2.8681390000000002</v>
      </c>
      <c r="AO32" s="341">
        <v>-2.8857940000000002</v>
      </c>
      <c r="AP32" s="341">
        <v>-2.9790009999999998</v>
      </c>
      <c r="AQ32" s="341">
        <v>-2.882479</v>
      </c>
      <c r="AR32" s="341">
        <v>-2.8762910000000002</v>
      </c>
      <c r="AS32" s="341">
        <v>-3.064063</v>
      </c>
      <c r="AT32" s="341">
        <v>-2.7047349999999999</v>
      </c>
      <c r="AU32" s="341">
        <v>-3.0787390000000001</v>
      </c>
      <c r="AV32" s="341">
        <v>-2.8850319999999998</v>
      </c>
      <c r="AW32" s="341">
        <v>-3.1537860000000002</v>
      </c>
      <c r="AX32" s="341">
        <v>-2.8560840000000001</v>
      </c>
      <c r="AY32" s="341">
        <v>-2.9338204484000001</v>
      </c>
      <c r="AZ32" s="896">
        <v>-3.0023130857</v>
      </c>
      <c r="BA32" s="352">
        <v>-3.2798440000000002</v>
      </c>
      <c r="BB32" s="352">
        <v>-3.2874059999999998</v>
      </c>
      <c r="BC32" s="352">
        <v>-3.1478069999999998</v>
      </c>
      <c r="BD32" s="352">
        <v>-3.2567059999999999</v>
      </c>
      <c r="BE32" s="352">
        <v>-3.183837</v>
      </c>
      <c r="BF32" s="352">
        <v>-3.1265640000000001</v>
      </c>
      <c r="BG32" s="352">
        <v>-3.2430650000000001</v>
      </c>
      <c r="BH32" s="352">
        <v>-3.3193009999999998</v>
      </c>
      <c r="BI32" s="352">
        <v>-3.4785620000000002</v>
      </c>
      <c r="BJ32" s="352">
        <v>-3.471136</v>
      </c>
      <c r="BK32" s="352">
        <v>-3.3321770000000002</v>
      </c>
      <c r="BL32" s="352">
        <v>-3.3900649999999999</v>
      </c>
      <c r="BM32" s="352">
        <v>-3.4497610000000001</v>
      </c>
      <c r="BN32" s="352">
        <v>-3.474847</v>
      </c>
      <c r="BO32" s="352">
        <v>-3.4731480000000001</v>
      </c>
      <c r="BP32" s="352">
        <v>-3.5355590000000001</v>
      </c>
      <c r="BQ32" s="352">
        <v>-3.4298850000000001</v>
      </c>
      <c r="BR32" s="352">
        <v>-3.3539119999999998</v>
      </c>
      <c r="BS32" s="352">
        <v>-3.4744120000000001</v>
      </c>
      <c r="BT32" s="352">
        <v>-3.504578</v>
      </c>
      <c r="BU32" s="352">
        <v>-3.6588349999999998</v>
      </c>
      <c r="BV32" s="352">
        <v>-3.6412149999999999</v>
      </c>
    </row>
    <row r="33" spans="1:74" ht="11.1" customHeight="1" x14ac:dyDescent="0.2">
      <c r="A33" s="270" t="s">
        <v>98</v>
      </c>
      <c r="B33" s="550" t="s">
        <v>1101</v>
      </c>
      <c r="C33" s="341">
        <v>9.5194000000000001E-2</v>
      </c>
      <c r="D33" s="341">
        <v>0.19190299999999999</v>
      </c>
      <c r="E33" s="341">
        <v>0.220249</v>
      </c>
      <c r="F33" s="341">
        <v>0.40047500000000003</v>
      </c>
      <c r="G33" s="341">
        <v>0.19045999999999999</v>
      </c>
      <c r="H33" s="341">
        <v>0.29161599999999999</v>
      </c>
      <c r="I33" s="341">
        <v>0.41736899999999999</v>
      </c>
      <c r="J33" s="341">
        <v>0.24548500000000001</v>
      </c>
      <c r="K33" s="341">
        <v>0.20273099999999999</v>
      </c>
      <c r="L33" s="341">
        <v>0.35770400000000002</v>
      </c>
      <c r="M33" s="341">
        <v>0.30107099999999998</v>
      </c>
      <c r="N33" s="341">
        <v>0.234906</v>
      </c>
      <c r="O33" s="341">
        <v>0.324015</v>
      </c>
      <c r="P33" s="341">
        <v>0.28340399999999999</v>
      </c>
      <c r="Q33" s="341">
        <v>0.23551900000000001</v>
      </c>
      <c r="R33" s="341">
        <v>0.32553700000000002</v>
      </c>
      <c r="S33" s="341">
        <v>0.13514599999999999</v>
      </c>
      <c r="T33" s="341">
        <v>0.361431</v>
      </c>
      <c r="U33" s="341">
        <v>0.26480999999999999</v>
      </c>
      <c r="V33" s="341">
        <v>0.20915900000000001</v>
      </c>
      <c r="W33" s="341">
        <v>0.13992099999999999</v>
      </c>
      <c r="X33" s="341">
        <v>0.19544900000000001</v>
      </c>
      <c r="Y33" s="341">
        <v>0.18535599999999999</v>
      </c>
      <c r="Z33" s="341">
        <v>0.168544</v>
      </c>
      <c r="AA33" s="341">
        <v>8.4984000000000004E-2</v>
      </c>
      <c r="AB33" s="341">
        <v>4.5814000000000001E-2</v>
      </c>
      <c r="AC33" s="341">
        <v>0.12210600000000001</v>
      </c>
      <c r="AD33" s="341">
        <v>0.19767699999999999</v>
      </c>
      <c r="AE33" s="341">
        <v>0.16572799999999999</v>
      </c>
      <c r="AF33" s="341">
        <v>0.160356</v>
      </c>
      <c r="AG33" s="341">
        <v>0.16420000000000001</v>
      </c>
      <c r="AH33" s="341">
        <v>7.4779999999999999E-2</v>
      </c>
      <c r="AI33" s="341">
        <v>9.1993000000000005E-2</v>
      </c>
      <c r="AJ33" s="341">
        <v>0.107157</v>
      </c>
      <c r="AK33" s="341">
        <v>0.147926</v>
      </c>
      <c r="AL33" s="341">
        <v>0.12403400000000001</v>
      </c>
      <c r="AM33" s="341">
        <v>0.10745399999999999</v>
      </c>
      <c r="AN33" s="341">
        <v>0.166273</v>
      </c>
      <c r="AO33" s="341">
        <v>0.141732</v>
      </c>
      <c r="AP33" s="341">
        <v>4.5494E-2</v>
      </c>
      <c r="AQ33" s="341">
        <v>8.4412000000000001E-2</v>
      </c>
      <c r="AR33" s="341">
        <v>5.5440000000000003E-3</v>
      </c>
      <c r="AS33" s="341">
        <v>0.21718899999999999</v>
      </c>
      <c r="AT33" s="341">
        <v>0.28143400000000002</v>
      </c>
      <c r="AU33" s="341">
        <v>0.41514800000000002</v>
      </c>
      <c r="AV33" s="341">
        <v>0.12286</v>
      </c>
      <c r="AW33" s="341">
        <v>-2.3879000000000001E-2</v>
      </c>
      <c r="AX33" s="341">
        <v>9.9339999999999998E-2</v>
      </c>
      <c r="AY33" s="341">
        <v>0.1221382</v>
      </c>
      <c r="AZ33" s="896">
        <v>0.1553621</v>
      </c>
      <c r="BA33" s="352">
        <v>0.18640419999999999</v>
      </c>
      <c r="BB33" s="352">
        <v>0.16012979999999999</v>
      </c>
      <c r="BC33" s="352">
        <v>0.12727840000000001</v>
      </c>
      <c r="BD33" s="352">
        <v>0.1695402</v>
      </c>
      <c r="BE33" s="352">
        <v>0.21248230000000001</v>
      </c>
      <c r="BF33" s="352">
        <v>0.13905680000000001</v>
      </c>
      <c r="BG33" s="352">
        <v>0.1438257</v>
      </c>
      <c r="BH33" s="352">
        <v>0.13935919999999999</v>
      </c>
      <c r="BI33" s="352">
        <v>8.4633399999999998E-2</v>
      </c>
      <c r="BJ33" s="352">
        <v>1.33775E-3</v>
      </c>
      <c r="BK33" s="352">
        <v>0.16017229999999999</v>
      </c>
      <c r="BL33" s="352">
        <v>0.1029014</v>
      </c>
      <c r="BM33" s="352">
        <v>0.1399473</v>
      </c>
      <c r="BN33" s="352">
        <v>0.12644710000000001</v>
      </c>
      <c r="BO33" s="352">
        <v>9.8302299999999995E-2</v>
      </c>
      <c r="BP33" s="352">
        <v>0.13351859999999999</v>
      </c>
      <c r="BQ33" s="352">
        <v>0.17119280000000001</v>
      </c>
      <c r="BR33" s="352">
        <v>0.1067919</v>
      </c>
      <c r="BS33" s="352">
        <v>0.1198956</v>
      </c>
      <c r="BT33" s="352">
        <v>0.1298725</v>
      </c>
      <c r="BU33" s="352">
        <v>7.6925300000000002E-2</v>
      </c>
      <c r="BV33" s="352">
        <v>-5.6887400000000003E-3</v>
      </c>
    </row>
    <row r="34" spans="1:74" ht="11.1" customHeight="1" x14ac:dyDescent="0.2">
      <c r="A34" s="270" t="s">
        <v>100</v>
      </c>
      <c r="B34" s="550" t="s">
        <v>1102</v>
      </c>
      <c r="C34" s="341">
        <v>-4.8375000000000001E-2</v>
      </c>
      <c r="D34" s="341">
        <v>-0.109417</v>
      </c>
      <c r="E34" s="341">
        <v>-5.3983000000000003E-2</v>
      </c>
      <c r="F34" s="341">
        <v>-0.13822699999999999</v>
      </c>
      <c r="G34" s="341">
        <v>-9.0316999999999995E-2</v>
      </c>
      <c r="H34" s="341">
        <v>-6.8897E-2</v>
      </c>
      <c r="I34" s="341">
        <v>-7.6219999999999996E-2</v>
      </c>
      <c r="J34" s="341">
        <v>-4.827E-2</v>
      </c>
      <c r="K34" s="341">
        <v>-6.9183999999999996E-2</v>
      </c>
      <c r="L34" s="341">
        <v>-3.8783999999999999E-2</v>
      </c>
      <c r="M34" s="341">
        <v>-1.32E-3</v>
      </c>
      <c r="N34" s="341">
        <v>-1.7961000000000001E-2</v>
      </c>
      <c r="O34" s="341">
        <v>-4.4874999999999998E-2</v>
      </c>
      <c r="P34" s="341">
        <v>-4.2971000000000002E-2</v>
      </c>
      <c r="Q34" s="341">
        <v>-4.4368999999999999E-2</v>
      </c>
      <c r="R34" s="341">
        <v>-8.5799E-2</v>
      </c>
      <c r="S34" s="341">
        <v>-4.6857999999999997E-2</v>
      </c>
      <c r="T34" s="341">
        <v>-5.9906000000000001E-2</v>
      </c>
      <c r="U34" s="341">
        <v>-5.8367000000000002E-2</v>
      </c>
      <c r="V34" s="341">
        <v>-2.2735999999999999E-2</v>
      </c>
      <c r="W34" s="341">
        <v>-4.0777000000000001E-2</v>
      </c>
      <c r="X34" s="341">
        <v>-6.0004000000000002E-2</v>
      </c>
      <c r="Y34" s="341">
        <v>-3.5195999999999998E-2</v>
      </c>
      <c r="Z34" s="341">
        <v>-6.3447000000000003E-2</v>
      </c>
      <c r="AA34" s="341">
        <v>-5.0252999999999999E-2</v>
      </c>
      <c r="AB34" s="341">
        <v>-2.6571000000000001E-2</v>
      </c>
      <c r="AC34" s="341">
        <v>-8.1292000000000003E-2</v>
      </c>
      <c r="AD34" s="341">
        <v>-8.0427999999999999E-2</v>
      </c>
      <c r="AE34" s="341">
        <v>-8.0878000000000005E-2</v>
      </c>
      <c r="AF34" s="341">
        <v>-4.9775E-2</v>
      </c>
      <c r="AG34" s="341">
        <v>-4.8237000000000002E-2</v>
      </c>
      <c r="AH34" s="341">
        <v>-7.4690000000000006E-2</v>
      </c>
      <c r="AI34" s="341">
        <v>-9.2297000000000004E-2</v>
      </c>
      <c r="AJ34" s="341">
        <v>-9.0995999999999994E-2</v>
      </c>
      <c r="AK34" s="341">
        <v>-0.13866600000000001</v>
      </c>
      <c r="AL34" s="341">
        <v>-9.9307999999999994E-2</v>
      </c>
      <c r="AM34" s="341">
        <v>-0.16137599999999999</v>
      </c>
      <c r="AN34" s="341">
        <v>-0.119634</v>
      </c>
      <c r="AO34" s="341">
        <v>-0.16553399999999999</v>
      </c>
      <c r="AP34" s="341">
        <v>-0.18204799999999999</v>
      </c>
      <c r="AQ34" s="341">
        <v>-0.17652300000000001</v>
      </c>
      <c r="AR34" s="341">
        <v>-0.19819999999999999</v>
      </c>
      <c r="AS34" s="341">
        <v>-0.18038100000000001</v>
      </c>
      <c r="AT34" s="341">
        <v>-0.18413599999999999</v>
      </c>
      <c r="AU34" s="341">
        <v>-0.16375400000000001</v>
      </c>
      <c r="AV34" s="341">
        <v>-0.167629</v>
      </c>
      <c r="AW34" s="341">
        <v>-0.21768899999999999</v>
      </c>
      <c r="AX34" s="341">
        <v>-0.19528000000000001</v>
      </c>
      <c r="AY34" s="341">
        <v>-0.17861891290000001</v>
      </c>
      <c r="AZ34" s="896">
        <v>-0.17256394643</v>
      </c>
      <c r="BA34" s="352">
        <v>-0.16494629999999999</v>
      </c>
      <c r="BB34" s="352">
        <v>-0.16785900000000001</v>
      </c>
      <c r="BC34" s="352">
        <v>-0.1601158</v>
      </c>
      <c r="BD34" s="352">
        <v>-0.150313</v>
      </c>
      <c r="BE34" s="352">
        <v>-0.14242440000000001</v>
      </c>
      <c r="BF34" s="352">
        <v>-0.16013089999999999</v>
      </c>
      <c r="BG34" s="352">
        <v>-0.16225780000000001</v>
      </c>
      <c r="BH34" s="352">
        <v>-0.15313260000000001</v>
      </c>
      <c r="BI34" s="352">
        <v>-0.17870530000000001</v>
      </c>
      <c r="BJ34" s="352">
        <v>-0.17115910000000001</v>
      </c>
      <c r="BK34" s="352">
        <v>-0.16947319999999999</v>
      </c>
      <c r="BL34" s="352">
        <v>-0.15232660000000001</v>
      </c>
      <c r="BM34" s="352">
        <v>-0.1689129</v>
      </c>
      <c r="BN34" s="352">
        <v>-0.166882</v>
      </c>
      <c r="BO34" s="352">
        <v>-0.1656186</v>
      </c>
      <c r="BP34" s="352">
        <v>-0.15887970000000001</v>
      </c>
      <c r="BQ34" s="352">
        <v>-0.1485996</v>
      </c>
      <c r="BR34" s="352">
        <v>-0.16874159999999999</v>
      </c>
      <c r="BS34" s="352">
        <v>-0.16916870000000001</v>
      </c>
      <c r="BT34" s="352">
        <v>-0.1585452</v>
      </c>
      <c r="BU34" s="352">
        <v>-0.17847569999999999</v>
      </c>
      <c r="BV34" s="352">
        <v>-0.16668920000000001</v>
      </c>
    </row>
    <row r="35" spans="1:74" s="33" customFormat="1" ht="11.1" customHeight="1" x14ac:dyDescent="0.2">
      <c r="A35" s="270" t="s">
        <v>1537</v>
      </c>
      <c r="B35" s="550" t="s">
        <v>1117</v>
      </c>
      <c r="C35" s="341">
        <v>-0.394067</v>
      </c>
      <c r="D35" s="341">
        <v>-0.26317699999999999</v>
      </c>
      <c r="E35" s="341">
        <v>-0.27343299999999998</v>
      </c>
      <c r="F35" s="341">
        <v>-0.20913699999999999</v>
      </c>
      <c r="G35" s="341">
        <v>-6.0602999999999997E-2</v>
      </c>
      <c r="H35" s="341">
        <v>-0.17818300000000001</v>
      </c>
      <c r="I35" s="341">
        <v>-0.15037500000000001</v>
      </c>
      <c r="J35" s="341">
        <v>-0.28050199999999997</v>
      </c>
      <c r="K35" s="341">
        <v>-0.53022000000000002</v>
      </c>
      <c r="L35" s="341">
        <v>-0.393988</v>
      </c>
      <c r="M35" s="341">
        <v>-0.49277500000000002</v>
      </c>
      <c r="N35" s="341">
        <v>-0.42933300000000002</v>
      </c>
      <c r="O35" s="341">
        <v>-0.35563600000000001</v>
      </c>
      <c r="P35" s="341">
        <v>-0.17424700000000001</v>
      </c>
      <c r="Q35" s="341">
        <v>-0.30027100000000001</v>
      </c>
      <c r="R35" s="341">
        <v>6.9029999999999994E-2</v>
      </c>
      <c r="S35" s="341">
        <v>2.8399000000000001E-2</v>
      </c>
      <c r="T35" s="341">
        <v>0.14720900000000001</v>
      </c>
      <c r="U35" s="341">
        <v>-0.23891899999999999</v>
      </c>
      <c r="V35" s="341">
        <v>-2.8965999999999999E-2</v>
      </c>
      <c r="W35" s="341">
        <v>-6.9731000000000001E-2</v>
      </c>
      <c r="X35" s="341">
        <v>-0.24712899999999999</v>
      </c>
      <c r="Y35" s="341">
        <v>-0.49370999999999998</v>
      </c>
      <c r="Z35" s="341">
        <v>-0.45594400000000002</v>
      </c>
      <c r="AA35" s="341">
        <v>-0.43420300000000001</v>
      </c>
      <c r="AB35" s="341">
        <v>-0.248973</v>
      </c>
      <c r="AC35" s="341">
        <v>-0.26378499999999999</v>
      </c>
      <c r="AD35" s="341">
        <v>1.5959999999999998E-2</v>
      </c>
      <c r="AE35" s="341">
        <v>6.1641000000000001E-2</v>
      </c>
      <c r="AF35" s="341">
        <v>2.911E-3</v>
      </c>
      <c r="AG35" s="341">
        <v>1.2689999999999999E-3</v>
      </c>
      <c r="AH35" s="341">
        <v>-0.12762599999999999</v>
      </c>
      <c r="AI35" s="341">
        <v>-0.119009</v>
      </c>
      <c r="AJ35" s="341">
        <v>-0.413464</v>
      </c>
      <c r="AK35" s="341">
        <v>-0.49898700000000001</v>
      </c>
      <c r="AL35" s="341">
        <v>-0.45042399999999999</v>
      </c>
      <c r="AM35" s="341">
        <v>-0.32830100000000001</v>
      </c>
      <c r="AN35" s="341">
        <v>-0.37813400000000003</v>
      </c>
      <c r="AO35" s="341">
        <v>-0.22717999999999999</v>
      </c>
      <c r="AP35" s="341">
        <v>-3.3248E-2</v>
      </c>
      <c r="AQ35" s="341">
        <v>-1.2345E-2</v>
      </c>
      <c r="AR35" s="341">
        <v>4.3478999999999997E-2</v>
      </c>
      <c r="AS35" s="341">
        <v>-0.22089400000000001</v>
      </c>
      <c r="AT35" s="341">
        <v>-0.12810299999999999</v>
      </c>
      <c r="AU35" s="341">
        <v>-0.27518300000000001</v>
      </c>
      <c r="AV35" s="341">
        <v>-0.39902300000000002</v>
      </c>
      <c r="AW35" s="341">
        <v>-0.59400299999999995</v>
      </c>
      <c r="AX35" s="341">
        <v>-0.466696</v>
      </c>
      <c r="AY35" s="341">
        <v>-0.53074296363999995</v>
      </c>
      <c r="AZ35" s="896">
        <v>-0.44390654591000001</v>
      </c>
      <c r="BA35" s="352">
        <v>-0.3928624</v>
      </c>
      <c r="BB35" s="352">
        <v>-0.1233636</v>
      </c>
      <c r="BC35" s="352">
        <v>-2.0371500000000001E-2</v>
      </c>
      <c r="BD35" s="352">
        <v>-0.1205653</v>
      </c>
      <c r="BE35" s="352">
        <v>-0.2228752</v>
      </c>
      <c r="BF35" s="352">
        <v>-0.15483849999999999</v>
      </c>
      <c r="BG35" s="352">
        <v>-0.24496519999999999</v>
      </c>
      <c r="BH35" s="352">
        <v>-0.38959769999999999</v>
      </c>
      <c r="BI35" s="352">
        <v>-0.44483279999999997</v>
      </c>
      <c r="BJ35" s="352">
        <v>-0.4224058</v>
      </c>
      <c r="BK35" s="352">
        <v>-0.27541749999999998</v>
      </c>
      <c r="BL35" s="352">
        <v>-0.47871089999999999</v>
      </c>
      <c r="BM35" s="352">
        <v>-0.29274220000000001</v>
      </c>
      <c r="BN35" s="352">
        <v>-3.5648699999999998E-2</v>
      </c>
      <c r="BO35" s="352">
        <v>5.9133499999999999E-2</v>
      </c>
      <c r="BP35" s="352">
        <v>4.1736700000000002E-2</v>
      </c>
      <c r="BQ35" s="352">
        <v>-0.1766151</v>
      </c>
      <c r="BR35" s="352">
        <v>-0.15003540000000001</v>
      </c>
      <c r="BS35" s="352">
        <v>-0.25636019999999998</v>
      </c>
      <c r="BT35" s="352">
        <v>-0.44810349999999999</v>
      </c>
      <c r="BU35" s="352">
        <v>-0.58032629999999996</v>
      </c>
      <c r="BV35" s="352">
        <v>-0.48191149999999999</v>
      </c>
    </row>
    <row r="36" spans="1:74" ht="11.1" customHeight="1" x14ac:dyDescent="0.2">
      <c r="A36" s="270" t="s">
        <v>95</v>
      </c>
      <c r="B36" s="550" t="s">
        <v>1105</v>
      </c>
      <c r="C36" s="341">
        <v>-8.6840000000000007E-3</v>
      </c>
      <c r="D36" s="341">
        <v>-4.0330999999999999E-2</v>
      </c>
      <c r="E36" s="341">
        <v>-5.3242999999999999E-2</v>
      </c>
      <c r="F36" s="341">
        <v>-8.2473000000000005E-2</v>
      </c>
      <c r="G36" s="341">
        <v>-3.2465000000000001E-2</v>
      </c>
      <c r="H36" s="341">
        <v>-6.6168000000000005E-2</v>
      </c>
      <c r="I36" s="341">
        <v>-6.1573000000000003E-2</v>
      </c>
      <c r="J36" s="341">
        <v>-0.120961</v>
      </c>
      <c r="K36" s="341">
        <v>-0.130243</v>
      </c>
      <c r="L36" s="341">
        <v>-1.1627E-2</v>
      </c>
      <c r="M36" s="341">
        <v>-2.9367000000000001E-2</v>
      </c>
      <c r="N36" s="341">
        <v>-5.8277000000000002E-2</v>
      </c>
      <c r="O36" s="341">
        <v>-7.8427999999999998E-2</v>
      </c>
      <c r="P36" s="341">
        <v>1.0213E-2</v>
      </c>
      <c r="Q36" s="341">
        <v>-4.9755000000000001E-2</v>
      </c>
      <c r="R36" s="341">
        <v>1.0439E-2</v>
      </c>
      <c r="S36" s="341">
        <v>2.3484000000000001E-2</v>
      </c>
      <c r="T36" s="341">
        <v>-1.8487E-2</v>
      </c>
      <c r="U36" s="341">
        <v>-2.2041000000000002E-2</v>
      </c>
      <c r="V36" s="341">
        <v>-0.11561299999999999</v>
      </c>
      <c r="W36" s="341">
        <v>-3.0096000000000001E-2</v>
      </c>
      <c r="X36" s="341">
        <v>-4.4408999999999997E-2</v>
      </c>
      <c r="Y36" s="341">
        <v>-9.9853999999999998E-2</v>
      </c>
      <c r="Z36" s="341">
        <v>-0.126359</v>
      </c>
      <c r="AA36" s="341">
        <v>-0.109697</v>
      </c>
      <c r="AB36" s="341">
        <v>-0.15060000000000001</v>
      </c>
      <c r="AC36" s="341">
        <v>-3.5569999999999997E-2</v>
      </c>
      <c r="AD36" s="341">
        <v>-8.6972999999999995E-2</v>
      </c>
      <c r="AE36" s="341">
        <v>-4.6391000000000002E-2</v>
      </c>
      <c r="AF36" s="341">
        <v>-0.107539</v>
      </c>
      <c r="AG36" s="341">
        <v>-8.4948999999999997E-2</v>
      </c>
      <c r="AH36" s="341">
        <v>-0.108705</v>
      </c>
      <c r="AI36" s="341">
        <v>-0.13381299999999999</v>
      </c>
      <c r="AJ36" s="341">
        <v>-0.10829</v>
      </c>
      <c r="AK36" s="341">
        <v>-0.15996099999999999</v>
      </c>
      <c r="AL36" s="341">
        <v>-0.13377500000000001</v>
      </c>
      <c r="AM36" s="341">
        <v>-0.115773</v>
      </c>
      <c r="AN36" s="341">
        <v>-7.7909999999999993E-2</v>
      </c>
      <c r="AO36" s="341">
        <v>-0.13311600000000001</v>
      </c>
      <c r="AP36" s="341">
        <v>-6.1427000000000002E-2</v>
      </c>
      <c r="AQ36" s="341">
        <v>-6.0471999999999998E-2</v>
      </c>
      <c r="AR36" s="341">
        <v>-0.17157500000000001</v>
      </c>
      <c r="AS36" s="341">
        <v>-8.0068E-2</v>
      </c>
      <c r="AT36" s="341">
        <v>-8.9238999999999999E-2</v>
      </c>
      <c r="AU36" s="341">
        <v>-0.14588599999999999</v>
      </c>
      <c r="AV36" s="341">
        <v>-9.4520000000000003E-3</v>
      </c>
      <c r="AW36" s="341">
        <v>-5.45E-2</v>
      </c>
      <c r="AX36" s="341">
        <v>-0.18792</v>
      </c>
      <c r="AY36" s="341">
        <v>-0.19368663593999999</v>
      </c>
      <c r="AZ36" s="896">
        <v>-0.11188642038</v>
      </c>
      <c r="BA36" s="352">
        <v>-0.14358860000000001</v>
      </c>
      <c r="BB36" s="352">
        <v>-0.11362700000000001</v>
      </c>
      <c r="BC36" s="352">
        <v>-0.1146351</v>
      </c>
      <c r="BD36" s="352">
        <v>-0.11773649999999999</v>
      </c>
      <c r="BE36" s="352">
        <v>-8.0076499999999995E-2</v>
      </c>
      <c r="BF36" s="352">
        <v>-8.6564100000000005E-2</v>
      </c>
      <c r="BG36" s="352">
        <v>-5.2560099999999998E-2</v>
      </c>
      <c r="BH36" s="352">
        <v>1.6709100000000001E-3</v>
      </c>
      <c r="BI36" s="352">
        <v>-8.6266099999999998E-2</v>
      </c>
      <c r="BJ36" s="352">
        <v>-5.7756700000000001E-2</v>
      </c>
      <c r="BK36" s="352">
        <v>-5.21939E-3</v>
      </c>
      <c r="BL36" s="352">
        <v>2.5947100000000001E-2</v>
      </c>
      <c r="BM36" s="352">
        <v>-6.3111700000000007E-2</v>
      </c>
      <c r="BN36" s="352">
        <v>-2.4225500000000001E-2</v>
      </c>
      <c r="BO36" s="352">
        <v>1.85103E-2</v>
      </c>
      <c r="BP36" s="352">
        <v>7.3345800000000003E-3</v>
      </c>
      <c r="BQ36" s="352">
        <v>2.4439399999999999E-3</v>
      </c>
      <c r="BR36" s="352">
        <v>-4.0540100000000003E-2</v>
      </c>
      <c r="BS36" s="352">
        <v>-1.86026E-2</v>
      </c>
      <c r="BT36" s="352">
        <v>1.17048E-2</v>
      </c>
      <c r="BU36" s="352">
        <v>-9.8053699999999994E-2</v>
      </c>
      <c r="BV36" s="352">
        <v>-8.0845899999999998E-2</v>
      </c>
    </row>
    <row r="37" spans="1:74" ht="11.1" customHeight="1" x14ac:dyDescent="0.2">
      <c r="A37" s="270" t="s">
        <v>96</v>
      </c>
      <c r="B37" s="550" t="s">
        <v>1106</v>
      </c>
      <c r="C37" s="341">
        <v>-0.69510400000000006</v>
      </c>
      <c r="D37" s="341">
        <v>-0.48419800000000002</v>
      </c>
      <c r="E37" s="341">
        <v>-1.012964</v>
      </c>
      <c r="F37" s="341">
        <v>-1.1385799999999999</v>
      </c>
      <c r="G37" s="341">
        <v>-1.001911</v>
      </c>
      <c r="H37" s="341">
        <v>-1.093478</v>
      </c>
      <c r="I37" s="341">
        <v>-1.362303</v>
      </c>
      <c r="J37" s="341">
        <v>-1.1848179999999999</v>
      </c>
      <c r="K37" s="341">
        <v>-1.182345</v>
      </c>
      <c r="L37" s="341">
        <v>-0.91573199999999999</v>
      </c>
      <c r="M37" s="341">
        <v>-0.941805</v>
      </c>
      <c r="N37" s="341">
        <v>-1.134962</v>
      </c>
      <c r="O37" s="341">
        <v>-0.61289199999999999</v>
      </c>
      <c r="P37" s="341">
        <v>-0.628077</v>
      </c>
      <c r="Q37" s="341">
        <v>-0.98728099999999996</v>
      </c>
      <c r="R37" s="341">
        <v>-0.86398299999999995</v>
      </c>
      <c r="S37" s="341">
        <v>-0.99500200000000005</v>
      </c>
      <c r="T37" s="341">
        <v>-1.0237149999999999</v>
      </c>
      <c r="U37" s="341">
        <v>-1.1437580000000001</v>
      </c>
      <c r="V37" s="341">
        <v>-1.0732079999999999</v>
      </c>
      <c r="W37" s="341">
        <v>-0.95936200000000005</v>
      </c>
      <c r="X37" s="341">
        <v>-0.97177899999999995</v>
      </c>
      <c r="Y37" s="341">
        <v>-1.0325089999999999</v>
      </c>
      <c r="Z37" s="341">
        <v>-1.0417110000000001</v>
      </c>
      <c r="AA37" s="341">
        <v>-0.83654499999999998</v>
      </c>
      <c r="AB37" s="341">
        <v>-0.79840999999999995</v>
      </c>
      <c r="AC37" s="341">
        <v>-0.91920199999999996</v>
      </c>
      <c r="AD37" s="341">
        <v>-1.1123209999999999</v>
      </c>
      <c r="AE37" s="341">
        <v>-1.118336</v>
      </c>
      <c r="AF37" s="341">
        <v>-1.324832</v>
      </c>
      <c r="AG37" s="341">
        <v>-1.236853</v>
      </c>
      <c r="AH37" s="341">
        <v>-1.357294</v>
      </c>
      <c r="AI37" s="341">
        <v>-1.356606</v>
      </c>
      <c r="AJ37" s="341">
        <v>-1.1291439999999999</v>
      </c>
      <c r="AK37" s="341">
        <v>-1.2364919999999999</v>
      </c>
      <c r="AL37" s="341">
        <v>-1.2962180000000001</v>
      </c>
      <c r="AM37" s="341">
        <v>-1.0123759999999999</v>
      </c>
      <c r="AN37" s="341">
        <v>-0.63463800000000004</v>
      </c>
      <c r="AO37" s="341">
        <v>-0.92863799999999996</v>
      </c>
      <c r="AP37" s="341">
        <v>-1.0645800000000001</v>
      </c>
      <c r="AQ37" s="341">
        <v>-1.1596379999999999</v>
      </c>
      <c r="AR37" s="341">
        <v>-1.2990999999999999</v>
      </c>
      <c r="AS37" s="341">
        <v>-1.2623390000000001</v>
      </c>
      <c r="AT37" s="341">
        <v>-1.180194</v>
      </c>
      <c r="AU37" s="341">
        <v>-1.0976060000000001</v>
      </c>
      <c r="AV37" s="341">
        <v>-1.15499</v>
      </c>
      <c r="AW37" s="341">
        <v>-1.1587670000000001</v>
      </c>
      <c r="AX37" s="341">
        <v>-1.2705869999999999</v>
      </c>
      <c r="AY37" s="341">
        <v>-1.0546543778999999</v>
      </c>
      <c r="AZ37" s="896">
        <v>-0.90264740258999998</v>
      </c>
      <c r="BA37" s="352">
        <v>-1.0182910000000001</v>
      </c>
      <c r="BB37" s="352">
        <v>-1.1414029999999999</v>
      </c>
      <c r="BC37" s="352">
        <v>-1.0914250000000001</v>
      </c>
      <c r="BD37" s="352">
        <v>-1.1430499999999999</v>
      </c>
      <c r="BE37" s="352">
        <v>-1.198545</v>
      </c>
      <c r="BF37" s="352">
        <v>-1.1967719999999999</v>
      </c>
      <c r="BG37" s="352">
        <v>-1.144663</v>
      </c>
      <c r="BH37" s="352">
        <v>-1.0099830000000001</v>
      </c>
      <c r="BI37" s="352">
        <v>-1.044432</v>
      </c>
      <c r="BJ37" s="352">
        <v>-1.085582</v>
      </c>
      <c r="BK37" s="352">
        <v>-0.80440920000000005</v>
      </c>
      <c r="BL37" s="352">
        <v>-0.902281</v>
      </c>
      <c r="BM37" s="352">
        <v>-0.93525729999999996</v>
      </c>
      <c r="BN37" s="352">
        <v>-1.037563</v>
      </c>
      <c r="BO37" s="352">
        <v>-0.95055970000000001</v>
      </c>
      <c r="BP37" s="352">
        <v>-1.0355460000000001</v>
      </c>
      <c r="BQ37" s="352">
        <v>-1.0971439999999999</v>
      </c>
      <c r="BR37" s="352">
        <v>-1.150129</v>
      </c>
      <c r="BS37" s="352">
        <v>-1.131488</v>
      </c>
      <c r="BT37" s="352">
        <v>-0.93629890000000005</v>
      </c>
      <c r="BU37" s="352">
        <v>-0.98153749999999995</v>
      </c>
      <c r="BV37" s="352">
        <v>-1.0367200000000001</v>
      </c>
    </row>
    <row r="38" spans="1:74" ht="11.1" customHeight="1" x14ac:dyDescent="0.2">
      <c r="A38" s="270" t="s">
        <v>97</v>
      </c>
      <c r="B38" s="550" t="s">
        <v>1107</v>
      </c>
      <c r="C38" s="341">
        <v>7.6065999999999995E-2</v>
      </c>
      <c r="D38" s="341">
        <v>0.133686</v>
      </c>
      <c r="E38" s="341">
        <v>6.7501000000000005E-2</v>
      </c>
      <c r="F38" s="341">
        <v>7.0215E-2</v>
      </c>
      <c r="G38" s="341">
        <v>7.5234999999999996E-2</v>
      </c>
      <c r="H38" s="341">
        <v>0.10524699999999999</v>
      </c>
      <c r="I38" s="341">
        <v>9.3072000000000002E-2</v>
      </c>
      <c r="J38" s="341">
        <v>8.2833000000000004E-2</v>
      </c>
      <c r="K38" s="341">
        <v>0.12843599999999999</v>
      </c>
      <c r="L38" s="341">
        <v>0.10907600000000001</v>
      </c>
      <c r="M38" s="341">
        <v>0.118515</v>
      </c>
      <c r="N38" s="341">
        <v>4.5319999999999999E-2</v>
      </c>
      <c r="O38" s="341">
        <v>5.8857E-2</v>
      </c>
      <c r="P38" s="341">
        <v>7.9787999999999998E-2</v>
      </c>
      <c r="Q38" s="341">
        <v>-0.106298</v>
      </c>
      <c r="R38" s="341">
        <v>-1.6879000000000002E-2</v>
      </c>
      <c r="S38" s="341">
        <v>-3.8336000000000002E-2</v>
      </c>
      <c r="T38" s="341">
        <v>-4.6009000000000001E-2</v>
      </c>
      <c r="U38" s="341">
        <v>-7.6535000000000006E-2</v>
      </c>
      <c r="V38" s="341">
        <v>-3.0096000000000001E-2</v>
      </c>
      <c r="W38" s="341">
        <v>1.8551000000000002E-2</v>
      </c>
      <c r="X38" s="341">
        <v>-7.2459999999999998E-3</v>
      </c>
      <c r="Y38" s="341">
        <v>9.3109999999999998E-3</v>
      </c>
      <c r="Z38" s="341">
        <v>-1.7580999999999999E-2</v>
      </c>
      <c r="AA38" s="341">
        <v>5.0259999999999999E-2</v>
      </c>
      <c r="AB38" s="341">
        <v>-3.7229999999999999E-2</v>
      </c>
      <c r="AC38" s="341">
        <v>-7.5124999999999997E-2</v>
      </c>
      <c r="AD38" s="341">
        <v>-4.0912999999999998E-2</v>
      </c>
      <c r="AE38" s="341">
        <v>8.7340000000000004E-3</v>
      </c>
      <c r="AF38" s="341">
        <v>-5.7866000000000001E-2</v>
      </c>
      <c r="AG38" s="341">
        <v>-5.9607E-2</v>
      </c>
      <c r="AH38" s="341">
        <v>-4.5256999999999999E-2</v>
      </c>
      <c r="AI38" s="341">
        <v>-7.9232999999999998E-2</v>
      </c>
      <c r="AJ38" s="341">
        <v>-1.2333E-2</v>
      </c>
      <c r="AK38" s="341">
        <v>-7.3889999999999997E-3</v>
      </c>
      <c r="AL38" s="341">
        <v>2.6388000000000002E-2</v>
      </c>
      <c r="AM38" s="341">
        <v>7.6229000000000005E-2</v>
      </c>
      <c r="AN38" s="341">
        <v>2.4045E-2</v>
      </c>
      <c r="AO38" s="341">
        <v>-1.7034000000000001E-2</v>
      </c>
      <c r="AP38" s="341">
        <v>3.4809E-2</v>
      </c>
      <c r="AQ38" s="341">
        <v>-9.6305000000000002E-2</v>
      </c>
      <c r="AR38" s="341">
        <v>-6.4243999999999996E-2</v>
      </c>
      <c r="AS38" s="341">
        <v>-7.0959999999999995E-2</v>
      </c>
      <c r="AT38" s="341">
        <v>-2.1661E-2</v>
      </c>
      <c r="AU38" s="341">
        <v>1.5259999999999999E-2</v>
      </c>
      <c r="AV38" s="341">
        <v>2.6377000000000001E-2</v>
      </c>
      <c r="AW38" s="341">
        <v>4.3857E-2</v>
      </c>
      <c r="AX38" s="341">
        <v>6.5014000000000002E-2</v>
      </c>
      <c r="AY38" s="341">
        <v>0.10975576037</v>
      </c>
      <c r="AZ38" s="896">
        <v>5.4331381121999998E-2</v>
      </c>
      <c r="BA38" s="352">
        <v>1.28732E-2</v>
      </c>
      <c r="BB38" s="352">
        <v>9.2382000000000002E-3</v>
      </c>
      <c r="BC38" s="352">
        <v>3.40069E-2</v>
      </c>
      <c r="BD38" s="352">
        <v>-8.1414599999999997E-3</v>
      </c>
      <c r="BE38" s="352">
        <v>-3.2941400000000003E-2</v>
      </c>
      <c r="BF38" s="352">
        <v>-1.9896400000000002E-2</v>
      </c>
      <c r="BG38" s="352">
        <v>1.21818E-2</v>
      </c>
      <c r="BH38" s="352">
        <v>4.1166599999999998E-2</v>
      </c>
      <c r="BI38" s="352">
        <v>4.7561199999999998E-2</v>
      </c>
      <c r="BJ38" s="352">
        <v>3.90876E-2</v>
      </c>
      <c r="BK38" s="352">
        <v>6.71205E-2</v>
      </c>
      <c r="BL38" s="352">
        <v>4.3714900000000001E-2</v>
      </c>
      <c r="BM38" s="352">
        <v>3.8936100000000001E-2</v>
      </c>
      <c r="BN38" s="352">
        <v>3.7940399999999999E-2</v>
      </c>
      <c r="BO38" s="352">
        <v>6.2588500000000005E-2</v>
      </c>
      <c r="BP38" s="352">
        <v>2.15441E-2</v>
      </c>
      <c r="BQ38" s="352">
        <v>-1.10134E-2</v>
      </c>
      <c r="BR38" s="352">
        <v>-6.3693200000000004E-3</v>
      </c>
      <c r="BS38" s="352">
        <v>1.95789E-2</v>
      </c>
      <c r="BT38" s="352">
        <v>4.55459E-2</v>
      </c>
      <c r="BU38" s="352">
        <v>4.9828499999999998E-2</v>
      </c>
      <c r="BV38" s="352">
        <v>4.49547E-2</v>
      </c>
    </row>
    <row r="39" spans="1:74" ht="11.1" customHeight="1" x14ac:dyDescent="0.2">
      <c r="A39" s="270" t="s">
        <v>101</v>
      </c>
      <c r="B39" s="550" t="s">
        <v>1108</v>
      </c>
      <c r="C39" s="341">
        <v>-0.538798</v>
      </c>
      <c r="D39" s="341">
        <v>-0.596387</v>
      </c>
      <c r="E39" s="341">
        <v>-0.60310900000000001</v>
      </c>
      <c r="F39" s="341">
        <v>-0.60840099999999997</v>
      </c>
      <c r="G39" s="341">
        <v>-0.657914</v>
      </c>
      <c r="H39" s="341">
        <v>-0.66476800000000003</v>
      </c>
      <c r="I39" s="341">
        <v>-0.50824599999999998</v>
      </c>
      <c r="J39" s="341">
        <v>-0.52755300000000005</v>
      </c>
      <c r="K39" s="341">
        <v>-0.56375200000000003</v>
      </c>
      <c r="L39" s="341">
        <v>-0.54709200000000002</v>
      </c>
      <c r="M39" s="341">
        <v>-0.56211</v>
      </c>
      <c r="N39" s="341">
        <v>-0.51483199999999996</v>
      </c>
      <c r="O39" s="341">
        <v>-0.677203</v>
      </c>
      <c r="P39" s="341">
        <v>-0.53853399999999996</v>
      </c>
      <c r="Q39" s="341">
        <v>-0.54021799999999998</v>
      </c>
      <c r="R39" s="341">
        <v>-0.48144599999999999</v>
      </c>
      <c r="S39" s="341">
        <v>-0.64540799999999998</v>
      </c>
      <c r="T39" s="341">
        <v>-0.69725899999999996</v>
      </c>
      <c r="U39" s="341">
        <v>-0.70439200000000002</v>
      </c>
      <c r="V39" s="341">
        <v>-0.59847499999999998</v>
      </c>
      <c r="W39" s="341">
        <v>-0.49336799999999997</v>
      </c>
      <c r="X39" s="341">
        <v>-0.55995200000000001</v>
      </c>
      <c r="Y39" s="341">
        <v>-0.50353499999999995</v>
      </c>
      <c r="Z39" s="341">
        <v>-0.78678800000000004</v>
      </c>
      <c r="AA39" s="341">
        <v>-0.58180900000000002</v>
      </c>
      <c r="AB39" s="341">
        <v>-0.61869499999999999</v>
      </c>
      <c r="AC39" s="341">
        <v>-0.65889600000000004</v>
      </c>
      <c r="AD39" s="341">
        <v>-0.50827299999999997</v>
      </c>
      <c r="AE39" s="341">
        <v>-0.476713</v>
      </c>
      <c r="AF39" s="341">
        <v>-0.63866299999999998</v>
      </c>
      <c r="AG39" s="341">
        <v>-0.50460000000000005</v>
      </c>
      <c r="AH39" s="341">
        <v>-0.63346100000000005</v>
      </c>
      <c r="AI39" s="341">
        <v>-0.61569399999999996</v>
      </c>
      <c r="AJ39" s="341">
        <v>-0.66836799999999996</v>
      </c>
      <c r="AK39" s="341">
        <v>-0.66581500000000005</v>
      </c>
      <c r="AL39" s="341">
        <v>-0.74940499999999999</v>
      </c>
      <c r="AM39" s="341">
        <v>-0.45860899999999999</v>
      </c>
      <c r="AN39" s="341">
        <v>-0.69503800000000004</v>
      </c>
      <c r="AO39" s="341">
        <v>-0.64002000000000003</v>
      </c>
      <c r="AP39" s="341">
        <v>-0.54863200000000001</v>
      </c>
      <c r="AQ39" s="341">
        <v>-0.54252900000000004</v>
      </c>
      <c r="AR39" s="341">
        <v>-0.60558400000000001</v>
      </c>
      <c r="AS39" s="341">
        <v>-0.51059299999999996</v>
      </c>
      <c r="AT39" s="341">
        <v>-0.56609699999999996</v>
      </c>
      <c r="AU39" s="341">
        <v>-0.57211400000000001</v>
      </c>
      <c r="AV39" s="341">
        <v>-0.546898</v>
      </c>
      <c r="AW39" s="341">
        <v>-0.59803499999999998</v>
      </c>
      <c r="AX39" s="341">
        <v>-0.58471099999999998</v>
      </c>
      <c r="AY39" s="341">
        <v>-0.78837250000000003</v>
      </c>
      <c r="AZ39" s="896">
        <v>-0.85339129999999996</v>
      </c>
      <c r="BA39" s="352">
        <v>-0.71399760000000001</v>
      </c>
      <c r="BB39" s="352">
        <v>-0.72117260000000005</v>
      </c>
      <c r="BC39" s="352">
        <v>-0.7149257</v>
      </c>
      <c r="BD39" s="352">
        <v>-0.6973838</v>
      </c>
      <c r="BE39" s="352">
        <v>-0.64242109999999997</v>
      </c>
      <c r="BF39" s="352">
        <v>-0.60325289999999998</v>
      </c>
      <c r="BG39" s="352">
        <v>-0.61967729999999999</v>
      </c>
      <c r="BH39" s="352">
        <v>-0.63345439999999997</v>
      </c>
      <c r="BI39" s="352">
        <v>-0.57889820000000003</v>
      </c>
      <c r="BJ39" s="352">
        <v>-0.68340840000000003</v>
      </c>
      <c r="BK39" s="352">
        <v>-0.57621469999999997</v>
      </c>
      <c r="BL39" s="352">
        <v>-0.691164</v>
      </c>
      <c r="BM39" s="352">
        <v>-0.66213420000000001</v>
      </c>
      <c r="BN39" s="352">
        <v>-0.65624879999999997</v>
      </c>
      <c r="BO39" s="352">
        <v>-0.6468448</v>
      </c>
      <c r="BP39" s="352">
        <v>-0.67034170000000004</v>
      </c>
      <c r="BQ39" s="352">
        <v>-0.6905926</v>
      </c>
      <c r="BR39" s="352">
        <v>-0.65598639999999997</v>
      </c>
      <c r="BS39" s="352">
        <v>-0.66682799999999998</v>
      </c>
      <c r="BT39" s="352">
        <v>-0.67459880000000005</v>
      </c>
      <c r="BU39" s="352">
        <v>-0.6154809</v>
      </c>
      <c r="BV39" s="352">
        <v>-0.72362729999999997</v>
      </c>
    </row>
    <row r="40" spans="1:74" s="273" customFormat="1" ht="11.1" customHeight="1" x14ac:dyDescent="0.2">
      <c r="A40" s="548" t="s">
        <v>433</v>
      </c>
      <c r="B40" s="549" t="s">
        <v>1109</v>
      </c>
      <c r="C40" s="102">
        <v>3.3534838710000001E-2</v>
      </c>
      <c r="D40" s="102">
        <v>0.68930792857000001</v>
      </c>
      <c r="E40" s="102">
        <v>0.55022996773999999</v>
      </c>
      <c r="F40" s="102">
        <v>0.11943033333</v>
      </c>
      <c r="G40" s="102">
        <v>-0.66591022581000003</v>
      </c>
      <c r="H40" s="102">
        <v>-0.18397323333000001</v>
      </c>
      <c r="I40" s="102">
        <v>-0.92362854838999997</v>
      </c>
      <c r="J40" s="102">
        <v>-5.3015870967999999E-2</v>
      </c>
      <c r="K40" s="102">
        <v>0.21091573332999999</v>
      </c>
      <c r="L40" s="102">
        <v>-0.13795606452</v>
      </c>
      <c r="M40" s="102">
        <v>-0.64400769999999996</v>
      </c>
      <c r="N40" s="102">
        <v>0.56986819354999996</v>
      </c>
      <c r="O40" s="102">
        <v>-6.9187161289999993E-2</v>
      </c>
      <c r="P40" s="102">
        <v>1.0624107143E-2</v>
      </c>
      <c r="Q40" s="102">
        <v>0.95428525805999997</v>
      </c>
      <c r="R40" s="102">
        <v>-0.70669793332999997</v>
      </c>
      <c r="S40" s="102">
        <v>-0.43371070967999997</v>
      </c>
      <c r="T40" s="102">
        <v>-0.29868726667000001</v>
      </c>
      <c r="U40" s="102">
        <v>-0.69753019355000001</v>
      </c>
      <c r="V40" s="102">
        <v>-0.36362109676999999</v>
      </c>
      <c r="W40" s="102">
        <v>-0.77682953333000004</v>
      </c>
      <c r="X40" s="102">
        <v>0.86843448387</v>
      </c>
      <c r="Y40" s="102">
        <v>0.51646270000000005</v>
      </c>
      <c r="Z40" s="102">
        <v>-8.9713096773999995E-2</v>
      </c>
      <c r="AA40" s="102">
        <v>0.67550729032000001</v>
      </c>
      <c r="AB40" s="102">
        <v>1.0345279654999999</v>
      </c>
      <c r="AC40" s="102">
        <v>-0.31543329032</v>
      </c>
      <c r="AD40" s="102">
        <v>-0.3608227</v>
      </c>
      <c r="AE40" s="102">
        <v>-0.86581035484000002</v>
      </c>
      <c r="AF40" s="102">
        <v>-0.58103983332999998</v>
      </c>
      <c r="AG40" s="102">
        <v>-0.66221251612999998</v>
      </c>
      <c r="AH40" s="102">
        <v>1.3381000000000001E-2</v>
      </c>
      <c r="AI40" s="102">
        <v>0.22563026667</v>
      </c>
      <c r="AJ40" s="102">
        <v>0.87537761290000005</v>
      </c>
      <c r="AK40" s="102">
        <v>-1.8918233332999999E-2</v>
      </c>
      <c r="AL40" s="102">
        <v>9.2724580644999999E-2</v>
      </c>
      <c r="AM40" s="102">
        <v>0.99193887097</v>
      </c>
      <c r="AN40" s="102">
        <v>0.73132125000000003</v>
      </c>
      <c r="AO40" s="102">
        <v>-4.6657935483999997E-2</v>
      </c>
      <c r="AP40" s="102">
        <v>-0.24210613333</v>
      </c>
      <c r="AQ40" s="102">
        <v>-1.0178886129</v>
      </c>
      <c r="AR40" s="102">
        <v>-0.62937596666999995</v>
      </c>
      <c r="AS40" s="102">
        <v>-0.45700283871000003</v>
      </c>
      <c r="AT40" s="102">
        <v>-0.75519432257999997</v>
      </c>
      <c r="AU40" s="102">
        <v>-0.46861063333000003</v>
      </c>
      <c r="AV40" s="102">
        <v>0.94118599999999997</v>
      </c>
      <c r="AW40" s="102">
        <v>-0.39770186667000001</v>
      </c>
      <c r="AX40" s="102">
        <v>-0.31683916129</v>
      </c>
      <c r="AY40" s="102">
        <v>0.66385091842999999</v>
      </c>
      <c r="AZ40" s="915">
        <v>0.66684232495999995</v>
      </c>
      <c r="BA40" s="559">
        <v>0.40279229999999999</v>
      </c>
      <c r="BB40" s="559">
        <v>-0.1058241</v>
      </c>
      <c r="BC40" s="559">
        <v>-0.66188329999999995</v>
      </c>
      <c r="BD40" s="559">
        <v>-0.41862070000000001</v>
      </c>
      <c r="BE40" s="559">
        <v>-0.50323130000000005</v>
      </c>
      <c r="BF40" s="559">
        <v>-0.23389750000000001</v>
      </c>
      <c r="BG40" s="559">
        <v>-6.0210899999999998E-2</v>
      </c>
      <c r="BH40" s="559">
        <v>0.6764848</v>
      </c>
      <c r="BI40" s="559">
        <v>1.0733700000000001E-2</v>
      </c>
      <c r="BJ40" s="559">
        <v>0.34768589999999999</v>
      </c>
      <c r="BK40" s="559">
        <v>-0.21624289999999999</v>
      </c>
      <c r="BL40" s="559">
        <v>0.94920320000000002</v>
      </c>
      <c r="BM40" s="559">
        <v>0.18164859999999999</v>
      </c>
      <c r="BN40" s="559">
        <v>-0.18745629999999999</v>
      </c>
      <c r="BO40" s="559">
        <v>-0.68905119999999997</v>
      </c>
      <c r="BP40" s="559">
        <v>-0.35367569999999998</v>
      </c>
      <c r="BQ40" s="559">
        <v>-0.53382819999999997</v>
      </c>
      <c r="BR40" s="559">
        <v>-0.20586679999999999</v>
      </c>
      <c r="BS40" s="559">
        <v>-2.3292299999999998E-2</v>
      </c>
      <c r="BT40" s="559">
        <v>0.65916980000000003</v>
      </c>
      <c r="BU40" s="559">
        <v>3.3664199999999998E-2</v>
      </c>
      <c r="BV40" s="559">
        <v>0.31139299999999998</v>
      </c>
    </row>
    <row r="41" spans="1:74" ht="11.1" customHeight="1" x14ac:dyDescent="0.2">
      <c r="A41" s="270"/>
      <c r="B41" s="544"/>
      <c r="C41" s="341"/>
      <c r="D41" s="341"/>
      <c r="E41" s="341"/>
      <c r="F41" s="341"/>
      <c r="G41" s="341"/>
      <c r="H41" s="341"/>
      <c r="I41" s="341"/>
      <c r="J41" s="341"/>
      <c r="K41" s="341"/>
      <c r="L41" s="341"/>
      <c r="M41" s="341"/>
      <c r="N41" s="341"/>
      <c r="O41" s="341"/>
      <c r="P41" s="341"/>
      <c r="Q41" s="341"/>
      <c r="R41" s="341"/>
      <c r="S41" s="341"/>
      <c r="T41" s="341"/>
      <c r="U41" s="341"/>
      <c r="V41" s="341"/>
      <c r="W41" s="341"/>
      <c r="X41" s="341"/>
      <c r="Y41" s="341"/>
      <c r="Z41" s="341"/>
      <c r="AA41" s="341"/>
      <c r="AB41" s="341"/>
      <c r="AC41" s="341"/>
      <c r="AD41" s="341"/>
      <c r="AE41" s="341"/>
      <c r="AF41" s="341"/>
      <c r="AG41" s="341"/>
      <c r="AH41" s="341"/>
      <c r="AI41" s="341"/>
      <c r="AJ41" s="341"/>
      <c r="AK41" s="341"/>
      <c r="AL41" s="341"/>
      <c r="AM41" s="341"/>
      <c r="AN41" s="341"/>
      <c r="AO41" s="341"/>
      <c r="AP41" s="341"/>
      <c r="AQ41" s="341"/>
      <c r="AR41" s="341"/>
      <c r="AS41" s="341"/>
      <c r="AT41" s="341"/>
      <c r="AU41" s="341"/>
      <c r="AV41" s="341"/>
      <c r="AW41" s="341"/>
      <c r="AX41" s="341"/>
      <c r="AY41" s="341"/>
      <c r="AZ41" s="896"/>
      <c r="BA41" s="352"/>
      <c r="BB41" s="352"/>
      <c r="BC41" s="352"/>
      <c r="BD41" s="352"/>
      <c r="BE41" s="352"/>
      <c r="BF41" s="352"/>
      <c r="BG41" s="352"/>
      <c r="BH41" s="352"/>
      <c r="BI41" s="352"/>
      <c r="BJ41" s="352"/>
      <c r="BK41" s="352"/>
      <c r="BL41" s="352"/>
      <c r="BM41" s="352"/>
      <c r="BN41" s="352"/>
      <c r="BO41" s="352"/>
      <c r="BP41" s="352"/>
      <c r="BQ41" s="352"/>
      <c r="BR41" s="352"/>
      <c r="BS41" s="352"/>
      <c r="BT41" s="352"/>
      <c r="BU41" s="352"/>
      <c r="BV41" s="352"/>
    </row>
    <row r="42" spans="1:74" ht="11.1" customHeight="1" x14ac:dyDescent="0.2">
      <c r="A42" s="269"/>
      <c r="B42" s="31" t="s">
        <v>457</v>
      </c>
      <c r="C42" s="341"/>
      <c r="D42" s="341"/>
      <c r="E42" s="341"/>
      <c r="F42" s="341"/>
      <c r="G42" s="341"/>
      <c r="H42" s="341"/>
      <c r="I42" s="341"/>
      <c r="J42" s="341"/>
      <c r="K42" s="341"/>
      <c r="L42" s="341"/>
      <c r="M42" s="341"/>
      <c r="N42" s="341"/>
      <c r="O42" s="341"/>
      <c r="P42" s="341"/>
      <c r="Q42" s="341"/>
      <c r="R42" s="341"/>
      <c r="S42" s="341"/>
      <c r="T42" s="341"/>
      <c r="U42" s="341"/>
      <c r="V42" s="341"/>
      <c r="W42" s="341"/>
      <c r="X42" s="341"/>
      <c r="Y42" s="341"/>
      <c r="Z42" s="341"/>
      <c r="AA42" s="341"/>
      <c r="AB42" s="341"/>
      <c r="AC42" s="341"/>
      <c r="AD42" s="341"/>
      <c r="AE42" s="341"/>
      <c r="AF42" s="341"/>
      <c r="AG42" s="341"/>
      <c r="AH42" s="341"/>
      <c r="AI42" s="341"/>
      <c r="AJ42" s="341"/>
      <c r="AK42" s="341"/>
      <c r="AL42" s="341"/>
      <c r="AM42" s="341"/>
      <c r="AN42" s="341"/>
      <c r="AO42" s="341"/>
      <c r="AP42" s="341"/>
      <c r="AQ42" s="341"/>
      <c r="AR42" s="341"/>
      <c r="AS42" s="341"/>
      <c r="AT42" s="341"/>
      <c r="AU42" s="341"/>
      <c r="AV42" s="341"/>
      <c r="AW42" s="341"/>
      <c r="AX42" s="341"/>
      <c r="AY42" s="341"/>
      <c r="AZ42" s="896"/>
      <c r="BA42" s="352"/>
      <c r="BB42" s="352"/>
      <c r="BC42" s="352"/>
      <c r="BD42" s="352"/>
      <c r="BE42" s="352"/>
      <c r="BF42" s="352"/>
      <c r="BG42" s="352"/>
      <c r="BH42" s="352"/>
      <c r="BI42" s="352"/>
      <c r="BJ42" s="352"/>
      <c r="BK42" s="352"/>
      <c r="BL42" s="352"/>
      <c r="BM42" s="352"/>
      <c r="BN42" s="352"/>
      <c r="BO42" s="352"/>
      <c r="BP42" s="352"/>
      <c r="BQ42" s="352"/>
      <c r="BR42" s="352"/>
      <c r="BS42" s="352"/>
      <c r="BT42" s="352"/>
      <c r="BU42" s="352"/>
      <c r="BV42" s="352"/>
    </row>
    <row r="43" spans="1:74" s="273" customFormat="1" ht="11.1" customHeight="1" x14ac:dyDescent="0.2">
      <c r="A43" s="548" t="s">
        <v>246</v>
      </c>
      <c r="B43" s="544" t="s">
        <v>1110</v>
      </c>
      <c r="C43" s="102">
        <v>19.613111</v>
      </c>
      <c r="D43" s="102">
        <v>20.190412999999999</v>
      </c>
      <c r="E43" s="102">
        <v>20.483485999999999</v>
      </c>
      <c r="F43" s="102">
        <v>19.727340999999999</v>
      </c>
      <c r="G43" s="102">
        <v>19.839566999999999</v>
      </c>
      <c r="H43" s="102">
        <v>20.433236999999998</v>
      </c>
      <c r="I43" s="102">
        <v>19.925560999999998</v>
      </c>
      <c r="J43" s="102">
        <v>20.265028999999998</v>
      </c>
      <c r="K43" s="102">
        <v>20.129058000000001</v>
      </c>
      <c r="L43" s="102">
        <v>20.006618</v>
      </c>
      <c r="M43" s="102">
        <v>20.214213999999998</v>
      </c>
      <c r="N43" s="102">
        <v>19.327209</v>
      </c>
      <c r="O43" s="102">
        <v>19.353483000000001</v>
      </c>
      <c r="P43" s="102">
        <v>19.941524000000001</v>
      </c>
      <c r="Q43" s="102">
        <v>20.207293</v>
      </c>
      <c r="R43" s="102">
        <v>19.971914999999999</v>
      </c>
      <c r="S43" s="102">
        <v>20.323443000000001</v>
      </c>
      <c r="T43" s="102">
        <v>20.755185999999998</v>
      </c>
      <c r="U43" s="102">
        <v>20.042788999999999</v>
      </c>
      <c r="V43" s="102">
        <v>20.767872000000001</v>
      </c>
      <c r="W43" s="102">
        <v>20.154582999999999</v>
      </c>
      <c r="X43" s="102">
        <v>20.631443999999998</v>
      </c>
      <c r="Y43" s="102">
        <v>20.738980000000002</v>
      </c>
      <c r="Z43" s="102">
        <v>20.396183000000001</v>
      </c>
      <c r="AA43" s="102">
        <v>19.789279000000001</v>
      </c>
      <c r="AB43" s="102">
        <v>19.972377999999999</v>
      </c>
      <c r="AC43" s="102">
        <v>20.011388</v>
      </c>
      <c r="AD43" s="102">
        <v>20.155279</v>
      </c>
      <c r="AE43" s="102">
        <v>20.887834000000002</v>
      </c>
      <c r="AF43" s="102">
        <v>20.536577000000001</v>
      </c>
      <c r="AG43" s="102">
        <v>20.593178000000002</v>
      </c>
      <c r="AH43" s="102">
        <v>20.984949</v>
      </c>
      <c r="AI43" s="102">
        <v>20.356294999999999</v>
      </c>
      <c r="AJ43" s="102">
        <v>21.249372000000001</v>
      </c>
      <c r="AK43" s="102">
        <v>20.367203</v>
      </c>
      <c r="AL43" s="102">
        <v>20.615046</v>
      </c>
      <c r="AM43" s="102">
        <v>20.735623</v>
      </c>
      <c r="AN43" s="102">
        <v>20.225491999999999</v>
      </c>
      <c r="AO43" s="102">
        <v>19.949864000000002</v>
      </c>
      <c r="AP43" s="102">
        <v>20.212610000000002</v>
      </c>
      <c r="AQ43" s="102">
        <v>20.322932000000002</v>
      </c>
      <c r="AR43" s="102">
        <v>21.007194999999999</v>
      </c>
      <c r="AS43" s="102">
        <v>20.984271</v>
      </c>
      <c r="AT43" s="102">
        <v>21.195426000000001</v>
      </c>
      <c r="AU43" s="102">
        <v>20.720071999999998</v>
      </c>
      <c r="AV43" s="102">
        <v>20.846401</v>
      </c>
      <c r="AW43" s="102">
        <v>20.226613</v>
      </c>
      <c r="AX43" s="102">
        <v>20.85136</v>
      </c>
      <c r="AY43" s="102">
        <v>20.488326213000001</v>
      </c>
      <c r="AZ43" s="915">
        <v>20.592611550000001</v>
      </c>
      <c r="BA43" s="559">
        <v>20.254930000000002</v>
      </c>
      <c r="BB43" s="559">
        <v>20.35519</v>
      </c>
      <c r="BC43" s="559">
        <v>20.485939999999999</v>
      </c>
      <c r="BD43" s="559">
        <v>20.86421</v>
      </c>
      <c r="BE43" s="559">
        <v>20.810020000000002</v>
      </c>
      <c r="BF43" s="559">
        <v>21.092669999999998</v>
      </c>
      <c r="BG43" s="559">
        <v>20.5137</v>
      </c>
      <c r="BH43" s="559">
        <v>20.84956</v>
      </c>
      <c r="BI43" s="559">
        <v>20.338080000000001</v>
      </c>
      <c r="BJ43" s="559">
        <v>20.561990000000002</v>
      </c>
      <c r="BK43" s="559">
        <v>20.320350000000001</v>
      </c>
      <c r="BL43" s="559">
        <v>20.46499</v>
      </c>
      <c r="BM43" s="559">
        <v>20.436889999999998</v>
      </c>
      <c r="BN43" s="559">
        <v>20.656849999999999</v>
      </c>
      <c r="BO43" s="559">
        <v>20.75478</v>
      </c>
      <c r="BP43" s="559">
        <v>21.1113</v>
      </c>
      <c r="BQ43" s="559">
        <v>20.95186</v>
      </c>
      <c r="BR43" s="559">
        <v>21.24333</v>
      </c>
      <c r="BS43" s="559">
        <v>20.638529999999999</v>
      </c>
      <c r="BT43" s="559">
        <v>20.950749999999999</v>
      </c>
      <c r="BU43" s="559">
        <v>20.481549999999999</v>
      </c>
      <c r="BV43" s="559">
        <v>20.70628</v>
      </c>
    </row>
    <row r="44" spans="1:74" ht="11.1" customHeight="1" x14ac:dyDescent="0.2">
      <c r="A44" s="269" t="s">
        <v>529</v>
      </c>
      <c r="B44" s="545" t="s">
        <v>1100</v>
      </c>
      <c r="C44" s="341">
        <v>3.979196</v>
      </c>
      <c r="D44" s="341">
        <v>3.729911</v>
      </c>
      <c r="E44" s="341">
        <v>3.5920480000000001</v>
      </c>
      <c r="F44" s="341">
        <v>3.2634910000000001</v>
      </c>
      <c r="G44" s="341">
        <v>3.030122</v>
      </c>
      <c r="H44" s="341">
        <v>3.2429830000000002</v>
      </c>
      <c r="I44" s="341">
        <v>3.3529719999999998</v>
      </c>
      <c r="J44" s="341">
        <v>2.9958999999999998</v>
      </c>
      <c r="K44" s="341">
        <v>3.1597019999999998</v>
      </c>
      <c r="L44" s="341">
        <v>3.225158</v>
      </c>
      <c r="M44" s="341">
        <v>3.4231950000000002</v>
      </c>
      <c r="N44" s="341">
        <v>3.318784</v>
      </c>
      <c r="O44" s="341">
        <v>3.650852</v>
      </c>
      <c r="P44" s="341">
        <v>3.6074359999999999</v>
      </c>
      <c r="Q44" s="341">
        <v>3.3423690000000001</v>
      </c>
      <c r="R44" s="341">
        <v>3.3552409999999999</v>
      </c>
      <c r="S44" s="341">
        <v>3.3240120000000002</v>
      </c>
      <c r="T44" s="341">
        <v>3.2845170000000001</v>
      </c>
      <c r="U44" s="341">
        <v>3.4490159999999999</v>
      </c>
      <c r="V44" s="341">
        <v>3.2286809999999999</v>
      </c>
      <c r="W44" s="341">
        <v>3.2756880000000002</v>
      </c>
      <c r="X44" s="341">
        <v>3.4992489999999998</v>
      </c>
      <c r="Y44" s="341">
        <v>3.8534619999999999</v>
      </c>
      <c r="Z44" s="341">
        <v>4.1855120000000001</v>
      </c>
      <c r="AA44" s="341">
        <v>4.0437820000000002</v>
      </c>
      <c r="AB44" s="341">
        <v>3.8258049999999999</v>
      </c>
      <c r="AC44" s="341">
        <v>3.670636</v>
      </c>
      <c r="AD44" s="341">
        <v>3.4626540000000001</v>
      </c>
      <c r="AE44" s="341">
        <v>3.547717</v>
      </c>
      <c r="AF44" s="341">
        <v>3.4481630000000001</v>
      </c>
      <c r="AG44" s="341">
        <v>3.217689</v>
      </c>
      <c r="AH44" s="341">
        <v>3.5866660000000001</v>
      </c>
      <c r="AI44" s="341">
        <v>3.7537120000000002</v>
      </c>
      <c r="AJ44" s="341">
        <v>3.9982280000000001</v>
      </c>
      <c r="AK44" s="341">
        <v>3.948391</v>
      </c>
      <c r="AL44" s="341">
        <v>4.3865590000000001</v>
      </c>
      <c r="AM44" s="341">
        <v>4.4300920000000001</v>
      </c>
      <c r="AN44" s="341">
        <v>4.0808099999999996</v>
      </c>
      <c r="AO44" s="341">
        <v>3.67008</v>
      </c>
      <c r="AP44" s="341">
        <v>3.4802439999999999</v>
      </c>
      <c r="AQ44" s="341">
        <v>3.479006</v>
      </c>
      <c r="AR44" s="341">
        <v>3.6115780000000002</v>
      </c>
      <c r="AS44" s="341">
        <v>3.6949900000000002</v>
      </c>
      <c r="AT44" s="341">
        <v>4.048603</v>
      </c>
      <c r="AU44" s="341">
        <v>3.7715589999999999</v>
      </c>
      <c r="AV44" s="341">
        <v>3.8871220000000002</v>
      </c>
      <c r="AW44" s="341">
        <v>3.9532820000000002</v>
      </c>
      <c r="AX44" s="341">
        <v>4.3370740000000003</v>
      </c>
      <c r="AY44" s="341">
        <v>4.3080758548000002</v>
      </c>
      <c r="AZ44" s="896">
        <v>4.1696983857000003</v>
      </c>
      <c r="BA44" s="352">
        <v>3.9055759999999999</v>
      </c>
      <c r="BB44" s="352">
        <v>3.7328429999999999</v>
      </c>
      <c r="BC44" s="352">
        <v>3.6827960000000002</v>
      </c>
      <c r="BD44" s="352">
        <v>3.6614529999999998</v>
      </c>
      <c r="BE44" s="352">
        <v>3.7428210000000002</v>
      </c>
      <c r="BF44" s="352">
        <v>3.8157000000000001</v>
      </c>
      <c r="BG44" s="352">
        <v>3.7651370000000002</v>
      </c>
      <c r="BH44" s="352">
        <v>3.9180999999999999</v>
      </c>
      <c r="BI44" s="352">
        <v>3.9646340000000002</v>
      </c>
      <c r="BJ44" s="352">
        <v>4.2230509999999999</v>
      </c>
      <c r="BK44" s="352">
        <v>4.4459080000000002</v>
      </c>
      <c r="BL44" s="352">
        <v>4.2835429999999999</v>
      </c>
      <c r="BM44" s="352">
        <v>3.9927589999999999</v>
      </c>
      <c r="BN44" s="352">
        <v>3.8665310000000002</v>
      </c>
      <c r="BO44" s="352">
        <v>3.8102320000000001</v>
      </c>
      <c r="BP44" s="352">
        <v>3.7894160000000001</v>
      </c>
      <c r="BQ44" s="352">
        <v>3.8201559999999999</v>
      </c>
      <c r="BR44" s="352">
        <v>3.9095800000000001</v>
      </c>
      <c r="BS44" s="352">
        <v>3.8464109999999998</v>
      </c>
      <c r="BT44" s="352">
        <v>3.9863330000000001</v>
      </c>
      <c r="BU44" s="352">
        <v>4.0361940000000001</v>
      </c>
      <c r="BV44" s="352">
        <v>4.2878350000000003</v>
      </c>
    </row>
    <row r="45" spans="1:74" ht="11.1" customHeight="1" x14ac:dyDescent="0.2">
      <c r="A45" s="269" t="s">
        <v>755</v>
      </c>
      <c r="B45" s="545" t="s">
        <v>1102</v>
      </c>
      <c r="C45" s="341">
        <v>0.124696</v>
      </c>
      <c r="D45" s="341">
        <v>0.140793</v>
      </c>
      <c r="E45" s="341">
        <v>0.15332200000000001</v>
      </c>
      <c r="F45" s="341">
        <v>0.16320899999999999</v>
      </c>
      <c r="G45" s="341">
        <v>0.15617400000000001</v>
      </c>
      <c r="H45" s="341">
        <v>0.20013500000000001</v>
      </c>
      <c r="I45" s="341">
        <v>0.16460900000000001</v>
      </c>
      <c r="J45" s="341">
        <v>0.183194</v>
      </c>
      <c r="K45" s="341">
        <v>0.170406</v>
      </c>
      <c r="L45" s="341">
        <v>0.19822300000000001</v>
      </c>
      <c r="M45" s="341">
        <v>0.19029499999999999</v>
      </c>
      <c r="N45" s="341">
        <v>0.1867</v>
      </c>
      <c r="O45" s="341">
        <v>0.19962099999999999</v>
      </c>
      <c r="P45" s="341">
        <v>0.213065</v>
      </c>
      <c r="Q45" s="341">
        <v>0.23675199999999999</v>
      </c>
      <c r="R45" s="341">
        <v>0.23368700000000001</v>
      </c>
      <c r="S45" s="341">
        <v>0.312475</v>
      </c>
      <c r="T45" s="341">
        <v>0.297842</v>
      </c>
      <c r="U45" s="341">
        <v>0.26063500000000001</v>
      </c>
      <c r="V45" s="341">
        <v>0.28934100000000001</v>
      </c>
      <c r="W45" s="341">
        <v>0.30568499999999998</v>
      </c>
      <c r="X45" s="341">
        <v>0.28571000000000002</v>
      </c>
      <c r="Y45" s="341">
        <v>0.25357600000000002</v>
      </c>
      <c r="Z45" s="341">
        <v>0.31811499999999998</v>
      </c>
      <c r="AA45" s="341">
        <v>0.260042</v>
      </c>
      <c r="AB45" s="341">
        <v>0.33938099999999999</v>
      </c>
      <c r="AC45" s="341">
        <v>0.299736</v>
      </c>
      <c r="AD45" s="341">
        <v>0.32794400000000001</v>
      </c>
      <c r="AE45" s="341">
        <v>0.32777800000000001</v>
      </c>
      <c r="AF45" s="341">
        <v>0.34833999999999998</v>
      </c>
      <c r="AG45" s="341">
        <v>0.36960599999999999</v>
      </c>
      <c r="AH45" s="341">
        <v>0.32306000000000001</v>
      </c>
      <c r="AI45" s="341">
        <v>0.33768700000000001</v>
      </c>
      <c r="AJ45" s="341">
        <v>0.33503500000000003</v>
      </c>
      <c r="AK45" s="341">
        <v>0.334731</v>
      </c>
      <c r="AL45" s="341">
        <v>0.315689</v>
      </c>
      <c r="AM45" s="341">
        <v>0.19112299999999999</v>
      </c>
      <c r="AN45" s="341">
        <v>0.24505399999999999</v>
      </c>
      <c r="AO45" s="341">
        <v>0.228883</v>
      </c>
      <c r="AP45" s="341">
        <v>0.234954</v>
      </c>
      <c r="AQ45" s="341">
        <v>0.213868</v>
      </c>
      <c r="AR45" s="341">
        <v>0.18539</v>
      </c>
      <c r="AS45" s="341">
        <v>0.21416399999999999</v>
      </c>
      <c r="AT45" s="341">
        <v>0.207953</v>
      </c>
      <c r="AU45" s="341">
        <v>0.228296</v>
      </c>
      <c r="AV45" s="341">
        <v>0.241229</v>
      </c>
      <c r="AW45" s="341">
        <v>0.24051900000000001</v>
      </c>
      <c r="AX45" s="341">
        <v>0.24777299999999999</v>
      </c>
      <c r="AY45" s="341">
        <v>0.16800229999999999</v>
      </c>
      <c r="AZ45" s="896">
        <v>0.20192779999999999</v>
      </c>
      <c r="BA45" s="352">
        <v>0.23597609999999999</v>
      </c>
      <c r="BB45" s="352">
        <v>0.273613</v>
      </c>
      <c r="BC45" s="352">
        <v>0.30427769999999998</v>
      </c>
      <c r="BD45" s="352">
        <v>0.3176155</v>
      </c>
      <c r="BE45" s="352">
        <v>0.32741100000000001</v>
      </c>
      <c r="BF45" s="352">
        <v>0.33341490000000001</v>
      </c>
      <c r="BG45" s="352">
        <v>0.33958080000000002</v>
      </c>
      <c r="BH45" s="352">
        <v>0.34171610000000002</v>
      </c>
      <c r="BI45" s="352">
        <v>0.3451554</v>
      </c>
      <c r="BJ45" s="352">
        <v>0.35499930000000002</v>
      </c>
      <c r="BK45" s="352">
        <v>0.33359080000000002</v>
      </c>
      <c r="BL45" s="352">
        <v>0.35539080000000001</v>
      </c>
      <c r="BM45" s="352">
        <v>0.35645909999999997</v>
      </c>
      <c r="BN45" s="352">
        <v>0.36439769999999999</v>
      </c>
      <c r="BO45" s="352">
        <v>0.3768146</v>
      </c>
      <c r="BP45" s="352">
        <v>0.37866939999999999</v>
      </c>
      <c r="BQ45" s="352">
        <v>0.37794840000000002</v>
      </c>
      <c r="BR45" s="352">
        <v>0.37471149999999998</v>
      </c>
      <c r="BS45" s="352">
        <v>0.37643219999999999</v>
      </c>
      <c r="BT45" s="352">
        <v>0.3742433</v>
      </c>
      <c r="BU45" s="352">
        <v>0.37179269999999998</v>
      </c>
      <c r="BV45" s="352">
        <v>0.38048959999999998</v>
      </c>
    </row>
    <row r="46" spans="1:74" ht="11.1" customHeight="1" x14ac:dyDescent="0.2">
      <c r="A46" s="270" t="s">
        <v>242</v>
      </c>
      <c r="B46" s="545" t="s">
        <v>1111</v>
      </c>
      <c r="C46" s="341">
        <v>8.0618730000000003</v>
      </c>
      <c r="D46" s="341">
        <v>8.6501760000000001</v>
      </c>
      <c r="E46" s="341">
        <v>9.0051249999999996</v>
      </c>
      <c r="F46" s="341">
        <v>8.7987420000000007</v>
      </c>
      <c r="G46" s="341">
        <v>9.1191099999999992</v>
      </c>
      <c r="H46" s="341">
        <v>9.075113</v>
      </c>
      <c r="I46" s="341">
        <v>8.8115620000000003</v>
      </c>
      <c r="J46" s="341">
        <v>9.1153639999999996</v>
      </c>
      <c r="K46" s="341">
        <v>8.8466349999999991</v>
      </c>
      <c r="L46" s="341">
        <v>8.8067969999999995</v>
      </c>
      <c r="M46" s="341">
        <v>8.8268369999999994</v>
      </c>
      <c r="N46" s="341">
        <v>8.5959120000000002</v>
      </c>
      <c r="O46" s="341">
        <v>8.2910260000000005</v>
      </c>
      <c r="P46" s="341">
        <v>8.694903</v>
      </c>
      <c r="Q46" s="341">
        <v>9.0769289999999998</v>
      </c>
      <c r="R46" s="341">
        <v>8.9440740000000005</v>
      </c>
      <c r="S46" s="341">
        <v>9.0798850000000009</v>
      </c>
      <c r="T46" s="341">
        <v>9.3657190000000003</v>
      </c>
      <c r="U46" s="341">
        <v>8.9790080000000003</v>
      </c>
      <c r="V46" s="341">
        <v>9.2444869999999995</v>
      </c>
      <c r="W46" s="341">
        <v>8.8430999999999997</v>
      </c>
      <c r="X46" s="341">
        <v>9.0998470000000005</v>
      </c>
      <c r="Y46" s="341">
        <v>8.9098400000000009</v>
      </c>
      <c r="Z46" s="341">
        <v>8.7958689999999997</v>
      </c>
      <c r="AA46" s="341">
        <v>8.2903669999999998</v>
      </c>
      <c r="AB46" s="341">
        <v>8.6591609999999992</v>
      </c>
      <c r="AC46" s="341">
        <v>8.9370569999999994</v>
      </c>
      <c r="AD46" s="341">
        <v>8.8692729999999997</v>
      </c>
      <c r="AE46" s="341">
        <v>9.3909450000000003</v>
      </c>
      <c r="AF46" s="341">
        <v>9.1993849999999995</v>
      </c>
      <c r="AG46" s="341">
        <v>9.317653</v>
      </c>
      <c r="AH46" s="341">
        <v>9.2571440000000003</v>
      </c>
      <c r="AI46" s="341">
        <v>8.9833510000000008</v>
      </c>
      <c r="AJ46" s="341">
        <v>9.0698410000000003</v>
      </c>
      <c r="AK46" s="341">
        <v>8.8323289999999997</v>
      </c>
      <c r="AL46" s="341">
        <v>8.7726059999999997</v>
      </c>
      <c r="AM46" s="341">
        <v>8.4827619999999992</v>
      </c>
      <c r="AN46" s="341">
        <v>8.6814389999999992</v>
      </c>
      <c r="AO46" s="341">
        <v>8.7645619999999997</v>
      </c>
      <c r="AP46" s="341">
        <v>8.9098159999999993</v>
      </c>
      <c r="AQ46" s="341">
        <v>9.0566650000000006</v>
      </c>
      <c r="AR46" s="341">
        <v>9.2615859999999994</v>
      </c>
      <c r="AS46" s="341">
        <v>9.1501429999999999</v>
      </c>
      <c r="AT46" s="341">
        <v>9.2259340000000005</v>
      </c>
      <c r="AU46" s="341">
        <v>8.9742069999999998</v>
      </c>
      <c r="AV46" s="341">
        <v>8.88828</v>
      </c>
      <c r="AW46" s="341">
        <v>8.6798500000000001</v>
      </c>
      <c r="AX46" s="341">
        <v>8.7805569999999999</v>
      </c>
      <c r="AY46" s="341">
        <v>8.3614838710000008</v>
      </c>
      <c r="AZ46" s="896">
        <v>8.6418175714000007</v>
      </c>
      <c r="BA46" s="352">
        <v>8.7011719999999997</v>
      </c>
      <c r="BB46" s="352">
        <v>8.8526399999999992</v>
      </c>
      <c r="BC46" s="352">
        <v>9.0023499999999999</v>
      </c>
      <c r="BD46" s="352">
        <v>9.0731699999999993</v>
      </c>
      <c r="BE46" s="352">
        <v>8.9999979999999997</v>
      </c>
      <c r="BF46" s="352">
        <v>9.0882529999999999</v>
      </c>
      <c r="BG46" s="352">
        <v>8.7889090000000003</v>
      </c>
      <c r="BH46" s="352">
        <v>8.9060640000000006</v>
      </c>
      <c r="BI46" s="352">
        <v>8.6593350000000004</v>
      </c>
      <c r="BJ46" s="352">
        <v>8.7020269999999993</v>
      </c>
      <c r="BK46" s="352">
        <v>8.2999790000000004</v>
      </c>
      <c r="BL46" s="352">
        <v>8.5681270000000005</v>
      </c>
      <c r="BM46" s="352">
        <v>8.6727179999999997</v>
      </c>
      <c r="BN46" s="352">
        <v>8.8475239999999999</v>
      </c>
      <c r="BO46" s="352">
        <v>9.0046789999999994</v>
      </c>
      <c r="BP46" s="352">
        <v>9.0608240000000002</v>
      </c>
      <c r="BQ46" s="352">
        <v>8.977786</v>
      </c>
      <c r="BR46" s="352">
        <v>9.0532970000000006</v>
      </c>
      <c r="BS46" s="352">
        <v>8.7471329999999998</v>
      </c>
      <c r="BT46" s="352">
        <v>8.8563379999999992</v>
      </c>
      <c r="BU46" s="352">
        <v>8.6079830000000008</v>
      </c>
      <c r="BV46" s="352">
        <v>8.6657949999999992</v>
      </c>
    </row>
    <row r="47" spans="1:74" ht="11.1" customHeight="1" x14ac:dyDescent="0.2">
      <c r="A47" s="270" t="s">
        <v>243</v>
      </c>
      <c r="B47" s="545" t="s">
        <v>1105</v>
      </c>
      <c r="C47" s="341">
        <v>1.4183330000000001</v>
      </c>
      <c r="D47" s="341">
        <v>1.4180699999999999</v>
      </c>
      <c r="E47" s="341">
        <v>1.520051</v>
      </c>
      <c r="F47" s="341">
        <v>1.547018</v>
      </c>
      <c r="G47" s="341">
        <v>1.5911839999999999</v>
      </c>
      <c r="H47" s="341">
        <v>1.685743</v>
      </c>
      <c r="I47" s="341">
        <v>1.6025430000000001</v>
      </c>
      <c r="J47" s="341">
        <v>1.6536759999999999</v>
      </c>
      <c r="K47" s="341">
        <v>1.5342340000000001</v>
      </c>
      <c r="L47" s="341">
        <v>1.558341</v>
      </c>
      <c r="M47" s="341">
        <v>1.5844929999999999</v>
      </c>
      <c r="N47" s="341">
        <v>1.5927659999999999</v>
      </c>
      <c r="O47" s="341">
        <v>1.5276590000000001</v>
      </c>
      <c r="P47" s="341">
        <v>1.5157719999999999</v>
      </c>
      <c r="Q47" s="341">
        <v>1.6129869999999999</v>
      </c>
      <c r="R47" s="341">
        <v>1.6057699999999999</v>
      </c>
      <c r="S47" s="341">
        <v>1.669672</v>
      </c>
      <c r="T47" s="341">
        <v>1.7554289999999999</v>
      </c>
      <c r="U47" s="341">
        <v>1.7529840000000001</v>
      </c>
      <c r="V47" s="341">
        <v>1.7075039999999999</v>
      </c>
      <c r="W47" s="341">
        <v>1.6913800000000001</v>
      </c>
      <c r="X47" s="341">
        <v>1.6971130000000001</v>
      </c>
      <c r="Y47" s="341">
        <v>1.623478</v>
      </c>
      <c r="Z47" s="341">
        <v>1.6681969999999999</v>
      </c>
      <c r="AA47" s="341">
        <v>1.532138</v>
      </c>
      <c r="AB47" s="341">
        <v>1.5519259999999999</v>
      </c>
      <c r="AC47" s="341">
        <v>1.6509990000000001</v>
      </c>
      <c r="AD47" s="341">
        <v>1.6781109999999999</v>
      </c>
      <c r="AE47" s="341">
        <v>1.7416210000000001</v>
      </c>
      <c r="AF47" s="341">
        <v>1.772489</v>
      </c>
      <c r="AG47" s="341">
        <v>1.8023439999999999</v>
      </c>
      <c r="AH47" s="341">
        <v>1.783857</v>
      </c>
      <c r="AI47" s="341">
        <v>1.676355</v>
      </c>
      <c r="AJ47" s="341">
        <v>1.711578</v>
      </c>
      <c r="AK47" s="341">
        <v>1.668849</v>
      </c>
      <c r="AL47" s="341">
        <v>1.7039010000000001</v>
      </c>
      <c r="AM47" s="341">
        <v>1.620217</v>
      </c>
      <c r="AN47" s="341">
        <v>1.538648</v>
      </c>
      <c r="AO47" s="341">
        <v>1.6365510000000001</v>
      </c>
      <c r="AP47" s="341">
        <v>1.764119</v>
      </c>
      <c r="AQ47" s="341">
        <v>1.763469</v>
      </c>
      <c r="AR47" s="341">
        <v>1.846859</v>
      </c>
      <c r="AS47" s="341">
        <v>1.8447089999999999</v>
      </c>
      <c r="AT47" s="341">
        <v>1.8187310000000001</v>
      </c>
      <c r="AU47" s="341">
        <v>1.6632150000000001</v>
      </c>
      <c r="AV47" s="341">
        <v>1.7854220000000001</v>
      </c>
      <c r="AW47" s="341">
        <v>1.6740790000000001</v>
      </c>
      <c r="AX47" s="341">
        <v>1.728926</v>
      </c>
      <c r="AY47" s="341">
        <v>1.6349032258</v>
      </c>
      <c r="AZ47" s="896">
        <v>1.6343807856999999</v>
      </c>
      <c r="BA47" s="352">
        <v>1.703589</v>
      </c>
      <c r="BB47" s="352">
        <v>1.7863340000000001</v>
      </c>
      <c r="BC47" s="352">
        <v>1.7787919999999999</v>
      </c>
      <c r="BD47" s="352">
        <v>1.867577</v>
      </c>
      <c r="BE47" s="352">
        <v>1.869451</v>
      </c>
      <c r="BF47" s="352">
        <v>1.811213</v>
      </c>
      <c r="BG47" s="352">
        <v>1.7147380000000001</v>
      </c>
      <c r="BH47" s="352">
        <v>1.7175279999999999</v>
      </c>
      <c r="BI47" s="352">
        <v>1.6390670000000001</v>
      </c>
      <c r="BJ47" s="352">
        <v>1.7314579999999999</v>
      </c>
      <c r="BK47" s="352">
        <v>1.643845</v>
      </c>
      <c r="BL47" s="352">
        <v>1.658161</v>
      </c>
      <c r="BM47" s="352">
        <v>1.7266980000000001</v>
      </c>
      <c r="BN47" s="352">
        <v>1.810203</v>
      </c>
      <c r="BO47" s="352">
        <v>1.8029250000000001</v>
      </c>
      <c r="BP47" s="352">
        <v>1.8933070000000001</v>
      </c>
      <c r="BQ47" s="352">
        <v>1.8949389999999999</v>
      </c>
      <c r="BR47" s="352">
        <v>1.8357220000000001</v>
      </c>
      <c r="BS47" s="352">
        <v>1.738183</v>
      </c>
      <c r="BT47" s="352">
        <v>1.740791</v>
      </c>
      <c r="BU47" s="352">
        <v>1.661732</v>
      </c>
      <c r="BV47" s="352">
        <v>1.75563</v>
      </c>
    </row>
    <row r="48" spans="1:74" ht="11.1" customHeight="1" x14ac:dyDescent="0.2">
      <c r="A48" s="270" t="s">
        <v>244</v>
      </c>
      <c r="B48" s="545" t="s">
        <v>1106</v>
      </c>
      <c r="C48" s="341">
        <v>4.1287419999999999</v>
      </c>
      <c r="D48" s="341">
        <v>4.3648769999999999</v>
      </c>
      <c r="E48" s="341">
        <v>4.1832260000000003</v>
      </c>
      <c r="F48" s="341">
        <v>3.9756010000000002</v>
      </c>
      <c r="G48" s="341">
        <v>3.8757510000000002</v>
      </c>
      <c r="H48" s="341">
        <v>4.0492489999999997</v>
      </c>
      <c r="I48" s="341">
        <v>3.72153</v>
      </c>
      <c r="J48" s="341">
        <v>3.9404870000000001</v>
      </c>
      <c r="K48" s="341">
        <v>4.0874629999999996</v>
      </c>
      <c r="L48" s="341">
        <v>4.1628230000000004</v>
      </c>
      <c r="M48" s="341">
        <v>4.0594900000000003</v>
      </c>
      <c r="N48" s="341">
        <v>3.7927200000000001</v>
      </c>
      <c r="O48" s="341">
        <v>3.9668009999999998</v>
      </c>
      <c r="P48" s="341">
        <v>3.9985900000000001</v>
      </c>
      <c r="Q48" s="341">
        <v>4.11348</v>
      </c>
      <c r="R48" s="341">
        <v>3.878568</v>
      </c>
      <c r="S48" s="341">
        <v>3.9190770000000001</v>
      </c>
      <c r="T48" s="341">
        <v>3.9775459999999998</v>
      </c>
      <c r="U48" s="341">
        <v>3.5832959999999998</v>
      </c>
      <c r="V48" s="341">
        <v>4.0520769999999997</v>
      </c>
      <c r="W48" s="341">
        <v>3.8577789999999998</v>
      </c>
      <c r="X48" s="341">
        <v>4.0606920000000004</v>
      </c>
      <c r="Y48" s="341">
        <v>3.9502809999999999</v>
      </c>
      <c r="Z48" s="341">
        <v>3.6433080000000002</v>
      </c>
      <c r="AA48" s="341">
        <v>3.8555299999999999</v>
      </c>
      <c r="AB48" s="341">
        <v>3.899823</v>
      </c>
      <c r="AC48" s="341">
        <v>3.6926580000000002</v>
      </c>
      <c r="AD48" s="341">
        <v>3.792583</v>
      </c>
      <c r="AE48" s="341">
        <v>3.7688809999999999</v>
      </c>
      <c r="AF48" s="341">
        <v>3.6625909999999999</v>
      </c>
      <c r="AG48" s="341">
        <v>3.699125</v>
      </c>
      <c r="AH48" s="341">
        <v>3.8887130000000001</v>
      </c>
      <c r="AI48" s="341">
        <v>3.6871510000000001</v>
      </c>
      <c r="AJ48" s="341">
        <v>4.1307429999999998</v>
      </c>
      <c r="AK48" s="341">
        <v>3.6799059999999999</v>
      </c>
      <c r="AL48" s="341">
        <v>3.7427899999999998</v>
      </c>
      <c r="AM48" s="341">
        <v>4.0643890000000003</v>
      </c>
      <c r="AN48" s="341">
        <v>3.9966400000000002</v>
      </c>
      <c r="AO48" s="341">
        <v>3.8940049999999999</v>
      </c>
      <c r="AP48" s="341">
        <v>3.8829660000000001</v>
      </c>
      <c r="AQ48" s="341">
        <v>3.7890160000000002</v>
      </c>
      <c r="AR48" s="341">
        <v>3.96461</v>
      </c>
      <c r="AS48" s="341">
        <v>3.8036560000000001</v>
      </c>
      <c r="AT48" s="341">
        <v>3.7723789999999999</v>
      </c>
      <c r="AU48" s="341">
        <v>3.8910830000000001</v>
      </c>
      <c r="AV48" s="341">
        <v>4.0740939999999997</v>
      </c>
      <c r="AW48" s="341">
        <v>3.7955559999999999</v>
      </c>
      <c r="AX48" s="341">
        <v>3.8120159999999998</v>
      </c>
      <c r="AY48" s="341">
        <v>4.0527741935000003</v>
      </c>
      <c r="AZ48" s="896">
        <v>4.2205628571</v>
      </c>
      <c r="BA48" s="352">
        <v>3.9669669999999999</v>
      </c>
      <c r="BB48" s="352">
        <v>3.8859810000000001</v>
      </c>
      <c r="BC48" s="352">
        <v>3.7815080000000001</v>
      </c>
      <c r="BD48" s="352">
        <v>3.8986079999999999</v>
      </c>
      <c r="BE48" s="352">
        <v>3.7665130000000002</v>
      </c>
      <c r="BF48" s="352">
        <v>3.8957639999999998</v>
      </c>
      <c r="BG48" s="352">
        <v>3.8952140000000002</v>
      </c>
      <c r="BH48" s="352">
        <v>4.0602970000000003</v>
      </c>
      <c r="BI48" s="352">
        <v>3.8354170000000001</v>
      </c>
      <c r="BJ48" s="352">
        <v>3.7715809999999999</v>
      </c>
      <c r="BK48" s="352">
        <v>3.8496480000000002</v>
      </c>
      <c r="BL48" s="352">
        <v>3.9387819999999998</v>
      </c>
      <c r="BM48" s="352">
        <v>3.9116279999999999</v>
      </c>
      <c r="BN48" s="352">
        <v>3.921268</v>
      </c>
      <c r="BO48" s="352">
        <v>3.812011</v>
      </c>
      <c r="BP48" s="352">
        <v>3.9415779999999998</v>
      </c>
      <c r="BQ48" s="352">
        <v>3.768983</v>
      </c>
      <c r="BR48" s="352">
        <v>3.918126</v>
      </c>
      <c r="BS48" s="352">
        <v>3.9239000000000002</v>
      </c>
      <c r="BT48" s="352">
        <v>4.0888530000000003</v>
      </c>
      <c r="BU48" s="352">
        <v>3.9081630000000001</v>
      </c>
      <c r="BV48" s="352">
        <v>3.833434</v>
      </c>
    </row>
    <row r="49" spans="1:74" ht="11.1" customHeight="1" x14ac:dyDescent="0.2">
      <c r="A49" s="270" t="s">
        <v>245</v>
      </c>
      <c r="B49" s="545" t="s">
        <v>1107</v>
      </c>
      <c r="C49" s="341">
        <v>0.30448599999999998</v>
      </c>
      <c r="D49" s="341">
        <v>0.32711499999999999</v>
      </c>
      <c r="E49" s="341">
        <v>0.36624200000000001</v>
      </c>
      <c r="F49" s="341">
        <v>0.25531399999999999</v>
      </c>
      <c r="G49" s="341">
        <v>0.32062200000000002</v>
      </c>
      <c r="H49" s="341">
        <v>0.31841399999999997</v>
      </c>
      <c r="I49" s="341">
        <v>0.31223400000000001</v>
      </c>
      <c r="J49" s="341">
        <v>0.37602600000000003</v>
      </c>
      <c r="K49" s="341">
        <v>0.46470299999999998</v>
      </c>
      <c r="L49" s="341">
        <v>0.27733400000000002</v>
      </c>
      <c r="M49" s="341">
        <v>0.359348</v>
      </c>
      <c r="N49" s="341">
        <v>0.27338499999999999</v>
      </c>
      <c r="O49" s="341">
        <v>0.276308</v>
      </c>
      <c r="P49" s="341">
        <v>0.38368099999999999</v>
      </c>
      <c r="Q49" s="341">
        <v>0.22673399999999999</v>
      </c>
      <c r="R49" s="341">
        <v>0.17765400000000001</v>
      </c>
      <c r="S49" s="341">
        <v>0.21356800000000001</v>
      </c>
      <c r="T49" s="341">
        <v>0.27285799999999999</v>
      </c>
      <c r="U49" s="341">
        <v>0.25130400000000003</v>
      </c>
      <c r="V49" s="341">
        <v>0.32096799999999998</v>
      </c>
      <c r="W49" s="341">
        <v>0.22011800000000001</v>
      </c>
      <c r="X49" s="341">
        <v>0.269399</v>
      </c>
      <c r="Y49" s="341">
        <v>0.35794399999999998</v>
      </c>
      <c r="Z49" s="341">
        <v>0.32625799999999999</v>
      </c>
      <c r="AA49" s="341">
        <v>0.278808</v>
      </c>
      <c r="AB49" s="341">
        <v>0.29376999999999998</v>
      </c>
      <c r="AC49" s="341">
        <v>0.29977900000000002</v>
      </c>
      <c r="AD49" s="341">
        <v>0.32258700000000001</v>
      </c>
      <c r="AE49" s="341">
        <v>0.29302499999999998</v>
      </c>
      <c r="AF49" s="341">
        <v>0.29483399999999998</v>
      </c>
      <c r="AG49" s="341">
        <v>0.29348999999999997</v>
      </c>
      <c r="AH49" s="341">
        <v>0.285356</v>
      </c>
      <c r="AI49" s="341">
        <v>0.22136700000000001</v>
      </c>
      <c r="AJ49" s="341">
        <v>0.31566699999999998</v>
      </c>
      <c r="AK49" s="341">
        <v>0.30704399999999998</v>
      </c>
      <c r="AL49" s="341">
        <v>0.30642000000000003</v>
      </c>
      <c r="AM49" s="341">
        <v>0.35706700000000002</v>
      </c>
      <c r="AN49" s="341">
        <v>0.31647399999999998</v>
      </c>
      <c r="AO49" s="341">
        <v>0.29544900000000002</v>
      </c>
      <c r="AP49" s="341">
        <v>0.29317599999999999</v>
      </c>
      <c r="AQ49" s="341">
        <v>0.20153399999999999</v>
      </c>
      <c r="AR49" s="341">
        <v>0.29595700000000003</v>
      </c>
      <c r="AS49" s="341">
        <v>0.34726600000000002</v>
      </c>
      <c r="AT49" s="341">
        <v>0.26366099999999998</v>
      </c>
      <c r="AU49" s="341">
        <v>0.369593</v>
      </c>
      <c r="AV49" s="341">
        <v>0.30986000000000002</v>
      </c>
      <c r="AW49" s="341">
        <v>0.35362399999999999</v>
      </c>
      <c r="AX49" s="341">
        <v>0.37785400000000002</v>
      </c>
      <c r="AY49" s="341">
        <v>0.35687096773999999</v>
      </c>
      <c r="AZ49" s="896">
        <v>0.30000684999999999</v>
      </c>
      <c r="BA49" s="352">
        <v>0.29399960000000003</v>
      </c>
      <c r="BB49" s="352">
        <v>0.2896763</v>
      </c>
      <c r="BC49" s="352">
        <v>0.27973219999999999</v>
      </c>
      <c r="BD49" s="352">
        <v>0.28223870000000001</v>
      </c>
      <c r="BE49" s="352">
        <v>0.27882200000000001</v>
      </c>
      <c r="BF49" s="352">
        <v>0.27226529999999999</v>
      </c>
      <c r="BG49" s="352">
        <v>0.2890218</v>
      </c>
      <c r="BH49" s="352">
        <v>0.28780109999999998</v>
      </c>
      <c r="BI49" s="352">
        <v>0.29228680000000001</v>
      </c>
      <c r="BJ49" s="352">
        <v>0.29836889999999999</v>
      </c>
      <c r="BK49" s="352">
        <v>0.28793950000000001</v>
      </c>
      <c r="BL49" s="352">
        <v>0.29490670000000002</v>
      </c>
      <c r="BM49" s="352">
        <v>0.29794419999999999</v>
      </c>
      <c r="BN49" s="352">
        <v>0.29636390000000001</v>
      </c>
      <c r="BO49" s="352">
        <v>0.2868714</v>
      </c>
      <c r="BP49" s="352">
        <v>0.29007300000000003</v>
      </c>
      <c r="BQ49" s="352">
        <v>0.28377530000000001</v>
      </c>
      <c r="BR49" s="352">
        <v>0.27649459999999998</v>
      </c>
      <c r="BS49" s="352">
        <v>0.2921552</v>
      </c>
      <c r="BT49" s="352">
        <v>0.29170629999999997</v>
      </c>
      <c r="BU49" s="352">
        <v>0.29836180000000001</v>
      </c>
      <c r="BV49" s="352">
        <v>0.31114910000000001</v>
      </c>
    </row>
    <row r="50" spans="1:74" ht="11.1" customHeight="1" x14ac:dyDescent="0.2">
      <c r="A50" s="270" t="s">
        <v>434</v>
      </c>
      <c r="B50" s="545" t="s">
        <v>1108</v>
      </c>
      <c r="C50" s="341">
        <v>1.595785</v>
      </c>
      <c r="D50" s="341">
        <v>1.5594710000000001</v>
      </c>
      <c r="E50" s="341">
        <v>1.6634720000000001</v>
      </c>
      <c r="F50" s="341">
        <v>1.7239660000000001</v>
      </c>
      <c r="G50" s="341">
        <v>1.746604</v>
      </c>
      <c r="H50" s="341">
        <v>1.8615999999999999</v>
      </c>
      <c r="I50" s="341">
        <v>1.9601109999999999</v>
      </c>
      <c r="J50" s="341">
        <v>2.0003820000000001</v>
      </c>
      <c r="K50" s="341">
        <v>1.865915</v>
      </c>
      <c r="L50" s="341">
        <v>1.7779419999999999</v>
      </c>
      <c r="M50" s="341">
        <v>1.770556</v>
      </c>
      <c r="N50" s="341">
        <v>1.5669420000000001</v>
      </c>
      <c r="O50" s="341">
        <v>1.4412160000000001</v>
      </c>
      <c r="P50" s="341">
        <v>1.5280769999999999</v>
      </c>
      <c r="Q50" s="341">
        <v>1.598042</v>
      </c>
      <c r="R50" s="341">
        <v>1.776921</v>
      </c>
      <c r="S50" s="341">
        <v>1.804754</v>
      </c>
      <c r="T50" s="341">
        <v>1.801275</v>
      </c>
      <c r="U50" s="341">
        <v>1.7665459999999999</v>
      </c>
      <c r="V50" s="341">
        <v>1.924814</v>
      </c>
      <c r="W50" s="341">
        <v>1.960833</v>
      </c>
      <c r="X50" s="341">
        <v>1.7194339999999999</v>
      </c>
      <c r="Y50" s="341">
        <v>1.7903990000000001</v>
      </c>
      <c r="Z50" s="341">
        <v>1.4589240000000001</v>
      </c>
      <c r="AA50" s="341">
        <v>1.5286120000000001</v>
      </c>
      <c r="AB50" s="341">
        <v>1.402512</v>
      </c>
      <c r="AC50" s="341">
        <v>1.460523</v>
      </c>
      <c r="AD50" s="341">
        <v>1.7021269999999999</v>
      </c>
      <c r="AE50" s="341">
        <v>1.8178669999999999</v>
      </c>
      <c r="AF50" s="341">
        <v>1.810775</v>
      </c>
      <c r="AG50" s="341">
        <v>1.8932709999999999</v>
      </c>
      <c r="AH50" s="341">
        <v>1.8601529999999999</v>
      </c>
      <c r="AI50" s="341">
        <v>1.696672</v>
      </c>
      <c r="AJ50" s="341">
        <v>1.68828</v>
      </c>
      <c r="AK50" s="341">
        <v>1.595953</v>
      </c>
      <c r="AL50" s="341">
        <v>1.387081</v>
      </c>
      <c r="AM50" s="341">
        <v>1.5899730000000001</v>
      </c>
      <c r="AN50" s="341">
        <v>1.3664270000000001</v>
      </c>
      <c r="AO50" s="341">
        <v>1.460334</v>
      </c>
      <c r="AP50" s="341">
        <v>1.647335</v>
      </c>
      <c r="AQ50" s="341">
        <v>1.819374</v>
      </c>
      <c r="AR50" s="341">
        <v>1.841215</v>
      </c>
      <c r="AS50" s="341">
        <v>1.929343</v>
      </c>
      <c r="AT50" s="341">
        <v>1.8581650000000001</v>
      </c>
      <c r="AU50" s="341">
        <v>1.822119</v>
      </c>
      <c r="AV50" s="341">
        <v>1.6603939999999999</v>
      </c>
      <c r="AW50" s="341">
        <v>1.529703</v>
      </c>
      <c r="AX50" s="341">
        <v>1.5671600000000001</v>
      </c>
      <c r="AY50" s="341">
        <v>1.6062158</v>
      </c>
      <c r="AZ50" s="896">
        <v>1.4242173</v>
      </c>
      <c r="BA50" s="352">
        <v>1.4476469999999999</v>
      </c>
      <c r="BB50" s="352">
        <v>1.534098</v>
      </c>
      <c r="BC50" s="352">
        <v>1.656487</v>
      </c>
      <c r="BD50" s="352">
        <v>1.76355</v>
      </c>
      <c r="BE50" s="352">
        <v>1.8250090000000001</v>
      </c>
      <c r="BF50" s="352">
        <v>1.8760570000000001</v>
      </c>
      <c r="BG50" s="352">
        <v>1.721101</v>
      </c>
      <c r="BH50" s="352">
        <v>1.6180509999999999</v>
      </c>
      <c r="BI50" s="352">
        <v>1.6021829999999999</v>
      </c>
      <c r="BJ50" s="352">
        <v>1.4805029999999999</v>
      </c>
      <c r="BK50" s="352">
        <v>1.4594339999999999</v>
      </c>
      <c r="BL50" s="352">
        <v>1.3660829999999999</v>
      </c>
      <c r="BM50" s="352">
        <v>1.47868</v>
      </c>
      <c r="BN50" s="352">
        <v>1.550565</v>
      </c>
      <c r="BO50" s="352">
        <v>1.6612480000000001</v>
      </c>
      <c r="BP50" s="352">
        <v>1.757433</v>
      </c>
      <c r="BQ50" s="352">
        <v>1.828276</v>
      </c>
      <c r="BR50" s="352">
        <v>1.875397</v>
      </c>
      <c r="BS50" s="352">
        <v>1.714318</v>
      </c>
      <c r="BT50" s="352">
        <v>1.6124860000000001</v>
      </c>
      <c r="BU50" s="352">
        <v>1.5973269999999999</v>
      </c>
      <c r="BV50" s="352">
        <v>1.4719519999999999</v>
      </c>
    </row>
    <row r="51" spans="1:74" ht="11.1" customHeight="1" x14ac:dyDescent="0.2">
      <c r="A51" s="270"/>
      <c r="B51" s="551"/>
      <c r="C51" s="343"/>
      <c r="D51" s="343"/>
      <c r="E51" s="343"/>
      <c r="F51" s="343"/>
      <c r="G51" s="343"/>
      <c r="H51" s="343"/>
      <c r="I51" s="343"/>
      <c r="J51" s="343"/>
      <c r="K51" s="343"/>
      <c r="L51" s="343"/>
      <c r="M51" s="343"/>
      <c r="N51" s="343"/>
      <c r="O51" s="343"/>
      <c r="P51" s="343"/>
      <c r="Q51" s="343"/>
      <c r="R51" s="343"/>
      <c r="S51" s="343"/>
      <c r="T51" s="343"/>
      <c r="U51" s="343"/>
      <c r="V51" s="343"/>
      <c r="W51" s="343"/>
      <c r="X51" s="343"/>
      <c r="Y51" s="343"/>
      <c r="Z51" s="343"/>
      <c r="AA51" s="343"/>
      <c r="AB51" s="343"/>
      <c r="AC51" s="343"/>
      <c r="AD51" s="343"/>
      <c r="AE51" s="343"/>
      <c r="AF51" s="343"/>
      <c r="AG51" s="343"/>
      <c r="AH51" s="343"/>
      <c r="AI51" s="343"/>
      <c r="AJ51" s="343"/>
      <c r="AK51" s="343"/>
      <c r="AL51" s="343"/>
      <c r="AM51" s="343"/>
      <c r="AN51" s="343"/>
      <c r="AO51" s="343"/>
      <c r="AP51" s="343"/>
      <c r="AQ51" s="343"/>
      <c r="AR51" s="343"/>
      <c r="AS51" s="343"/>
      <c r="AT51" s="343"/>
      <c r="AU51" s="343"/>
      <c r="AV51" s="343"/>
      <c r="AW51" s="343"/>
      <c r="AX51" s="343"/>
      <c r="AY51" s="343"/>
      <c r="AZ51" s="898"/>
      <c r="BA51" s="354"/>
      <c r="BB51" s="354"/>
      <c r="BC51" s="354"/>
      <c r="BD51" s="354"/>
      <c r="BE51" s="354"/>
      <c r="BF51" s="354"/>
      <c r="BG51" s="354"/>
      <c r="BH51" s="354"/>
      <c r="BI51" s="354"/>
      <c r="BJ51" s="354"/>
      <c r="BK51" s="354"/>
      <c r="BL51" s="354"/>
      <c r="BM51" s="354"/>
      <c r="BN51" s="354"/>
      <c r="BO51" s="354"/>
      <c r="BP51" s="354"/>
      <c r="BQ51" s="354"/>
      <c r="BR51" s="354"/>
      <c r="BS51" s="354"/>
      <c r="BT51" s="354"/>
      <c r="BU51" s="354"/>
      <c r="BV51" s="354"/>
    </row>
    <row r="52" spans="1:74" s="273" customFormat="1" ht="11.1" customHeight="1" x14ac:dyDescent="0.2">
      <c r="A52" s="548" t="s">
        <v>435</v>
      </c>
      <c r="B52" s="94" t="s">
        <v>1113</v>
      </c>
      <c r="C52" s="102">
        <v>-0.51304499999999997</v>
      </c>
      <c r="D52" s="102">
        <v>-0.278256</v>
      </c>
      <c r="E52" s="102">
        <v>-0.62126099999999995</v>
      </c>
      <c r="F52" s="102">
        <v>-1.4176089999999999</v>
      </c>
      <c r="G52" s="102">
        <v>-1.0306329999999999</v>
      </c>
      <c r="H52" s="102">
        <v>-1.1730879999999999</v>
      </c>
      <c r="I52" s="102">
        <v>-0.93116699999999997</v>
      </c>
      <c r="J52" s="102">
        <v>-1.3800319999999999</v>
      </c>
      <c r="K52" s="102">
        <v>-1.825135</v>
      </c>
      <c r="L52" s="102">
        <v>-1.4297340000000001</v>
      </c>
      <c r="M52" s="102">
        <v>-1.6367750000000001</v>
      </c>
      <c r="N52" s="102">
        <v>-2.0086240000000002</v>
      </c>
      <c r="O52" s="102">
        <v>-0.81931299999999996</v>
      </c>
      <c r="P52" s="102">
        <v>-0.84835099999999997</v>
      </c>
      <c r="Q52" s="102">
        <v>-2.642423</v>
      </c>
      <c r="R52" s="102">
        <v>-1.450105</v>
      </c>
      <c r="S52" s="102">
        <v>-1.3764179999999999</v>
      </c>
      <c r="T52" s="102">
        <v>-1.223641</v>
      </c>
      <c r="U52" s="102">
        <v>-2.0291670000000002</v>
      </c>
      <c r="V52" s="102">
        <v>-1.5329919999999999</v>
      </c>
      <c r="W52" s="102">
        <v>-1.4885459999999999</v>
      </c>
      <c r="X52" s="102">
        <v>-2.2928649999999999</v>
      </c>
      <c r="Y52" s="102">
        <v>-1.578578</v>
      </c>
      <c r="Z52" s="102">
        <v>-3.101664</v>
      </c>
      <c r="AA52" s="102">
        <v>-1.6655800000000001</v>
      </c>
      <c r="AB52" s="102">
        <v>-2.5719620000000001</v>
      </c>
      <c r="AC52" s="102">
        <v>-2.6514440000000001</v>
      </c>
      <c r="AD52" s="102">
        <v>-1.736896</v>
      </c>
      <c r="AE52" s="102">
        <v>-1.2267619999999999</v>
      </c>
      <c r="AF52" s="102">
        <v>-2.2044790000000001</v>
      </c>
      <c r="AG52" s="102">
        <v>-1.531298</v>
      </c>
      <c r="AH52" s="102">
        <v>-2.6754180000000001</v>
      </c>
      <c r="AI52" s="102">
        <v>-2.5174219999999998</v>
      </c>
      <c r="AJ52" s="102">
        <v>-2.587094</v>
      </c>
      <c r="AK52" s="102">
        <v>-3.2939419999999999</v>
      </c>
      <c r="AL52" s="102">
        <v>-2.6304940000000001</v>
      </c>
      <c r="AM52" s="102">
        <v>-1.9497390000000001</v>
      </c>
      <c r="AN52" s="102">
        <v>-2.8323399999999999</v>
      </c>
      <c r="AO52" s="102">
        <v>-3.1429719999999999</v>
      </c>
      <c r="AP52" s="102">
        <v>-2.6385999999999998</v>
      </c>
      <c r="AQ52" s="102">
        <v>-2.2153119999999999</v>
      </c>
      <c r="AR52" s="102">
        <v>-2.7637670000000001</v>
      </c>
      <c r="AS52" s="102">
        <v>-2.363591</v>
      </c>
      <c r="AT52" s="102">
        <v>-2.3344589999999998</v>
      </c>
      <c r="AU52" s="102">
        <v>-2.8399220000000001</v>
      </c>
      <c r="AV52" s="102">
        <v>-3.528181</v>
      </c>
      <c r="AW52" s="102">
        <v>-3.8644409999999998</v>
      </c>
      <c r="AX52" s="102">
        <v>-3.1330110000000002</v>
      </c>
      <c r="AY52" s="102">
        <v>-3.2069696203000002</v>
      </c>
      <c r="AZ52" s="915">
        <v>-2.9284120769999999</v>
      </c>
      <c r="BA52" s="559">
        <v>-3.5850270000000002</v>
      </c>
      <c r="BB52" s="559">
        <v>-3.0732219999999999</v>
      </c>
      <c r="BC52" s="559">
        <v>-2.6178149999999998</v>
      </c>
      <c r="BD52" s="559">
        <v>-2.8254239999999999</v>
      </c>
      <c r="BE52" s="559">
        <v>-2.7295099999999999</v>
      </c>
      <c r="BF52" s="559">
        <v>-2.7374529999999999</v>
      </c>
      <c r="BG52" s="559">
        <v>-3.1616230000000001</v>
      </c>
      <c r="BH52" s="559">
        <v>-3.3258740000000002</v>
      </c>
      <c r="BI52" s="559">
        <v>-3.924102</v>
      </c>
      <c r="BJ52" s="559">
        <v>-4.2963480000000001</v>
      </c>
      <c r="BK52" s="559">
        <v>-3.3517510000000001</v>
      </c>
      <c r="BL52" s="559">
        <v>-4.2010680000000002</v>
      </c>
      <c r="BM52" s="559">
        <v>-3.8531179999999998</v>
      </c>
      <c r="BN52" s="559">
        <v>-3.5562860000000001</v>
      </c>
      <c r="BO52" s="559">
        <v>-3.2199460000000002</v>
      </c>
      <c r="BP52" s="559">
        <v>-3.3723320000000001</v>
      </c>
      <c r="BQ52" s="559">
        <v>-3.2601089999999999</v>
      </c>
      <c r="BR52" s="559">
        <v>-3.3095859999999999</v>
      </c>
      <c r="BS52" s="559">
        <v>-3.8118650000000001</v>
      </c>
      <c r="BT52" s="559">
        <v>-3.8139400000000001</v>
      </c>
      <c r="BU52" s="559">
        <v>-4.3190660000000003</v>
      </c>
      <c r="BV52" s="559">
        <v>-4.4713960000000004</v>
      </c>
    </row>
    <row r="53" spans="1:74" ht="11.1" customHeight="1" x14ac:dyDescent="0.2">
      <c r="A53" s="270"/>
      <c r="B53" s="552"/>
      <c r="C53" s="343"/>
      <c r="D53" s="343"/>
      <c r="E53" s="343"/>
      <c r="F53" s="343"/>
      <c r="G53" s="343"/>
      <c r="H53" s="343"/>
      <c r="I53" s="343"/>
      <c r="J53" s="343"/>
      <c r="K53" s="343"/>
      <c r="L53" s="343"/>
      <c r="M53" s="343"/>
      <c r="N53" s="343"/>
      <c r="O53" s="343"/>
      <c r="P53" s="343"/>
      <c r="Q53" s="343"/>
      <c r="R53" s="343"/>
      <c r="S53" s="343"/>
      <c r="T53" s="343"/>
      <c r="U53" s="343"/>
      <c r="V53" s="343"/>
      <c r="W53" s="343"/>
      <c r="X53" s="343"/>
      <c r="Y53" s="343"/>
      <c r="Z53" s="343"/>
      <c r="AA53" s="343"/>
      <c r="AB53" s="343"/>
      <c r="AC53" s="343"/>
      <c r="AD53" s="343"/>
      <c r="AE53" s="343"/>
      <c r="AF53" s="343"/>
      <c r="AG53" s="343"/>
      <c r="AH53" s="343"/>
      <c r="AI53" s="343"/>
      <c r="AJ53" s="343"/>
      <c r="AK53" s="343"/>
      <c r="AL53" s="343"/>
      <c r="AM53" s="343"/>
      <c r="AN53" s="343"/>
      <c r="AO53" s="343"/>
      <c r="AP53" s="343"/>
      <c r="AQ53" s="343"/>
      <c r="AR53" s="343"/>
      <c r="AS53" s="343"/>
      <c r="AT53" s="343"/>
      <c r="AU53" s="343"/>
      <c r="AV53" s="343"/>
      <c r="AW53" s="343"/>
      <c r="AX53" s="343"/>
      <c r="AY53" s="343"/>
      <c r="AZ53" s="898"/>
      <c r="BA53" s="354"/>
      <c r="BB53" s="354"/>
      <c r="BC53" s="354"/>
      <c r="BD53" s="354"/>
      <c r="BE53" s="354"/>
      <c r="BF53" s="354"/>
      <c r="BG53" s="354"/>
      <c r="BH53" s="354"/>
      <c r="BI53" s="354"/>
      <c r="BJ53" s="354"/>
      <c r="BK53" s="354"/>
      <c r="BL53" s="354"/>
      <c r="BM53" s="354"/>
      <c r="BN53" s="354"/>
      <c r="BO53" s="354"/>
      <c r="BP53" s="354"/>
      <c r="BQ53" s="354"/>
      <c r="BR53" s="354"/>
      <c r="BS53" s="354"/>
      <c r="BT53" s="354"/>
      <c r="BU53" s="354"/>
      <c r="BV53" s="354"/>
    </row>
    <row r="54" spans="1:74" ht="11.1" customHeight="1" x14ac:dyDescent="0.2">
      <c r="A54" s="269"/>
      <c r="B54" s="553" t="s">
        <v>1114</v>
      </c>
      <c r="C54" s="343"/>
      <c r="D54" s="343"/>
      <c r="E54" s="343"/>
      <c r="F54" s="343"/>
      <c r="G54" s="343"/>
      <c r="H54" s="343"/>
      <c r="I54" s="343"/>
      <c r="J54" s="343"/>
      <c r="K54" s="343"/>
      <c r="L54" s="343"/>
      <c r="M54" s="343"/>
      <c r="N54" s="343"/>
      <c r="O54" s="343"/>
      <c r="P54" s="343"/>
      <c r="Q54" s="343"/>
      <c r="R54" s="343"/>
      <c r="S54" s="343"/>
      <c r="T54" s="343"/>
      <c r="U54" s="343"/>
      <c r="V54" s="343"/>
      <c r="W54" s="343"/>
      <c r="X54" s="343"/>
      <c r="Y54" s="343"/>
      <c r="Z54" s="343"/>
      <c r="AA54" s="343"/>
      <c r="AB54" s="343"/>
      <c r="AC54" s="343"/>
      <c r="AD54" s="343"/>
      <c r="AE54" s="343"/>
      <c r="AF54" s="343"/>
      <c r="AG54" s="343"/>
      <c r="AH54" s="343"/>
      <c r="AI54" s="343"/>
      <c r="AJ54" s="343"/>
      <c r="AK54" s="343"/>
      <c r="AL54" s="343"/>
      <c r="AM54" s="343"/>
      <c r="AN54" s="343"/>
      <c r="AO54" s="343"/>
      <c r="AP54" s="343"/>
      <c r="AQ54" s="343"/>
      <c r="AR54" s="343"/>
      <c r="AS54" s="343"/>
      <c r="AT54" s="343"/>
      <c r="AU54" s="343"/>
      <c r="AV54" s="343"/>
      <c r="AW54" s="343"/>
      <c r="AX54" s="343"/>
      <c r="AY54" s="343"/>
      <c r="AZ54" s="898"/>
      <c r="BA54" s="354"/>
      <c r="BB54" s="354"/>
      <c r="BC54" s="354"/>
      <c r="BD54" s="354"/>
      <c r="BE54" s="354"/>
      <c r="BF54" s="354"/>
      <c r="BG54" s="354"/>
      <c r="BH54" s="354"/>
      <c r="BI54" s="354"/>
      <c r="BJ54" s="354"/>
      <c r="BK54" s="354"/>
      <c r="BL54" s="354"/>
      <c r="BM54" s="354"/>
      <c r="BN54" s="354"/>
      <c r="BO54" s="354"/>
      <c r="BP54" s="354"/>
      <c r="BQ54" s="354"/>
      <c r="BR54" s="354"/>
      <c r="BS54" s="354"/>
      <c r="BT54" s="354"/>
      <c r="BU54" s="354"/>
      <c r="BV54" s="354"/>
    </row>
    <row r="55" spans="1:74" s="273" customFormat="1" ht="11.1" customHeight="1" x14ac:dyDescent="0.2">
      <c r="A55" s="548" t="s">
        <v>250</v>
      </c>
      <c r="B55" s="544" t="s">
        <v>1115</v>
      </c>
      <c r="C55" s="301">
        <v>1190.10285</v>
      </c>
      <c r="D55" s="301">
        <v>1165.6142279999999</v>
      </c>
      <c r="E55" s="301">
        <v>1154.2380989999999</v>
      </c>
      <c r="F55" s="301">
        <v>1153.830189</v>
      </c>
      <c r="G55" s="301">
        <v>1172.1564060000001</v>
      </c>
      <c r="H55" s="301">
        <v>1180.4096030000001</v>
      </c>
      <c r="I55" s="301">
        <v>1215.318088</v>
      </c>
      <c r="J55" s="301">
        <v>1212.6715799999999</v>
      </c>
      <c r="K55" s="301">
        <v>1215.5591079999999</v>
      </c>
      <c r="L55" s="301">
        <v>1230.5137460000001</v>
      </c>
      <c r="M55" s="301">
        <v>1226.776977</v>
      </c>
      <c r="N55" s="301">
        <v>1222.5920630000001</v>
      </c>
      <c r="O55" s="301">
        <v>1253.7938650000001</v>
      </c>
      <c r="P55" s="301">
        <v>1266.7063900000001</v>
      </c>
      <c r="Q55" s="301">
        <v>1229.9735470000001</v>
      </c>
      <c r="R55" s="301">
        <v>1245.5824849999999</v>
      </c>
      <c r="S55" s="301">
        <v>1260.0435170000001</v>
      </c>
      <c r="T55" s="301">
        <v>1263.076135</v>
      </c>
      <c r="U55" s="301">
        <v>1269.9315710000001</v>
      </c>
      <c r="V55" s="301">
        <v>1258.5578250000001</v>
      </c>
      <c r="W55" s="301">
        <v>1282.4267110000001</v>
      </c>
      <c r="X55" s="301">
        <v>1263.6332420000001</v>
      </c>
      <c r="Y55" s="301">
        <v>1263.984361</v>
      </c>
      <c r="Z55" s="301">
        <v>1251.418467</v>
      </c>
      <c r="AA55" s="301">
        <v>1232.1417409999999</v>
      </c>
      <c r="AB55" s="301">
        <v>1222.3224299999999</v>
      </c>
      <c r="AC55" s="301">
        <v>1231.5178619999999</v>
      </c>
      <c r="AD55" s="301">
        <v>1259.188543</v>
      </c>
      <c r="AE55" s="301">
        <v>1276.4546640000001</v>
      </c>
      <c r="AF55" s="301">
        <v>1279.3418590000001</v>
      </c>
      <c r="AG55" s="301">
        <v>1287.0604470000001</v>
      </c>
      <c r="AH55" s="301">
        <v>1276.634636</v>
      </c>
      <c r="AI55" s="301">
        <v>1267.355728</v>
      </c>
      <c r="AJ55" s="301">
        <v>1248.833022</v>
      </c>
      <c r="AK55" s="301">
        <v>1246.8605689999999</v>
      </c>
      <c r="AL55" s="301">
        <v>1236.1411069999999</v>
      </c>
      <c r="AM55" s="301">
        <v>1210.7930019999999</v>
      </c>
      <c r="AN55" s="301">
        <v>1201.320007</v>
      </c>
      <c r="AO55" s="301">
        <v>1204.6684029999999</v>
      </c>
      <c r="AP55" s="301">
        <v>1215.308587</v>
      </c>
      <c r="AQ55" s="301">
        <v>1242.3251339999999</v>
      </c>
      <c r="AR55" s="301">
        <v>1244.585413</v>
      </c>
      <c r="AS55" s="301">
        <v>1265.0325009999999</v>
      </c>
      <c r="AT55" s="301">
        <v>1285.5515250000001</v>
      </c>
      <c r="AU55" s="301">
        <v>1290.168844</v>
      </c>
      <c r="AV55" s="301">
        <v>1274.1330780000001</v>
      </c>
      <c r="AW55" s="301">
        <v>1285.6341339999999</v>
      </c>
      <c r="AX55" s="301">
        <v>1286.129148</v>
      </c>
      <c r="AY55" s="301">
        <v>1277.0489124000001</v>
      </c>
      <c r="AZ55" s="916">
        <v>1276.9989277</v>
      </c>
      <c r="BA55" s="462">
        <v>1275.8330000000001</v>
      </c>
      <c r="BB55" s="462">
        <v>1288.5889999999999</v>
      </c>
      <c r="BC55" s="462">
        <v>1311.7149999999999</v>
      </c>
      <c r="BD55" s="462">
        <v>1318.626</v>
      </c>
      <c r="BE55" s="462">
        <v>1328.9680000000001</v>
      </c>
      <c r="BF55" s="462">
        <v>1331.58</v>
      </c>
      <c r="BG55" s="462">
        <v>1334.02</v>
      </c>
      <c r="BH55" s="462">
        <v>1327.9929999999999</v>
      </c>
      <c r="BI55" s="462">
        <v>1330.425</v>
      </c>
      <c r="BJ55" s="462">
        <v>1314.145</v>
      </c>
      <c r="BK55" s="462">
        <v>1332.739</v>
      </c>
      <c r="BL55" s="462">
        <v>1316.04</v>
      </c>
      <c r="BM55" s="462">
        <v>1320.1420000000001</v>
      </c>
      <c r="BN55" s="462">
        <v>1331.915</v>
      </c>
      <c r="BO55" s="462">
        <v>1352.0640000000001</v>
      </c>
      <c r="BP55" s="462">
        <v>1355.9839999999999</v>
      </c>
      <c r="BQ55" s="462">
        <v>1365.9929999999999</v>
      </c>
      <c r="BR55" s="462">
        <v>1366.6869999999999</v>
      </c>
      <c r="BS55" s="462">
        <v>1364.9</v>
      </c>
      <c r="BT55" s="462">
        <v>1356.643</v>
      </c>
      <c r="BU55" s="462">
        <v>1354.4459999999999</v>
      </c>
      <c r="BV55" s="462">
        <v>1337.1679999999999</v>
      </c>
    </row>
    <row r="56" spans="1:74" ht="11.1" customHeight="1" x14ac:dyDescent="0.2">
      <c r="A56" s="270" t="s">
        <v>247</v>
      </c>
      <c r="B56" s="545" t="s">
        <v>1116</v>
      </c>
      <c r="C56" s="468">
        <v>413.714</v>
      </c>
      <c r="D56" s="468">
        <v>408.52600000000001</v>
      </c>
      <c r="E56" s="468">
        <v>414.20699999999999</v>
      </c>
      <c r="F56" s="468">
        <v>417.38200000000001</v>
      </c>
      <c r="G56" s="468">
        <v>415.065</v>
      </c>
      <c r="H56" s="468">
        <v>417.79899999999998</v>
      </c>
      <c r="I56" s="468">
        <v>424.07499999999999</v>
      </c>
      <c r="J56" s="468">
        <v>419.78500000000003</v>
      </c>
      <c r="K56" s="468">
        <v>429</v>
      </c>
      <c r="L56" s="468">
        <v>439.678</v>
      </c>
      <c r="M56" s="468">
        <v>416.62099999999998</v>
      </c>
      <c r="N56" s="468">
        <v>430.10199999999998</v>
      </c>
      <c r="O56" s="468">
        <v>459.15899999999999</v>
      </c>
      <c r="P56" s="468">
        <v>472.36900000000003</v>
      </c>
      <c r="Q56" s="468">
        <v>465.21899999999999</v>
      </c>
      <c r="R56" s="468">
        <v>459.62700000000001</v>
      </c>
      <c r="S56" s="468">
        <v>460.64299999999997</v>
      </c>
      <c r="T56" s="468">
        <v>454.71499999999997</v>
      </c>
      <c r="U56" s="468">
        <v>439.947</v>
      </c>
      <c r="V56" s="468">
        <v>417.30099999999999</v>
      </c>
      <c r="W56" s="468">
        <v>417.86500000000001</v>
      </c>
      <c r="X56" s="468">
        <v>425.99299999999999</v>
      </c>
      <c r="Y56" s="468">
        <v>441.83800000000002</v>
      </c>
      <c r="Z56" s="468">
        <v>426.49099999999999</v>
      </c>
      <c r="AA56" s="468">
        <v>428.15499999999997</v>
      </c>
      <c r="AB56" s="468">
        <v>448.33699999999999</v>
      </c>
      <c r="AC56" s="468">
        <v>447.75400000000002</v>
      </c>
      <c r="AD56" s="468">
        <v>464.6</v>
      </c>
      <c r="AE56" s="468">
        <v>455.02600000000001</v>
      </c>
      <c r="AF56" s="468">
        <v>440.48200000000003</v>
      </c>
      <c r="AG56" s="468">
        <v>427.67200000000003</v>
      </c>
      <c r="AH56" s="468">
        <v>417.661</v>
      </c>
      <c r="AI56" s="468">
        <v>415.15100000000001</v>
      </c>
      <c r="AJ56" s="468">
        <v>423.76499999999999</v>
      </c>
      <c r="AK56" s="468">
        <v>421.22500000000002</v>
      </c>
      <c r="AL56" s="468">
        <v>413.38</v>
      </c>
      <c r="AM56" s="468">
        <v>418.78199999999998</v>
      </c>
      <c r="AN56" s="468">
        <v>429.786</v>
      </c>
      <c r="AO56" s="468">
        <v>431.68799999999999</v>
      </c>
      <c r="AP56" s="468">
        <v>435.065</v>
      </c>
      <c r="AQ56" s="468">
        <v>430.52699999999999</v>
      </c>
      <c r="AR56" s="468">
        <v>413.90600000000001</v>
      </c>
      <c r="AS56" s="468">
        <v>420.18599999999998</v>
      </c>
      <c r="AT56" s="468">
        <v>417.29399999999998</v>
      </c>
      <c r="AU56" s="468">
        <v>407.85300000000001</v>
      </c>
      <c r="AV56" s="468">
        <v>420.99400000000003</v>
      </c>
      <c r="AW56" s="468">
        <v>420.56400000000002</v>
      </c>
      <c r="AX56" s="468">
        <v>411.23700000000002</v>
      </c>
      <c r="AY56" s="468">
        <v>422.73614285999997</v>
      </c>
      <c r="AZ56" s="917">
        <v>441.35774321999997</v>
      </c>
      <c r="BA56" s="456">
        <v>452.67869999999999</v>
      </c>
      <c r="BB56" s="456">
        <v>462.26</v>
      </c>
      <c r="BC56" s="456">
        <v>464.8673</v>
      </c>
      <c r="BD56" s="456">
        <v>459.2199</v>
      </c>
      <c r="BE56" s="456">
        <v>453.96199999999999</v>
      </c>
      <c r="BF56" s="456">
        <v>449.32240000000002</v>
      </c>
      <c r="BG56" s="456">
        <v>449.95659999999998</v>
      </c>
      <c r="BH56" s="456">
        <v>464.90050000000002</v>
      </c>
      <c r="BI56" s="456">
        <v>467.65469999999999</v>
      </c>
      <c r="BJ56" s="456">
        <v>462.15269999999998</v>
      </c>
      <c r="BK56" s="456">
        <v>474.04300000000001</v>
      </c>
      <c r="BL56" s="456">
        <v>483.92230000000001</v>
      </c>
      <c r="BM56" s="456">
        <v>493.6549</v>
      </c>
      <c r="BN56" s="456">
        <v>499.80419999999998</v>
      </c>
      <c r="BO56" s="456">
        <v>498.5924</v>
      </c>
      <c r="BP56" s="456">
        <v>491.90260000000001</v>
      </c>
      <c r="BQ56" s="456">
        <v>485.363</v>
      </c>
      <c r="BR56" s="456">
        <v>479.6746</v>
      </c>
      <c r="BS56" s="456">
        <v>477.1893</v>
      </c>
      <c r="BT56" s="456">
        <v>489.36630000000002</v>
      </c>
      <c r="BU56" s="456">
        <v>488.17899999999997</v>
      </c>
      <c r="BV56" s="456">
        <v>480.55450000000002</v>
      </c>
    </row>
    <row r="57" spans="1:74" ht="11.1" customHeight="1" x14ac:dyDescent="0.2">
      <c r="A57" s="270" t="s">
        <v>530</v>
      </c>
      <c r="B57" s="545" t="s">
        <v>1100</v>
      </c>
      <c r="C57" s="468">
        <v>160.87744900000001</v>
      </c>
      <c r="D57" s="468">
        <v>141.07776200000001</v>
      </c>
      <c r="E57" s="468">
        <v>142.11115699999999</v>
      </c>
      <c r="F57" s="468">
        <v>154.29309699999999</v>
      </c>
      <c r="G57" s="468">
        <v>177.48304099999999</v>
      </c>
      <c r="H57" s="468">
        <v>186.72917699999999</v>
      </c>
      <c r="I57" s="468">
        <v>208.541369</v>
      </c>
      <c r="J57" s="468">
        <v>230.774023</v>
      </c>
      <c r="K57" s="468">
        <v>243.70535000000001</v>
      </c>
      <c r="L57" s="468">
        <v>243.01998399999999</v>
      </c>
      <c r="M57" s="468">
        <v>236.15490500000001</v>
      </c>
      <c r="N57" s="468">
        <v>211.14952099999999</v>
      </c>
      <c r="O57" s="468">
        <v>187.896445</v>
      </c>
      <c r="P57" s="468">
        <v>174.685643</v>
      </c>
      <c r="Q57" s="468">
        <v>173.949138</v>
      </c>
      <c r="R57" s="468">
        <v>187.93352400000001</v>
      </c>
      <c r="S57" s="468">
        <v>207.05935700000001</v>
      </c>
      <c r="T57" s="468">
        <v>225.71730600000001</v>
      </c>
      <c r="U57" s="468">
        <v>242.93247600000001</v>
      </c>
      <c r="V57" s="468">
        <v>266.99305399999997</v>
      </c>
      <c r="W57" s="468">
        <v>277.21147300000001</v>
      </c>
      <c r="X57" s="468">
        <v>274.01406400000002</v>
      </c>
      <c r="Y57" s="468">
        <v>254.801704</v>
      </c>
      <c r="Z57" s="468">
        <v>223.298676</v>
      </c>
      <c r="AA57" s="468">
        <v>184.50430299999999</v>
      </c>
      <c r="AB57" s="468">
        <v>163.40231499999999</v>
      </c>
      <c r="AC57" s="468">
        <v>170.228511</v>
      </c>
      <c r="AD57" s="468">
        <v>188.35041899999999</v>
      </c>
      <c r="AE57" s="468">
        <v>214.47302400000001</v>
      </c>
      <c r="AF57" s="468">
        <v>234.75323700000001</v>
      </c>
      <c r="AG57" s="468">
        <v>264.55737699999997</v>
      </c>
      <c r="AH57" s="468">
        <v>277.91525100000001</v>
      </c>
      <c r="AI57" s="468">
        <v>276.85161099999999</v>
      </c>
      <c r="AJ57" s="468">
        <v>269.48558000000003</v>
      </c>
      <c r="AK57" s="468">
        <v>253.66751099999999</v>
      </c>
      <c r="AL57" s="468">
        <v>225.71036000000001</v>
      </c>
      <c r="AM57" s="468">
        <v>184.688322</v>
      </c>
      <c r="AN57" s="468">
        <v>163.02121600000001</v>
      </c>
      <c r="AO57" s="468">
        <v>173.54224300000001</v>
      </c>
      <c r="AP57" s="468">
        <v>194.55259599999999</v>
      </c>
      <c r="AQ57" s="468">
        <v>225.49050600000001</v>
      </c>
      <c r="AR57" s="468">
        <v>252.639779</v>
      </c>
      <c r="AS57" s="468">
        <v>273.53508599999998</v>
      </c>
      <c r="AT57" s="468">
        <v>294.75440800000001</v>
      </c>
      <c r="AU57" s="468">
        <v>304.587783</v>
      </c>
      <c r="AV57" s="468">
        <v>305.49192599999998</v>
      </c>
      <c r="AW57" s="468">
        <v>292.18212899999997</v>
      </c>
      <c r="AX57" s="468">
        <v>271.65562199999999</v>
      </c>
      <c r="AY57" s="468">
        <v>231.70371428999999</v>
      </c>
      <c r="AZ57" s="917">
        <v>218.08934991000001</v>
      </c>
      <c r="BA57" s="456">
        <v>216.07329999999999</v>
      </c>
      <c r="BB57" s="456">
        <v>227.01050000000001</v>
      </c>
      <c r="BC57" s="456">
        <v>248.30260000000001</v>
      </c>
      <c r="BD57" s="456">
        <v>267.1078</v>
      </c>
      <c r="BE57" s="456">
        <v>285.59460000000001</v>
      </c>
      <c r="BF57" s="456">
        <v>304.52260000000001</v>
      </c>
      <c r="BG57" s="456">
        <v>312.41039999999998</v>
      </c>
      <c r="BH57" s="456">
        <v>307.35419999999999</v>
      </c>
      <c r="BI57" s="456">
        <v>293.08179999999999</v>
      </c>
      <c r="BJ57" s="456">
        <v>265.87329999999997</v>
      </c>
      <c r="BK57" s="456">
        <v>238.8809</v>
      </c>
      <c r="BL57" s="456">
        <v>219.7407</v>
      </c>
      <c r="BM57" s="456">
        <v>221.7585</v>
      </c>
      <c r="BN57" s="456">
        <v>235.6525</v>
      </c>
      <c r="BO57" s="456">
        <v>255.9564</v>
      </c>
      <c r="BP57" s="456">
        <v>272.91309999999999</v>
      </c>
      <c r="BQ57" s="456">
        <v>291.04829999999998</v>
      </c>
      <c r="BR57" s="456">
        <v>309.19110000000001</v>
      </c>
      <c r="BS57" s="456">
        <v>316.24290000000002</v>
      </c>
      <c r="BT57" s="456">
        <v>311.38389999999998</v>
      </c>
      <c r="BU57" s="456">
        <v>297.23820000000001</v>
      </c>
      <c r="BV57" s="456">
        <v>270.7756</v>
      </c>
    </row>
    <row r="58" spans="1:74" ht="11.1" customHeight="1" x14ac:dyDescent="0.2">
      <c r="A58" s="270" t="s">
        <v>437</v>
      </c>
      <c r="B58" s="545" t="s">
        <v>1101</v>
      </c>
      <c r="C58" s="468">
        <v>82.852000000000004</v>
      </c>
      <c r="D58" s="468">
        <v>85.337999999999994</v>
      </c>
      <c r="E58" s="468">
        <v>88.066999999999993</v>
      </c>
      <c r="F58" s="468">
        <v>88.513000000000005</v>
      </c>
      <c r="G58" s="468">
        <v>89.183999999999997</v>
      </c>
      <c r="H58" s="468">
        <v>88.864000000000004</v>
      </c>
      <c r="I58" s="468">
        <v>87.632000000000005</v>
      </c>
      <c r="J58" s="468">
        <v>86.415999999999997</v>
      </c>
      <c r="K58" s="468">
        <v>82.31</v>
      </c>
      <c r="L58" s="468">
        <v>85.152000000000001</v>
      </c>
      <c r="M58" s="468">
        <v>84.174000000000007</v>
      </c>
      <c r="N58" s="468">
        <v>86.382000000000005</v>
      </c>
      <c r="O58" s="468">
        <v>85.494</v>
      </c>
      <c r="P58" s="468">
        <v>87.653999999999996</v>
      </c>
      <c r="Q58" s="468">
        <v>88.863</v>
      </c>
      <c r="R58" s="468">
        <v>91.912999999999997</v>
      </c>
      <c r="S58" s="468">
        <v>88.903000000000006</v>
      </c>
      <c r="T58" s="468">
        <v>87.274000000000001</v>
      </c>
      <c r="U58" s="468">
        <v>87.143000000000001</v>
      </c>
      <c r="V58" s="468">
        <v>86.353999999999999</v>
      </c>
      <c r="W58" s="468">
        <v>88.43</v>
      </c>
      <c r="X58" s="468">
        <v>91.561000000000007</v>
      </c>
      <c r="Y58" s="468">
        <v>89.683999999999997</v>
      </c>
      <c r="Z58" s="468">
        <v>84.177999999999997</v>
      </c>
      <c r="AA58" s="468">
        <v>81.593000000000004</v>
      </c>
      <c r="AB58" s="468">
        <v>91.123999999999995</v>
      </c>
      <c r="AC58" s="468">
        <v>91.197000000000003</v>
      </c>
      <c r="AD58" s="468">
        <v>90.691999999999993</v>
      </c>
      <c r="AE58" s="468">
        <v>90.694999999999993</v>
      </c>
      <c r="AF58" s="468">
        <v>87.381</v>
      </c>
      <c r="AG58" s="468">
        <v>82.977999999999994</v>
      </c>
      <c r="AH58" s="468">
        <v>79.902000000000001</v>
      </c>
      <c r="AI58" s="468">
        <v>79.796999999999997</v>
      </c>
      <c r="AJ58" s="468">
        <v>82.641999999999996</v>
      </c>
      <c r="AK58" s="468">
        <v>81.861000000000004</v>
      </c>
      <c r="AL58" s="468">
        <v>76.522000000000006</v>
      </c>
      <c r="AM58" s="468">
        <v>78.774000000000001</v>
      </c>
      <c r="AN58" s="468">
        <v>83.484999999999999</v>
      </c>
      <c r="AO58" s="468">
        <v>87.486999999999995</v>
      </c>
      <c r="AP58" s="468">
        <v>90.465000000000003</v>
      </c>
      <c r="AQ58" s="468">
        <v>87.314999999999998</v>
      </c>
      <c r="AR58" s="468">
        <v>83.195999999999998</v>
      </c>
      <c r="AS58" s="468">
        <v>81.216999999999999</v>
      </c>
      <c r="AT58" s="468">
        <v>82.65</v>
      </c>
      <c r="AU58" s="468">
        <v>85.388000000000005</v>
      </c>
      <c r="AV58" s="468">
        <v>87.563999999999993</v>
      </c>
      <c r="AW58" s="468">
        <v>85.090999999999994</v>
      </c>
      <c r="AX58" s="468">
        <v>81.209000000000003</v>
      </c>
      <c r="AY58" s="468">
        <v>81.556857143000002</v>
      </c>
      <c r="AZ58" s="917">
        <v>85.027346455</v>
      </c>
      <c r="BA58" s="456">
        <v>87.645390000000006</v>
      </c>
      <c r="BB58" s="456">
        <v>88.683589999999995</v>
      </c>
      <c r="BC58" s="456">
        <v>88.057209999999998</v>
      </c>
      <c r="BD58" s="456">
        <v>86.956649999999996</v>
      </c>
      <c r="BE58" s="456">
        <v>85.990989999999996</v>
      </c>
      <c r="BF58" s="456">
        <v>84.318380000000005</v>
      </c>
      <c r="BG58" s="456">
        <v>85.114710000000002</v>
      </c>
      <c r="BH58" s="456">
        <v>87.137060000000005</v>
      </c>
      <c r="BI58" s="456">
        <v>85.234889999999993</v>
      </c>
      <c r="BJ58" s="456">
        <v>80.480969999999999</v>
      </c>
      <c r="BK58" s="456">
        <v>85.455259999999996</v>
      </c>
      <c r="BL58" s="456">
        <v>87.629220000000004</v>
      </c>
      <c r="BM58" s="456">
        <v>89.855950000000007</v>
      </c>
      <c r="BN58" s="456">
        <v>90.555930000000004</v>
      </c>
      <c r="BO58" s="456">
        <v>89.662360000000007</v>
      </c>
      <c r="BP58" s="456">
        <v>88.286240000000006</v>
      </c>
      <c r="BQ58" s="456">
        <v>87.056780000000003</v>
      </c>
      <c r="BR58" s="456">
        <v>85.168610000000001</v>
      </c>
      <c r="BS58" s="456">
        <v>85.764200000000002</v>
      </c>
      <c r="BT58" s="456">
        <v>87.7941</v>
      </c>
      <c r="BU58" s="456">
        <v>85.868449999999996</v>
      </c>
      <c r="BV58" s="456">
        <v>81.060739999999996</v>
      </c>
    </row>
    <row r="59" spans="1:74" ht="11.1" customHeight="1" x14ac:dyDescent="0.2">
      <c r="A59" s="270" t="s">
        <v>439</v>
      </c>
      <c r="B59" s="545" t="s">
        <v>1102</v>
      </c>
      <c r="C59" s="468">
        <v>33.352336999999999</v>
      </c>
      <c r="D59" s="468">
        <v>34.035051000000003</v>
      </c>
      <c r="E59" s="468">
        <v>34.398493000000002</v>
      </c>
      <c r="F59" s="468">
        <v>31.637782999999999</v>
      </c>
      <c r="G59" s="468">
        <v>30.775500999999998</v>
      </c>
      <c r="H59" s="468">
        <v>29.736238</v>
      </c>
      <c r="I59" s="468">
        <v>30.787911999999999</v>
      </c>
      <c r="J59" s="468">
        <v>29.152491999999999</v>
      </c>
      <c r="K59" s="468">
        <v>27.261168000000001</v>
      </c>
      <c r="L59" s="468">
        <v>27.034628999999999</v>
      </c>
      <c r="M59" s="468">
        <v>30.159193999999999</v>
      </c>
      <c r="N59" s="468">
        <v>31.550449</v>
      </c>
      <c r="O59" s="468">
        <v>33.576895</v>
      </c>
      <c r="P59" s="468">
        <v>35.218246000000001</v>
      </c>
      <c r="Q59" s="468">
        <v>34.493988999999999</v>
      </c>
      <c r="R59" s="468">
        <v>33.599620999999999</v>
      </c>
      <c r="S59" s="468">
        <v>31.587306999999999</v>
      </c>
      <c r="T59" s="468">
        <v>30.189724999999999</v>
      </c>
      <c r="U59" s="468">
        <v>31.095637</v>
      </c>
      <c r="V59" s="468">
        <v>29.822569999999999</v>
      </c>
      <c r="W59" s="468">
        <v>30.321832000000001</v>
      </c>
      <c r="X59" s="468">
        <v>28.726247999999998</v>
      </c>
      <c r="Y59" s="468">
        <v>30.770309999999998</v>
      </c>
      <c r="Z59" s="468">
        <v>33.117010000000001</v>
      </c>
      <c r="AA59" s="468">
        <v>35.942928999999999</v>
      </c>
      <c r="AB59" s="468">
        <v>37.526290000000003</v>
      </c>
      <c r="AC59" s="468">
        <v>38.312677999999998</v>
      </c>
      <c r="AD59" s="468">
        <v>37.252282999999998</v>
      </c>
      <c r="AE59" s="468">
        <v>33.379196999999998</v>
      </c>
      <c r="AF59" s="468">
        <v>33.644088000000004</v>
      </c>
      <c r="AG59" s="468">
        <v>33.386699</v>
      </c>
      <c r="AH59" s="468">
        <v>34.016787999999998</v>
      </c>
      <c r="AI59" s="468">
        <v>33.488401000000003</v>
      </c>
      <c r="AJ59" s="468">
        <v>31.892177</v>
      </c>
      <c r="AK59" s="468">
        <v>32.432687999999999</v>
      </c>
      <c r="AL59" s="468">
        <v>35.008186000000002</v>
      </c>
      <c r="AM59" s="468">
        <v>36.474736</v>
      </c>
      <c r="AN59" s="468">
        <v>37.371895000000002</v>
      </c>
      <c r="AO59" s="468">
        <v>37.215085000000002</v>
      </c>
      <c r="AP59" s="468">
        <v>33.782297</v>
      </c>
      <c r="AQ59" s="468">
        <v>33.618547</v>
      </c>
      <c r="AR59" s="468">
        <v>33.485298999999998</v>
      </c>
      <c r="AS59" s="468">
        <v>33.463737999999999</v>
      </c>
      <c r="AT59" s="468">
        <v>32.754359000000001</v>
      </c>
      <c r="AU59" s="468">
        <v>33.185785000000003</v>
      </c>
      <c r="AV59" s="468">
        <v>33.414484999999999</v>
      </c>
      <c r="AW59" s="468">
        <v>34.731118000000002</v>
      </c>
      <c r="AX59" s="468">
        <v>34.383135000000003</v>
      </c>
      <c r="AY59" s="468">
        <v>36.914752386000004</v>
      </c>
      <c r="AZ59" s="917">
        <v>38.159323104999999</v>
      </c>
      <c r="BA59" s="456">
        <v>38.272840000000002</v>
      </c>
      <c r="BB59" s="456">
        <v>37.30706</v>
      </c>
      <c r="BC59" s="456">
        <v>35.980069999999998</v>
      </c>
      <c r="BD59" s="456">
        <v>35.263649999999998</v>
      </c>
      <c r="BE59" s="456">
        <v>35.193989999999999</v>
      </c>
      <c r="BF59" s="456">
        <v>34.524450000000002</v>
      </c>
      <c r="BG59" s="456">
        <v>34.257649999999998</v>
      </c>
      <c r="BH59" s="456">
        <v>33.835850000000001</v>
      </c>
      <c r="BI59" s="456">
        <v>34.995829999999998</v>
      </c>
      <c r="BJ59" s="456">
        <v>36.246099999999998</v>
      </c>
      <c r="BK59" s="456">
        <v>38.772889999999997</v>
      </c>
      <c r="BL59" s="456">
        <v>39.136130000000001</v>
      </c>
      <c r="BM59" s="456">
        <v>39.145519999999998</v>
      </c>
      <c r="BN59" s="456">
        <v>38.195340000000002</v>
      </c>
      <c r="BO59" s="456">
        <v>36.888019999999997</v>
      </c>
      <c r="BP59" s="456">
        <v>36.119860000000003</v>
      </c>
      <c r="BQ59" s="456">
        <v>36.080649999999999</v>
      </c>
      <c r="BR59" s="456">
        <v>35.426099999999998</v>
      </c>
      <c r="BS59" s="456">
        <v>35.132640000000002</v>
      </c>
      <c r="BT59" s="456">
        <v>34.700530000000001</v>
      </c>
      <c r="BU59" s="456">
        <v>35.946950000000001</v>
      </c>
      <c r="BV59" s="456">
        <v>37.28192</v>
      </c>
    </row>
    <row r="60" spans="1:74" ht="11.1" customHeight="1" x14ac:dyDescent="0.2">
      <c r="A60" s="270" t="s">
        <v>231</v>
      </c>
      <c r="B60" s="545" t="s">
        <v>1117</v>
      </c>
      <c r="C60" s="468">
        <v>251.78143700000001</v>
      </c>
      <c r="D60" s="468">
        <v>250.26103599999999</v>
      </c>
      <c r="E60" s="468">
        <v>238.50202100000001</v>
      </c>
      <c r="F60" s="468">
        <v>230.01925299999999</v>
      </c>
      <c r="G60" s="468">
        <v>220.72221500000001</v>
      </c>
      <c r="H60" s="468">
        <v>221.01629</v>
      </c>
      <c r="I60" s="468">
        <v>225.133026</v>
      </c>
      <c r="J60" s="468">
        <v>215.59122500000001</v>
      </c>
      <c r="K60" s="468">
        <v>209.51571100000001</v>
      </c>
      <c r="L60" s="468">
        <v>210.44437199999999</v>
      </c>
      <c r="M60" s="468">
        <v>221.35419999999999</v>
      </c>
      <c r="N60" s="468">
        <v>224.41015400000001</v>
      </c>
      <c r="O60" s="468">
        <v>239.63172499999999</v>
      </c>
      <c r="P60" s="468">
        <v>242.635672</v>
      </c>
      <c r="Q60" s="468">
        <v>225.20362700000001</v>
      </c>
      <c r="R60" s="468">
        <v>223.64209</v>
      </c>
      <c r="S60" s="468">
        <v>222.14595199999999</v>
      </c>
      <c r="T60" s="468">
        <v>222.055801</v>
      </c>
      <c r="U60" s="468">
        <v>220.87479500000001</v>
      </c>
      <c r="V60" s="468">
        <v>219.15346</v>
      </c>
      <c r="W60" s="468">
        <v>227.885199</v>
      </c>
      <c r="X60" s="468">
        <v>218.728658</v>
      </c>
      <c r="Y60" s="468">
        <v>221.53345100000001</v>
      </c>
      <c r="Z60" s="468">
        <v>240.716757</v>
      </c>
      <c r="AA60" s="468">
        <v>252.09595899999999</v>
      </c>
      <c r="AB60" s="468">
        <v>240.68621099999999</v>
      </c>
      <c r="AC60" s="468">
        <v>233.531848</v>
      </c>
      <c r="AD60" s="468">
        <v>233.70503299999999</v>
      </c>
      <c r="AE60" s="468">
        <v>231.654179</v>
      </c>
      <c r="AF60" s="468">
        <v>232.51895099999999</v>
      </c>
      <c r="AG60" s="468">
        <v>224.38041699999999</v>
      </c>
      <c r="AH60" s="468">
        <v>220.700153</v>
      </c>
      <c r="AI60" s="468">
        <v>219.772919</v>
      </c>
      <c r="AJ60" s="468">
        <v>212.574747</v>
      </c>
      <c r="AK60" s="468">
        <v>221.03006099999999</v>
      </c>
      <c r="AL60" s="468">
        <v>238.21676099999999</v>
      </c>
      <c r="AM60" s="468">
        <v>251.069999</v>
      </c>
      <c r="AN60" s="468">
        <v>243.69924399999999</v>
      </c>
      <c r="AO60" s="468">
        <v>233.762238</v>
      </c>
      <c r="AP60" s="468">
        <v>228.244021</v>
      </c>
      <c r="AQ60" s="468">
        <v>229.03829999999999</v>
      </c>
      <c r="AR60" s="468">
        <v>232.826528</v>
      </c>
      <c r="AS60" s="468">
        <v>229.508984</v>
      </c>
      <c r="AT60" s="468">
        <v>222.48826</v>
      </c>
      <c r="AU60" s="468">
        <v>223.20902699999999</v>
      </c>
      <c r="AV60" s="468">
        <v>209.433145</v>
      </c>
      <c r="AW60" s="468">
        <v>219.54405600000001</v>
      </c>
      <c r="AX60" s="468">
        <v>243.79028099999999</v>
      </c>
      <c r="AY60" s="468">
        <v>258.23042857000002</v>
      </c>
      <c r="AZ60" s="917">
        <v>252.54345298999999</v>
      </c>
      <c r="BA60" s="456">
        <v>241.01339999999999</v>
      </c>
      <c r="BB60" s="456">
        <v>235.81190000000001</v>
      </c>
      <c r="BC60" s="456">
        <v>232.83949999999999</v>
      </c>
      <c r="BD60" s="456">
        <v>231.39869999999999</v>
      </c>
      <c r="BE60" s="456">
        <v>227.52109999999999</v>
      </c>
      <c r="BF60" s="456">
        <v>221.73570000000001</v>
      </c>
      <c r="BG60" s="456">
        <v>220.38579999999999</v>
      </c>
      <c r="BH60" s="456">
        <v>215.142</v>
      </c>
      <c r="BI60" s="456">
        <v>222.4504</v>
      </c>
      <c r="BJ60" s="456">
        <v>234.35849999999999</v>
      </c>
      <c r="BK60" s="456">
        <v>249.3852</v>
      </c>
      <c r="BL60" s="456">
        <v>243.17080000000001</v>
      </c>
      <c r="BM60" s="456">
        <v>234.17420000000001</v>
      </c>
      <c r="BN60" s="456">
        <v>230.565</v>
      </c>
      <c r="BO60" s="456">
        <v>227.34200000000001</v>
      </c>
      <c r="BP60" s="456">
        <v>227.1653</v>
      </c>
      <c r="BQ60" s="456">
        <v>225.2063</v>
      </c>
      <c r="BR60" s="456">
        <v>219.98929999999999</v>
      </c>
      <c r="BS60" s="456">
        <v>219.74510000000001</v>
      </c>
      <c r="BT60" s="456">
        <v>213.9503</v>
      </c>
      <c r="BU60" s="456">
        <v>220.20249999999999</v>
      </c>
      <c r="BV60" s="456">
        <v>232.1722</v>
      </c>
    </row>
    <row r="61" spans="1:74" ht="11.1" customHeight="1" x14ac:dyDescent="0.2">
      <c r="A61" s="270" t="s">
        <v>248</v>
      </c>
      <c r="B61" s="545" t="s">
        <v>1105</v>
      </c>
      <c r="C61" s="468">
        <v>38.582630000000002</v>
      </c>
      <c r="D61" s="468">
        <v>39.857602999999997</v>
      </c>
      <c r="E61" s="468">
        <v>35.606813000000002</v>
      </c>
      <c r="F61" s="468">
        <v>37.708813999999997</v>
      </c>
      <c r="G61" s="468">
        <v>41.341512000000002</v>
      </c>
      <c r="H61" s="468">
        <v>39.375874000000003</v>
      </c>
      <c r="I61" s="468">
        <v>41.230307000000003</v>
      </c>
      <c r="J61" s="468">
        <v>38.408996000000002</v>
      </c>
      <c r="K61" s="468">
        <v>36.520041999999997</v>
      </c>
      <c r="L61" s="468">
        <v>36.459811999999999</v>
      </c>
      <c r="M61" s="468">
        <v>37.811636</v>
      </c>
      <c r="N61" s="468">
        <v>35.038728999999996</v>
      </c>
      <c r="O61" s="468">
        <v>35.568530000000003</v>
      </c>
      <c r="P61" s="468">
        <v>37.254086000000001</v>
      </c>
      <c r="Q61" s="468">
        <v>37.772772000000003</v>
      </c>
      <c r="R61" s="468">
        <v>40.968086</v>
      </c>
      <c r="S61" s="468">
        <v>42.351891999999999</v>
      </c>
      <c r="T61" s="468">
        <v>42.415795000000003</v>
      </c>
      <c r="U61" s="468">
        <v>42.581170999999998</v>
      </c>
      <c r="V61" s="468">
        <v>42.612389999999998</v>
      </c>
      <c r="W61" s="468">
        <v>43.462268999999999</v>
      </c>
      <c r="X61" s="468">
        <v>39.437100999999998</v>
      </c>
      <c r="Y61" s="468">
        <v>38.730170999999999</v>
      </c>
      <c r="Z61" s="468">
        <v>39.776125</v>
      </c>
      <c r="AA61" s="468">
        <v>41.317742000000003</v>
      </c>
      <c r="AB61" s="468">
        <v>39.641218000000002</v>
      </c>
      <c r="AC61" s="468">
        <v>41.871274999999997</v>
      </c>
      <c r="AD61" s="468">
        <v>41.554355999999999</v>
      </c>
      <c r="AE61" s="468">
        <v>43.026643</v>
      </c>
      <c r="AF61" s="468">
        <v>44.541206000000003</v>
      </c>
      <c r="AG61" s="468">
        <v>45.605637999999999</v>
      </c>
      <c r="AH61" s="468">
        <v>46.089159000000002</v>
      </c>
      <c r="AI61" s="468">
        <v>45.384037999999997</v>
      </c>
      <c r="AJ61" s="468">
        <v>43.642904000000001</v>
      </c>
      <c r="AK61" s="468">
        <v>43.591135999999999</v>
      </c>
      <c r="AL61" s="468">
        <v>43.710596000000002</v>
      </c>
      <c r="AM61" s="468">
        <v>43.405684999999998</v>
      </c>
      <c r="AN61" s="468">
        <v>44.179327999999998</v>
      </c>
      <c r="AO61" s="468">
        <v>41.725836999999999</v>
      </c>
      <c r="AP61" s="468">
        <v>41.761969000000001</v>
      </c>
      <c r="AQ61" s="468">
        <v>45.054830000000003</v>
      </c>
      <c r="AR61" s="468">
        <v>44.422803000000002</v>
      </c>
      <c r="AS61" s="468">
        <v>44.26972</v>
      </c>
      <c r="AT61" s="468">
        <v>43.725661000000002</v>
      </c>
      <c r="AU61" s="468">
        <v>44.140624000000003</v>
      </c>
      <c r="AV61" s="468">
        <v>41.680509000000001</v>
      </c>
      <c r="AW61" s="468">
        <v>45.736134999999997</v>
      </c>
      <c r="AX61" s="468">
        <v>44.391750999999999</v>
      </c>
      <c r="AY61" s="468">
        <v>42.482714285999997</v>
      </c>
      <c r="AZ61" s="917">
        <v>42.185782515</v>
      </c>
      <c r="BA61" s="456">
        <v>40.836539999999999</v>
      </c>
      <c r="BB61" s="456">
        <v>41.505650000000003</v>
      </c>
      <c r="BC61" s="456">
        <v>42.848930000000003</v>
      </c>
      <c r="BD61" s="456">
        <v>43.53716</v>
      </c>
      <c r="BE61" s="456">
        <v>44.197490000000002</v>
      </c>
      <c r="BF61" s="456">
        <v>44.634450000000001</v>
      </c>
      <c r="BG61" s="456">
        <v>45.07687</v>
      </c>
      <c r="BH61" s="456">
        <v>43.392949999999999</v>
      </c>
      <c r="BI61" s="456">
        <v>43.332000000000001</v>
      </c>
      <c r="BJ61" s="456">
        <v>42.113219999999998</v>
      </c>
      <c r="BK61" s="456">
        <v>43.26491</v>
      </c>
      <c r="BL61" s="456">
        <v>43.837670000000003</v>
      </c>
      <c r="BM61" s="456">
        <v>43.0657</v>
      </c>
      <c r="BN61" s="456">
        <v>43.131619999999998</v>
      </c>
      <c r="BO61" s="456">
        <v>44.819139999999997</v>
      </c>
      <c r="BP61" s="456">
        <v>44.590119999999999</v>
      </c>
      <c r="BQ61" s="456">
        <v>44.528950000000002</v>
      </c>
      <c r="BR61" s="456">
        <v>44.261069999999997</v>
      </c>
      <c r="BS61" s="456">
        <v>44.773269999999997</v>
      </c>
      <c r="BT61" s="456">
        <v>43.377209999999998</v>
      </c>
      <c r="BU61" s="456">
        <v>43.491039999999998</v>
      </c>
      <c r="BV61" s="456">
        <v>42.322789999999998</v>
      </c>
    </row>
    <row r="62" spans="1:74" ht="11.1" customHeight="1" x14ac:dyDescent="0.2">
      <c r="A62" s="270" t="s">
        <v>213</v>
      </c>
      <c r="B62" s="545" t="s">
        <v>1106</v>
      </c>
      <c r="C62" s="468">
        <v>125.281997</v>
      </c>
      <c r="D62" s="468">
        <v>120.609776</v>
      </c>
      <c r="E62" s="468">
        <v>114.65761500000001</v>
      </c>
      <c r="F62" s="468">
        <v>106.291242</v>
      </c>
      <c r="G62" s="468">
        <v>109.712137</v>
      </c>
      <c r="H62" s="468">
        <v>111.329024</v>
      </c>
      <c r="I62" s="468">
        <v>112.59147400000001</v>
      </c>
      <c r="J62" s="468">
        <v>113.121844</v>
      </c>
      <c r="K62" s="468">
        <v>110.53083700000001</v>
      </c>
      <c r="L62" s="468">
        <v>110.49194900000001</v>
      </c>
      <c r="M62" s="468">
        <v>120.60104200000001</v>
      </c>
      <c r="N62" s="468">
        <v>118.89921</v>
      </c>
      <c r="O62" s="468">
        <v>122.69627</v>
      </c>
      <c r="P62" s="468">
        <v>124.661743</v>
      </c>
      <c r="Q62" s="468">
        <v>111.693021</v>
      </c>
      <c r="R62" s="468">
        <v>111.71016400000001</v>
      </c>
      <c r="S62" s="468">
        <v>112.76200900000001</v>
      </c>
      <c r="T62" s="468">
        <v>111.99350800000001</v>
      </c>
      <c r="U62" s="468">
        <v>119.786492</v>
      </c>
      <c r="V62" s="468">
        <v>116.450351</v>
      </c>
      <c r="W62" s="468">
        <v>118.841938</v>
      </c>
      <c r="X62" s="468">
        <v>109.617171</v>
      </c>
      <c r="Y62" s="468">
        <v>113.160725</v>
      </c>
      <c r="Z62" s="468">
        <v>130.48589899999999</v>
      </c>
      <c r="AA62" s="468">
        <v>128.940808</v>
      </c>
      <c r="AB62" s="468">
        <v>117.92239600000001</v>
      </c>
      <c r="AC62" s="468">
        <v>121.54455</v>
      </c>
      <c r="AD62" s="468">
        <v>118.118452</v>
      </c>
      <c r="AE62" s="468">
        <v>121.933621</v>
      </c>
      <c r="AF62" s="468">
        <v>123.628377</v>
      </c>
      <c r="AG62" s="468">
        <v>129.87731600000001</v>
      </c>
      <c r="AH62" s="468">
        <v>126.210285</v>
      </c>
      <c r="AI62" s="468">
        <v>124.645759</v>
      </c>
      <c r="AJ62" s="468">
        <v>117.206614</v>
      </c>
      <c r="AK62" s="468">
        <v>125.21517299999999</v>
      </c>
      <c r="AL62" s="468">
        <v>130.42120399999999</v>
      </c>
      <c r="AM62" s="468">
        <v>119.93326</v>
      </c>
      <c r="AN62" s="468">
        <v>119.388324</v>
      </c>
      <c r="AO62" s="468">
        <v>116.82599999999999</v>
      </c>
      <c r="AP62" s="468">
        <v>110.512704</v>
      </c>
      <c r="AQ62" s="468">
        <v>112.303951</v>
      </c>
      <c r="AR62" s="468">
        <v>108.42900400000001</v>
      </c>
      <c r="AS62" s="468">
        <v>112.565973</v>
      </c>
      <c r="AT62" s="468">
        <v>122.750837</v>
      </c>
      <c r="AU62" s="468">
        <v>125.235625</v>
      </c>
      <c r="AV62" s="468">
        <v>112.212013</v>
      </c>
      <c r="AW62" s="468">
        <v>120.582696</v>
      </c>
      <c r="AX62" s="468">
        <v>128.23035899999999</v>
      </c>
      <c r="AY62" s="468">
        <v>126.59571429</v>
      </c>
      <c r="AZ62" s="917">
        <v>120.16447101</v>
      </c>
      <c r="BA62" s="456">
        <v>117.1726</v>
      </c>
      <c r="BB62" s="456">
        <v>112.69110000000001</v>
      </c>
      <c r="BC62" s="456">
        <v>114.49550000000001</v>
      </c>
      <c r="BD62" s="456">
        <v>113.7017</v>
      </c>
      <c r="BE62" s="456">
        <v>118.5694</v>
      </c>
      <c r="BF62" s="456">
        <v>118.60720000000001</v>
      </c>
      <c r="BG62" s="456">
        <v>115.6108</v>
      </c>
      <c r="BH62" s="456">
        <v>107.241</v>
      </c>
      <c r="BI62" s="456">
        <v>112.5976</v>
      </c>
      <c r="BJ62" s="456">
        <v>119.27290000000001</v>
      </c>
      <c r="BK62" s="456">
        <v>123.37220000000001</v>
      </c>
      <c r="BL62" s="456">
        <v>116.01049999999999</v>
      </c>
      <c r="BM62" s="456">
        <v>113.5068</v>
      </c>
      <c r="BN62" s="456">
        <v>108.06950000000001</v>
      </c>
      <c r="BO62" s="456">
        <v>112.0528</v>
      </c>
      <c r="BP62" s="456">
        <v>111.3175</v>
      </c>
      <c r="BQ62" s="456">
        <v>116.6219</v>
      </c>
      <c r="BR62" s="456">
        <v>117.068</v>
      </c>
      <c r="BS62" s="456">
        <v>112.9841</v>
      </c>
      <c r="BT62" s="456">
        <v>105.3678</v>
      </c>
      <c r="BU62" s="456">
        <v>110.926</v>
      </c>
      <c r="BV62" s="456">
        <v>118.0562</v>
      </c>
    </row>
    <row r="63" spans="1:74" ht="11.1" customHeight="1" x14ac:dyDescent="0.2">
      <c r="A63" s="270" t="s">
        <v>249</v>
      </c>
      <c r="B63" s="545" t="s">
        <v>1107</v>
      </c>
      <c r="C63" s="468">
        <v>27.07</v>
      </c>
      <c r="D63" s="468">
        <v>28.038</v>
      </c>
      <c r="E63" s="468">
        <v>28.094999999999999</v>
      </c>
      <c r="F63" s="468">
        <v>29.492999999999999</v>
      </c>
      <c r="G63" s="468">
        <v>29.484999999999999</v>
      </c>
      <c r="H63" s="468">
        <v>29.251000000000001</v>
      </c>
      <c r="I63" s="468">
        <v>29.196000000000002</v>
      </c>
      <c r="J63" s="468">
        <v>28.606999999999999</v>
      </c>
      <c r="K63" s="468">
        <v>27.390999999999998</v>
      </c>
      <c r="L63" s="468">
        <v>30.023</v>
      </c>
      <c r="M63" s="468">
        <v>29.364999999999998</v>
      </c>
      <c r="N63" s="468">
        <v>30.739000000000001</v>
      </c>
      <c r="O63" s="468">
        <v>32.103999999999999</v>
      </c>
      <c r="P63" s="468">
        <v>31.321000000000002</v>
      </c>
      <c r="Q63" s="468">
        <v>29.559000000000001</v>
      </c>
      <c r="R63" s="468">
        <v>32.341999999999999</v>
      </c>
      <c r="S63" s="468">
        <v>33.143999999999998</v>
      </c>
      <c r="T63" s="468">
        <v>30.472999999999999</v>
      </c>
      <c r="U63" s="468">
        <v>28.509</v>
      </c>
      <c r="V63" s="468">
        <v>25.972000000000001</v>
      </c>
      <c r="W63" s="468">
        <v>27.774999999999999</v>
      </c>
      <c r="X63" s="468">
        <v>27.588000000000001</v>
      </c>
      <c r="Y63" s="468">
        <v>25.844000000000001</v>
      </c>
      <c r="Z63" s="468">
        <v>24.094000000000001</v>
      </c>
      <c r="AA63" s="468">
        <v>26.939</v>
      </c>
      <c r="AB63" s="468">
        <v>28.901</v>
      </c>
      <c r="AC63" s="468">
        <v>29.875</v>
      </c>
      <c r="AD63" s="468">
        <v>27.853000000000002</v>
      </c>
      <c r="AE63" s="468">
        <v>29.042999999999999</v>
      </c>
      <c r="AF63" s="468">
        <v>27.314</v>
      </c>
      <c r="AG63" s="468">
        <v>25.893999999999998</v>
      </c>
      <c r="AH63" s="468">
        <v>25.021000000000001</v>
      </c>
      <c r="AI63" s="468">
        <v>23.95</v>
      </c>
      <c r="AJ63" s="468">
        <v>23.771000000000001</v>
      </c>
      <c r="AK63" s="468">
        <v>22.359000000000002</v>
      </c>
      <c r="AL63" s="468">
        <v>22.741</v>
      </c>
      <c r="AM63" s="468">
        <v>23.739000000000001</v>
      </c>
      <c r="AN63" s="468">
        <v>24.625</v>
      </c>
      <c r="AO63" s="468">
        <v>24.803000000000001</v>
      </c>
      <c r="AP63" s="468">
        <v>24.550999999999998</v>
      </c>
      <c r="AQ63" s="468">
        <v>23.998000000000001</v>
      </c>
      <c r="AR63" s="468">
        <v>22.661999999999999</v>
      </c>
      <c r="AS63" s="468">
        <v>19.972000000000001</v>
      </c>
      <c r="AT63" s="468">
        <v>21.231000000000002</v>
      </c>
      <c r="AU63" s="468">
        <v>20.587</v>
      </c>
      <c r="AV63" s="468">
        <v>21.754999999999999</v>
      </c>
      <c r="AW63" s="468">
        <v>22.324999999999999</v>
      </c>
      <c r="AX63" s="468">
        <v>22.097000000000001</v>
      </c>
      <c r="AY63" s="468">
        <v>23.598428570999999</v>
      </c>
      <c r="AZ63" s="917">
        <v>24.760708442999999</v>
      </c>
      <c r="BA63" s="456">
        <v>25.165389999999999</v>
      </c>
      <c r="BB63" s="456">
        <v>24.970410000000001</v>
      </c>
      <c r="BC63" s="456">
        <v>25.85275</v>
      </c>
      <c r="BD63" s="456">
        <v>25.25582</v>
      </c>
      <c r="BE63" s="456">
        <v>24.025120000000001</v>
      </c>
      <c r="BF63" s="456">
        <v>23.506879999999999</v>
      </c>
      <c r="BG63" s="456">
        <v>23.188939999999999</v>
      </c>
      <c r="BH63" s="456">
        <v>23.662680000000002</v>
      </c>
      <c r="BI63" s="456">
        <v>23.931850000000001</v>
      </c>
      <c r="BJ63" s="456">
        <v>23.170349999999999</v>
      </c>
      <c r="BK63" s="456">
        <v>24.31297</v>
      </c>
      <c r="BL63" s="456">
        <v>24.539190000000001</v>
      </c>
      <c r="BM63" s="456">
        <v>24.881019999999999</v>
      </c>
      <c r="BN63" s="456">
        <v>24.654450000000001</v>
      </c>
      <c r="BO63" s="456">
        <v>25.499700000000001</v>
      </c>
      <c r="BP63" s="456">
        <v>24.87107</v>
      </c>
      <c r="BQ63" s="456">
        <v>23.681159999999998</v>
      </c>
      <c r="BR63" s="456">
        <v>23.169309999999999</v>
      </c>
      <c r="BS63" s="456">
        <v>22.848299999999998</v>
      </c>
      <c r="BT63" s="456">
        <v>23.30791</v>
      </c>
      <c r="BU63" s="456">
        <v>23.52721</v>
      </c>
      <c r="BV63" s="456">
        <v>22.69359</v>
      </c>
    </row>
    <row r="64" spans="1:74" ht="11.1" customHeight="1" x14ac:dyDescent="0.2">
      <c r="A64" s="270" t="s">
        <v>440</v>
      </c>
      <c r="B64" s="545" t="s">
        <v>1108</v>
      </c>
      <c r="C64" s="468">
        <v>56.591000000000001</v>
      </c>
      <c r="D64" s="468">
        <v>57.871000000000002</v>
      </c>
      <c r="E64" s="468">
        <v>58.593000000000004</v>
      </c>
      <c r="F64" s="468">
        <v>58.491999999999997</v>
      </c>
      <c r="G64" s="468">
        <v>58.387999999999998</v>
      </c>
      <c r="H64" s="468">
        <v>56.308999999999997</v>
      </c>
      <c r="I64" s="468">
        <v>56.131</v>
      </c>
      <c r="J64" s="468">
        <v>50.814999999999998</v>
      </c>
      <c r="K64" s="468">
        <v>49.325000000000003</v>
      </c>
      <c r="L64" s="468">
        <v>48.21</v>
      </c>
      <c r="M64" s="468">
        <v>50.536000000000001</v>
      </c>
      <c r="N64" s="468">
        <v>54.320999999999998</v>
      </c>
      <c r="O64" s="468">
        <v>57.667000000000002</v>
      </c>
      <c r="P64" s="468">
        <v>60.906999999999996</v>
      </c>
      <c r="Q64" s="468">
        <v>63.22</v>
      </c>
      <c r="R64" s="468">
        <v>63.847000000000001</v>
      </c>
      <c r="S64" s="468">
        <v>61.447000000000003</v>
      </c>
      <c r="T64" s="468">
        <v>58.241999999999997</v>
      </c>
      <c r="U64" s="468">
        <v>57.061999999999998</v>
      </c>
      <c r="V64" s="468">
        <v>53.899000000000001</v>
      </c>
      <c r="W64" s="468">
        <v>50.634</v>
      </c>
      <c r="X64" s="468">
        <v>47.968000000000004</v>
      </c>
      <c r="Y64" s="468">
        <v>47.622</v>
      </c>
      <c r="Z64" s="468">
        <v>49.261000000000003</v>
      </c>
      <c r="AA64" s="468">
        <v>52.652999999999999</v>
      </c>
      <c r="AB64" s="468">
        <v>54.781999999999996</v>
      </c>
      <c r="AC64" s="468">
        <v>57.203000000000003</v>
      </c>
      <c r="AD64" s="468">
        <v>57.063000000000002</v>
      </c>
      <c r="AE64" s="468">
        <v>57.223999999999997</v>
      </c>
      <c r="AF64" s="468">
        <v>55.079000000000001</v>
      </c>
      <c r="AG64" s="468">
        <v>52.709000000000003</v>
      </c>
      <c r="AH64" s="468">
        <v>49.119</v>
      </c>
      <c r="AI64" s="468">
        <v>48.314999999999998</v>
      </c>
      <c r="AJ64" s="468">
        <v>43.853000000000002</v>
      </c>
      <c r="AK64" s="468">
        <v>45.478999999999999</v>
      </c>
      <c r="AL64" s="468">
        <v>50.430999999999997</v>
      </c>
      <c r="AM64" s="468">
        <v>53.926000000000002</v>
      </c>
      <c r="AN64" s="468">
        <v>55.764000000000003</v>
      </c>
      <c r="AO64" s="468">
        <v>57.619</v>
      </c>
      <c r="AP64" s="468">
        <v>56.374000000000002</v>
      </c>
      <c r="AQ64" s="468">
        <v>54.978999999999999</v>
      </c>
      <c r="AR64" s="468">
        <v>53.018000000000001</v>
      </c>
      <c r="AS64" s="468">
        <v>50.314</v>
      </c>
      <c r="AT64" s="468">
        <v>47.902999999999999</v>
      </c>
      <c r="AU64" s="468">
        <v>45.981999999999999</v>
      </c>
      <c r="AV64" s="468">
        <v>41.588000000000001</v>
      </c>
      <c r="AW64" s="468">
        <v>44.878</v>
      </c>
      <c r="AX64" s="468">
        <v>49.134999999999998</v>
      </c>
      <c r="AY64" s="468">
        <v>53.230159999999998</v>
      </c>
      <c r="AZ64" s="917">
        <v>54.710749999999997</v>
      </c>
      <c r="BA64" s="456">
        <v>56.975140000000003</v>
      </c>
      <c r="BB64" s="456">
        <v>58.349179999999997</v>
      </c>
      <c r="BC64" s="456">
        <v>58.471179999999997</v>
      </c>
      <c r="BD64" s="456">
        <v>56.184869999999997</v>
      </c>
      <c r="BE64" s="456">
        <v>53.913879999999999</v>
      </c>
      <c r="BF64" s="456">
        <v>50.407739999999997</v>
      </c>
      <c r="BG64" s="456">
        <v>48.018470000000001</v>
      </c>
      <c r="BH64" s="456">
        <v>45.32694</v>
      </c>
      <c r="BI64" s="456">
        <v>47.146180000000001</v>
      </c>
      <c r="BJ64" s="456">
        <v>50.476970000000001</v>
      </c>
      <c r="BK64" s="456">
        <v>55.251579999999997</v>
      </c>
      <c r="BL64" s="456">
        <v>58.054049999999997</v>
      </c>
      <c r="BM64" s="456">
        <v>60.099420000000002</v>
      </c>
      <c r="BN64" s="456">
        <v>61.286470000000001</v>
      </c>
      <c r="BO64" s="456">
        <v>61.250950000000003</v>
      </c>
      <c r="BP64" s="456">
        <v>58.818440000000002</v>
      </c>
      <c r="BQ64" s="456">
        <v>56.406260000000003</v>
      </c>
      <c r="BR64" s="456">
        <v>52.738680000000002</v>
      </c>
      <c r="BS64" s="456">
        <v>50.220500000000001</v>
      </c>
      <c r="BT64" s="456">
        <v>47.39499</v>
      </c>
      <c r="BU64" s="456">
        <v>49.066450000000003</v>
      </c>
      <c r="BV64" s="456">
        <v>52.250579999999999</v>
      </c>
    </row>
    <row r="65" spans="1:74" ht="11.1" customHeight="1" x14ac:dyDescent="0.2">
      <c r="A65" s="270"/>
      <c r="B65" s="554"/>
      <c r="C65" s="452"/>
      <c r="D65" s="452"/>
      <c r="E65" s="452"/>
      <c r="F65" s="452"/>
      <c r="G65" s="452"/>
      <c r="H65" s="452"/>
      <c r="I65" s="452"/>
      <c r="J65" s="452"/>
      <c r="K65" s="452"/>
      <c r="L65" s="452"/>
      <c r="M65" s="452"/>
      <c r="N65" s="452"/>
      <c r="O65" s="452"/>
      <c r="P65" s="452"/>
      <c r="Q65" s="452"/>
      <c r="R65" s="452"/>
      <c r="S65" s="452"/>
      <c r="T65" s="452"/>
      <c r="U65" s="452"/>
      <c r="V65" s="452"/>
      <c r="W65" s="452"/>
      <c r="X65" s="452"/>
      <c r="Y65" s="452"/>
      <c r="Z65" s="452"/>
      <c r="AA65" s="452"/>
      <c r="AB65" s="452"/>
      <c r="AC65" s="452"/>
      <c r="AD65" s="452"/>
      <c r="AE65" s="452"/>
      <c r="AF65" s="452"/>
      <c r="AG65" s="452"/>
      <c r="AH65" s="452"/>
      <c r="AI65" s="452"/>
      <c r="AJ65" s="452"/>
      <c r="AK65" s="452"/>
      <c r="AL65" s="452"/>
      <c r="AM65" s="452"/>
      <c r="AN65" s="452"/>
      <c r="AO65" s="452"/>
      <c r="AP65" s="452"/>
      <c r="AQ65" s="452"/>
      <c r="AR65" s="452"/>
      <c r="AS65" s="452"/>
      <c r="AT65" s="452"/>
      <c r="AU65" s="452"/>
      <c r="AV65" s="452"/>
      <c r="AW65" s="452"/>
      <c r="AX65" s="452"/>
      <c r="AY65" s="452"/>
      <c r="AZ65" s="917"/>
      <c r="BA65" s="456"/>
      <c r="BB65" s="456"/>
      <c r="BC65" s="456"/>
      <c r="BD65" s="456"/>
      <c r="BE65" s="456"/>
      <c r="BF65" s="456"/>
      <c r="BG65" s="456"/>
      <c r="BH65" s="456"/>
      <c r="BI65" s="456"/>
      <c r="BJ65" s="456"/>
      <c r="BK65" s="456"/>
      <c r="BL65" s="456"/>
      <c r="BM65" s="456"/>
      <c r="BN65" s="456"/>
      <c r="BO65" s="456"/>
      <c r="BP65" s="456"/>
      <c r="BQ65" s="456"/>
      <c r="BR65" s="456"/>
      <c r="BS65" s="456"/>
      <c r="BT65" s="456"/>
      <c r="BU65" s="456"/>
      <c r="BV65" s="456"/>
    </row>
    <row r="66" spans="1:74" s="273" customFormat="1" ht="11.1" customHeight="1" x14ac:dyDescent="0.2">
      <c r="A66" s="548" t="s">
        <v>251</v>
      </c>
      <c r="B66" s="555" t="s">
        <v>1118</v>
      </c>
      <c r="C66" s="300">
        <v>588.31700000000001</v>
      </c>
      <c r="D66" s="300">
        <v>578.87199999999996</v>
      </c>
      <c r="E66" s="300">
        <v>566.06100000000004</v>
      </c>
      <c r="F66" s="300">
        <v>547.86599999999999</v>
      </c>
      <c r="G66" s="300">
        <v>523.10900000000004</v>
      </c>
      <c r="H66" s="300">
        <v>493.32400000000001</v>
      </c>
      <c r="I66" s="300">
        <v>468.00599999999997</v>
      </c>
      <c r="J66" s="300">
        <v>445.05700000000002</v>
      </c>
      <c r="K66" s="300">
        <v>416.39299999999997</v>
      </c>
      <c r="L66" s="300">
        <v>398.56900000000002</v>
      </c>
      <c r="M66" s="300">
        <v>388.41899999999998</v>
      </c>
      <c r="N66" s="300">
        <v>372.03</v>
      </c>
      <c r="O66" s="300">
        <v>371.57900000000001</v>
      </c>
      <c r="P66" s="300">
        <v>371.57900000000001</v>
      </c>
      <c r="Q66" s="300">
        <v>371.17500000000001</v>
      </c>
      <c r="R66" s="300">
        <v>363.72300000000001</v>
      </c>
      <c r="S66" s="300">
        <v>354.36599999999999</v>
      </c>
      <c r="T66" s="300">
        <v>347.15800000000002</v>
      </c>
      <c r="U66" s="300">
        <v>347.45400000000001</v>
      </c>
      <c r="V66" s="300">
        <v>350.33</v>
      </c>
      <c r="W66" s="300">
        <v>351.274</v>
      </c>
      <c r="X66" s="300">
        <v>351.274</v>
      </c>
      <c r="Y66" s="300">
        <v>351.911</v>
      </c>
      <c r="Z66" s="300">
        <v>354.68400000000003</v>
      </c>
      <c r="AA66" s="300">
        <v>358.01299999999998</v>
      </c>
      <c r="AB66" s="300">
        <v>360.95800000000003</v>
      </c>
      <c r="AC66" s="300">
        <v>363.93400000000003</v>
      </c>
      <c r="AD66" s="300">
        <v>366.91699999999997</v>
      </c>
      <c r="AE66" s="300">
        <v>370.16699999999997</v>
      </c>
      <c r="AF66" s="300">
        <v>373.072</v>
      </c>
      <c r="AG66" s="300">
        <v>375.43299999999999</v>
      </c>
      <c r="AH66" s="300">
        <v>379.65600000000001</v>
      </c>
      <c r="AI66" s="300">
        <v>382.93</v>
      </c>
      <c r="AJ66" s="300">
        <v>387.21800000000002</v>
      </c>
      <c r="AK66" s="300">
        <v>391.8</v>
      </c>
      <c r="AL66" s="300">
        <v>393.56799999999998</v>
      </c>
      <c r="AM66" s="300">
        <v>395.06400000000002</v>
      </c>
      <c r="AN66" s="300">
        <v>395.31299999999999</v>
      </c>
      <c r="AO66" s="300">
        <v>396.71</v>
      </c>
      <c r="AP66" s="300">
        <v>399.12099999999998</v>
      </c>
      <c r="AQ66" s="300">
        <v>402.05900000000003</v>
      </c>
      <c r="AR66" s="300">
        <v>403.00299999999999</v>
      </c>
      <c r="AS66" s="300">
        <v>402.976</v>
      </c>
      <c r="AT66" s="300">
        <v>404.94099999999997</v>
      </c>
      <c r="AU66" s="300">
        <v>406.983</v>
      </c>
      <c r="AV66" s="300">
        <v>409.59399999999999</v>
      </c>
      <c r="AW66" s="300">
        <v>411.92200000000003</v>
      </c>
      <c r="AX66" s="300">
        <v>413.464</v>
      </c>
      <c r="AY66" s="300">
        <v>415.21271429000001</v>
      </c>
      <c r="AZ66" s="918">
        <v>415.55314378000003</v>
      </c>
      <c r="BA66" s="461">
        <v>415.55309999999997</v>
      </c>
      <c r="BB66" s="461">
        <v>417.18310000000002</v>
      </c>
      <c r="BC66" s="461">
        <v>418.81310000000002</v>
      </c>
      <c r="BD66" s="461">
        <v>420.44310000000002</v>
      </c>
      <c r="BE66" s="461">
        <v>422.07310000000001</v>
      </c>
      <c r="BF66" s="461">
        <v>423.70310000000001</v>
      </c>
      <c r="BG66" s="461">
        <v>425.3331</v>
      </c>
      <c r="BH66" s="461">
        <v>426.9631</v>
      </c>
      <c r="BI66" s="461">
        <v>428.59309999999999</v>
      </c>
      <c r="BJ66" s="461">
        <v>430.22309999999999</v>
      </c>
      <c r="BK66" s="461">
        <v>431.85309999999998</v>
      </c>
      <c r="BL66" s="461">
        <v>433.48309999999998</v>
      </c>
      <c r="BM66" s="461">
        <v>435.11309999999997</v>
      </c>
      <c r="BN66" s="461">
        <v>435.11309999999997</v>
      </c>
      <c r="BO66" s="461">
        <v>435.11309999999997</v>
      </c>
      <c r="BP66" s="461">
        <v>435.11309999999997</v>
      </c>
      <c r="BQ66" s="461">
        <v>435.11309999999997</v>
      </c>
      <c r="BR66" s="461">
        <v>435.11309999999997</v>
      </c>
      <c r="BS66" s="461">
        <v>435.11309999999997</v>
      </c>
      <c r="BT66" s="461">
        <v>435.11309999999997</v>
      </c>
      <c r="BU66" s="461">
        <v>435.11309999999997</v>
      </c>
      <c r="BV66" s="461">
        <v>435.11309999999997</v>
      </c>
    </row>
    <row r="67" spans="1:74" s="164" customFormat="1" ht="12" customHeight="1" x14ac:dyDescent="0.2">
      <c r="A67" s="163"/>
      <c r="B67" s="788" t="s">
        <v>1064</v>
      </c>
      <c r="C67" s="786"/>
      <c r="D67" s="786"/>
      <c r="E67" s="786"/>
      <c r="F67" s="786"/>
      <c r="G67" s="786"/>
      <c r="H67" s="786"/>
      <c r="I67" s="786"/>
      <c r="J67" s="786"/>
      <c r="K67" s="786"/>
      <c r="L67" s="786"/>
      <c r="M67" s="786"/>
      <c r="N67" s="786"/>
      <c r="O67" s="786"/>
      <c r="P67" s="786"/>
      <c r="Q67" s="764"/>
      <c r="R67" s="303"/>
      <c r="AY67" s="646"/>
      <c r="AZ67" s="646"/>
      <c r="BA67" s="646"/>
      <c r="BB67" s="646"/>
      <c r="BC67" s="646"/>
      <c r="BD67" s="646"/>
      <c r="BE67" s="646"/>
      <c r="BF67" s="646"/>
      <c r="BG67" s="646"/>
      <c r="BH67" s="646"/>
      <c r="BI67" s="646"/>
      <c r="BJ67" s="218"/>
    </row>
    <row r="68" spans="1:74" s="164" customFormat="1" x14ac:dyDescent="0.2">
      <c r="A68" s="163"/>
      <c r="B68" s="1038" t="s">
        <v>1548</v>
      </c>
      <c r="C68" s="1038"/>
      <c r="D68" s="1038"/>
      <c r="E68" s="1038"/>
      <c r="F68" s="1038"/>
      <c r="G68" s="1038"/>
      <c r="H68" s="1038"/>
      <c r="I68" s="1038"/>
      <c r="J68" s="1038"/>
      <c r="K68" s="1038"/>
      <c r="L68" s="1038"/>
      <c r="M68" s="1038"/>
      <c r="N68" s="1038"/>
      <c r="O68" s="1038"/>
      <c r="P68" s="1038"/>
      <c r="Q68" s="1038"/>
      <c r="R68" s="303"/>
      <c r="AY68" s="646"/>
      <c r="AZ68" s="646"/>
      <c r="BA68" s="646"/>
      <c r="BB68" s="646"/>
      <c r="BC68" s="646"/>
      <c r="BD68" s="646"/>
      <c r="BE68" s="646"/>
      <c r="BF68" s="646"/>
      <c r="BG68" s="646"/>
      <c r="BH68" s="646"/>
      <c r="BI68" s="646"/>
      <c r="BJ68" s="218"/>
    </row>
    <row r="69" spans="1:74" s="164" customFormat="1" ht="12" customHeight="1" x14ac:dyDescent="0.2">
      <c r="A69" s="163"/>
      <c r="B69" s="1039" t="s">
        <v>1065</v>
      </c>
      <c r="C69" s="1039"/>
      <c r="D69" s="1039"/>
      <c r="E69" s="1039"/>
      <c r="F69" s="1039"/>
      <c r="G69" s="1039"/>
      <c r="H69" s="1039"/>
      <c r="I69" s="1039"/>
      <c r="J69" s="1039"/>
      <c r="K69" s="1039"/>
      <c r="L69" s="1039"/>
      <c r="M69" s="1039"/>
      <c r="N69" s="1039"/>
      <c r="O69" s="1039"/>
      <c r="P69" s="1039"/>
      <c r="Q69" s="1039"/>
      <c r="R69" s="303"/>
      <c r="AY69" s="646"/>
      <c r="AZ69" s="646"/>
      <c r="BA69" s="646"/>
      <c r="BB69" s="646"/>
      <c r="BC69" s="646"/>
      <c r="BD69" s="646"/>
      <c r="BE69" s="646"/>
      <c r="BF69" s="646"/>
      <c r="BG69" s="646"/>
      <c r="BH69" s="646"/>
      <c r="BI69" s="646"/>
      <c r="BJ69" s="218"/>
    </row>
    <row r="70" spans="1:74" s="164" customFormat="1" ht="12" customHeight="1" x14ac:dyDescent="0.2">
      <c r="A70" s="163"/>
      <c r="B70" s="788" t="s">
        <v>1066</v>
      </c>
      <c r="C70" s="786"/>
      <c r="D70" s="786"/>
      <c r="E70" s="786"/>
      <c r="F70" s="786"/>
      <c r="G70" s="786"/>
      <c r="H70" s="786"/>
      <c r="I70" s="786"/>
      <c r="J70" s="786"/>
      <c r="K70" s="786"/>
      <c r="L70" s="786"/>
      <c r="M70" s="786"/>
      <c r="N70" s="786"/>
      <c r="O70" s="786"/>
      <c r="P70" s="786"/>
      <c r="Q70" s="764"/>
      <c r="R70" s="303"/>
      <c r="AY70" s="646"/>
      <c r="AZ70" s="646"/>
      <c r="BA70" s="646"/>
      <c r="BB70" s="646"/>
      <c r="BC70" s="646"/>
      <c r="BD70" s="646"/>
      <c r="BE70" s="646"/>
      <c r="BF70" s="646"/>
      <c r="BG70" s="646"/>
      <c r="BH70" s="646"/>
      <c r="BI70" s="646"/>
      <c r="BJ70" s="218"/>
    </row>
    <row r="71" spans="1:74" s="164" customFormat="1" x14ac:dyDescent="0.2">
      <c r="A71" s="163"/>
      <c r="B71" s="790" t="s">
        <v>1067</v>
      </c>
      <c r="C71" s="790"/>
      <c r="D71" s="790"/>
      <c r="E71" s="790"/>
      <c r="F71" s="790"/>
      <c r="G71" s="790"/>
      <c r="H71" s="790"/>
      <c r="I71" s="790"/>
      <c r="J71" s="790"/>
      <c r="K71" s="790"/>
      <c r="L71" s="790"/>
      <c r="M71" s="790"/>
      <c r="N71" s="790"/>
      <c r="O71" s="790"/>
      <c r="P71" s="790"/>
      <c r="Q71" s="790"/>
      <c r="R71" s="303"/>
      <c r="AY71" s="646"/>
      <c r="AZ71" s="646"/>
      <c r="BA71" s="646"/>
      <c r="BB71" s="646"/>
      <c r="BC71" s="646"/>
      <c r="BD71" s="646"/>
      <c r="BE71" s="646"/>
      <c r="BF71" s="646"/>
      <c r="BG71" s="646"/>
      <c r="BH71" s="646"/>
      <c r="BI71" s="646"/>
      <c r="BJ71" s="218"/>
    </row>
    <row r="72" spans="1:74" s="164" customFormat="1" ht="12" customHeight="1" x14ac:dyDescent="0.2">
      <c r="A72" s="163"/>
      <c r="B72" s="1039" t="s">
        <v>1068</v>
      </c>
      <c r="C72" s="1039"/>
      <c r="D72" s="1039"/>
      <c r="E72" s="1039"/>
      <c r="F72" s="1039"/>
      <c r="G72" s="1039"/>
      <c r="H72" s="1039"/>
      <c r="I72" s="1039"/>
      <c r="J72" s="1039"/>
      <c r="K72" s="1039"/>
      <c r="L72" s="1039"/>
      <c r="M72" s="1039"/>
      <c r="N72" s="1039"/>
      <c r="O72" s="1039"/>
      <c r="P72" s="1039"/>
      <c r="Q72" s="1039"/>
      <c r="R72" s="303"/>
      <c r="AY72" s="646"/>
      <c r="AZ72" s="646"/>
      <c r="BA72" s="646"/>
      <c r="BB72" s="646"/>
      <c r="BC72" s="646"/>
      <c r="BD72" s="646"/>
      <c r="BE72" s="646"/>
      <c r="BF72" s="646"/>
      <c r="BG72" s="646"/>
      <c r="BH72" s="646"/>
      <c r="BI72" s="646"/>
      <c r="BJ72" s="218"/>
    </row>
    <row r="73" spans="1:74" s="164" customFormat="1" ht="23.25" customHeight="1" x14ac:dyDescent="0.2">
      <c r="A73" s="163"/>
      <c r="B73" s="1038" t="s">
        <v>1069</v>
      </c>
      <c r="C73" s="1038"/>
      <c r="D73" s="1038"/>
      <c r="E73" s="1038"/>
      <c r="F73" s="1038"/>
      <c r="G73" s="1038"/>
      <c r="H73" s="1038"/>
      <c r="I73" s="1038"/>
      <c r="J73" s="1038"/>
      <c r="K73" s="1038"/>
      <c r="L73" s="1038"/>
      <c r="M73" s="1038"/>
      <c r="N73" s="1038"/>
      <c r="O73" s="1038"/>
      <c r="P73" s="1038"/>
      <c r="Q73" s="1038"/>
      <c r="R73" s="303"/>
      <c r="AY73" s="646"/>
      <c r="AZ73" s="646"/>
      <c r="BA73" s="646"/>
      <c r="BB73" s="646"/>
      <c r="BC73" s="646"/>
      <c r="BD73" s="646"/>
      <c r="BE73" s="646"/>
      <c r="BF73" s="646"/>
      <c r="BG73" s="646"/>
      <c r="BH73" s="646"/>
      <c r="BI73" s="646"/>
      <c r="BJ73" s="218"/>
    </row>
    <row r="74" spans="1:74" s="164" customFormat="1" x14ac:dyDescent="0.2">
      <c r="A74" s="163"/>
      <c r="B74" s="1038" t="s">
        <v>1070</v>
      </c>
      <c r="C74" s="1038"/>
      <c r="D74" s="1038"/>
      <c r="E74" s="1038"/>
      <c r="F74" s="1038"/>
      <c r="G74" s="1038"/>
      <c r="H74" s="1038"/>
      <c r="I74" s="1038"/>
      <c r="J74" s="1038"/>
      <c r="K74" s="1038"/>
      <c r="L74" s="1038"/>
      <c r="M74" s="1038"/>
      <c r="N74" s="1038"/>
      <c r="O74" s="1038"/>
      <c r="P74" s="1038"/>
      <c r="Q74" s="1038"/>
      <c r="R74" s="1038"/>
      <c r="AY74" s="646"/>
      <c r="AZ74" s="646"/>
      <c r="BA74" s="646"/>
      <c r="BB74" s="646"/>
      <c r="BC74" s="646"/>
      <c r="BD74" s="646"/>
      <c r="BE74" s="646"/>
      <c r="BF74" s="646"/>
      <c r="BG74" s="646"/>
      <c r="BH74" s="646"/>
      <c r="BI74" s="646"/>
      <c r="BJ74" s="218"/>
    </row>
    <row r="75" spans="1:74" s="164" customFormat="1" x14ac:dyDescent="0.2">
      <c r="A75" s="163"/>
      <c r="B75" s="1038" t="s">
        <v>1071</v>
      </c>
      <c r="C75" s="1038"/>
      <c r="D75" s="1038"/>
      <c r="E75" s="1038"/>
      <c r="F75" s="1038"/>
      <c r="G75" s="1038"/>
      <c r="H75" s="1038"/>
      <c r="I75" s="1038"/>
      <c r="J75" s="1038"/>
      <c r="K75" s="1038"/>
      <c r="L75" s="1038"/>
      <c r="M75" s="1038"/>
      <c r="N75" s="1038"/>
      <c r="O75" s="1038"/>
      <c r="P75" s="1038"/>
      <c r="Q75" s="1038"/>
      <c r="R75" s="303"/>
      <c r="AY75" s="646"/>
      <c r="AZ75" s="646"/>
      <c r="BA75" s="646"/>
      <c r="BB75" s="646"/>
      <c r="BC75" s="646"/>
      <c r="BD75" s="646"/>
      <c r="BE75" s="646"/>
      <c r="BF75" s="646"/>
      <c r="BG75" s="646"/>
      <c r="BH75" s="646"/>
      <c r="BI75" s="646"/>
      <c r="BJ75" s="218"/>
    </row>
    <row r="76" spans="1:74" s="164" customFormat="1" ht="12" customHeight="1" x14ac:dyDescent="0.2">
      <c r="A76" s="163"/>
      <c r="B76" s="776" t="s">
        <v>809</v>
      </c>
      <c r="C76"/>
      <c r="D76"/>
      <c r="E76"/>
      <c r="F76"/>
      <c r="G76"/>
      <c r="H76"/>
      <c r="I76"/>
      <c r="J76"/>
      <c r="K76"/>
      <c r="L76"/>
      <c r="M76"/>
      <c r="N76"/>
      <c r="O76"/>
      <c r="P76"/>
      <c r="Q76"/>
      <c r="R76" s="303"/>
      <c r="AY76" s="646"/>
      <c r="AZ76" s="646"/>
      <c r="BA76" s="646"/>
      <c r="BB76" s="646"/>
      <c r="BC76" s="646"/>
      <c r="BD76" s="646"/>
      <c r="BE76" s="646"/>
      <c r="BF76" s="646"/>
      <c r="BG76" s="646"/>
      <c r="BH76" s="646"/>
      <c r="BI76" s="646"/>
      <c r="BJ76" s="218"/>
    </row>
    <row r="77" spans="1:74" s="336" customFormat="1" ht="12" customHeight="1" x14ac:dyDescent="0.2">
      <c r="A77" s="335"/>
      <c r="B77" s="994" t="str">
        <f>Dates!$G$2</f>
        <v>EIA completed modeling and analysis for this report on Monday, March 9, 2026.</v>
      </c>
      <c r="C77" s="995"/>
      <c r="D77" s="995"/>
      <c r="E77" s="995"/>
      <c r="F77" s="995"/>
      <c r="G77" s="995"/>
      <c r="H77" s="995"/>
      <c r="I77" s="995"/>
      <c r="J77" s="995"/>
      <c r="K77" s="995"/>
      <c r="L77" s="995"/>
      <c r="M77" s="995"/>
      <c r="N77" s="995"/>
      <c r="O77" s="995"/>
      <c r="P77" s="995"/>
      <c r="Q77" s="995"/>
      <c r="R77" s="303"/>
      <c r="AY77" s="339"/>
      <c r="AZ77" s="339"/>
      <c r="BA77" s="339"/>
      <c r="BB77" s="339"/>
      <c r="BC77" s="339"/>
      <c r="BD77" s="339"/>
      <c r="BE77" s="339"/>
      <c r="BF77" s="339"/>
      <c r="BG77" s="339"/>
      <c r="BH77" s="339"/>
      <c r="BI77" s="339"/>
    </row>
    <row r="78" spans="1:74" s="164" customFormat="1" ht="12" customHeight="1" x14ac:dyDescent="0.2">
      <c r="A78" s="163"/>
      <c r="B78" s="993" t="s">
        <v>482</v>
      </c>
      <c r="C78" s="995"/>
      <c r="D78" s="995"/>
      <c r="E78" s="995"/>
      <c r="F78" s="995"/>
      <c r="G78" s="995"/>
      <c r="H78" s="995"/>
      <c r="I78" s="995"/>
      <c r="J78" s="995"/>
      <c r="K78" s="995"/>
      <c r="L78" s="995"/>
      <c r="M78" s="995"/>
      <c r="N78" s="995"/>
      <c r="O78" s="995"/>
      <c r="P78" s="995"/>
      <c r="Q78" s="995"/>
      <c r="R78" s="239"/>
      <c r="AY78" s="646"/>
      <c r="AZ78" s="646"/>
      <c r="BA78" s="646"/>
      <c r="BB78" s="646"/>
      <c r="BC78" s="646"/>
      <c r="BD78" s="646"/>
      <c r="BE78" s="646"/>
      <c r="BF78" s="646"/>
      <c r="BG78" s="646"/>
      <c r="BH78" s="646"/>
      <c r="BI78" s="646"/>
      <c r="BJ78" s="218"/>
    </row>
    <row r="79" spans="1:74" s="164" customFormat="1" ht="12" customHeight="1" x14ac:dyDescent="0.2">
      <c r="A79" s="163"/>
      <c r="B79" s="985" t="s">
        <v>1406</v>
      </c>
      <c r="C79" s="986"/>
      <c r="D79" s="986"/>
      <c r="E79" s="986"/>
      <c r="F79" s="986"/>
      <c r="G79" s="986"/>
      <c r="H79" s="986"/>
      <c r="I79" s="986"/>
      <c r="J79" s="986"/>
      <c r="K79" s="986"/>
      <c r="L79" s="986"/>
      <c r="M79" s="986"/>
      <c r="N79" s="986"/>
      <c r="O79" s="986"/>
      <c r="P79" s="986"/>
      <c r="Q79" s="986"/>
      <c r="R79" s="239"/>
      <c r="AY79" s="646"/>
      <c r="AZ79" s="646"/>
      <c r="BA79" s="646"/>
      <c r="BB79" s="646"/>
      <c r="BC79" s="646"/>
      <c r="BD79" s="646"/>
      <c r="BE79" s="646"/>
      <c r="BF79" s="646"/>
      <c r="BG79" s="646"/>
      <c r="BH79" s="646"/>
      <c r="BI79" s="646"/>
      <c r="BJ79" s="218"/>
    </row>
    <row r="80" spans="1:74" s="164" customFormat="1" ht="12" customHeight="1" x14ac:dyDescent="0.2">
      <c r="A80" s="163"/>
      <c r="B80" s="980" t="s">
        <v>490</v>
      </c>
      <c r="C80" s="982"/>
      <c r="D80" s="982"/>
      <c r="E80" s="982"/>
      <c r="F80" s="982"/>
      <c r="G80" s="982"/>
      <c r="H80" s="982"/>
      <c r="I80" s="982"/>
      <c r="J80" s="982"/>
      <c r="K80" s="982"/>
      <c r="L80" s="982"/>
      <c r="M80" s="982"/>
      <c r="N80" s="982"/>
      <c r="O80" s="982"/>
      <c r="P80" s="982"/>
      <c r="Q80" s="1043"/>
      <c r="R80" s="239"/>
      <c r="AY80" s="646"/>
      <c r="AZ80" s="646"/>
      <c r="BA80" s="646"/>
      <c r="BB80" s="646"/>
      <c r="BC80" s="646"/>
      <c r="BD80" s="646"/>
      <c r="BE80" s="646"/>
      <c r="BF80" s="646"/>
      <c r="BG80" s="646"/>
      <c r="BH80" s="646"/>
      <c r="BI80" s="646"/>
      <c r="BJ80" s="218"/>
    </row>
    <row r="81" spans="1:74" s="164" customFormat="1" ht="12" customHeight="1" x14ac:dyDescent="0.2">
      <c r="A81" s="163"/>
      <c r="B81" s="776" t="s">
        <v>823</v>
      </c>
      <c r="C81" s="786"/>
      <c r="D81" s="786"/>
      <c r="E81" s="786"/>
      <c r="F81" s="786"/>
      <c r="G81" s="786"/>
      <c r="H81" s="786"/>
      <c r="I81" s="786"/>
      <c r="J81" s="786"/>
      <c r="K81" s="786"/>
      <c r="L81" s="786"/>
      <c r="M81" s="786"/>
      <c r="N81" s="786"/>
      <c r="O81" s="786"/>
      <c r="P81" s="786"/>
      <c r="Q81" s="764"/>
      <c r="R81" s="239"/>
      <c r="AY81" s="646"/>
      <c r="AZ81" s="646"/>
      <c r="BA81" s="646"/>
      <c r="BB81" s="646"/>
      <c r="BC81" s="646"/>
      <c r="BD81" s="646"/>
      <c r="BE81" s="646"/>
      <c r="BF81" s="646"/>
      <c r="BG81" s="646"/>
      <c r="BH81" s="646"/>
      <c r="BI81" s="646"/>
      <c r="BJ81" s="218"/>
    </row>
    <row r="82" spans="1:74" s="164" customFormat="1" ht="11.45" customHeight="1" x14ac:dyDescent="0.2">
      <c r="A82" s="163"/>
      <c r="B82" s="1042" t="s">
        <v>1604</v>
      </c>
      <c r="C82" s="1042"/>
      <c r="D82" s="1042"/>
      <c r="E82" s="1042"/>
      <c r="F82" s="1042"/>
      <c r="G82" s="1042"/>
      <c r="H82" s="1042"/>
      <c r="I82" s="1042"/>
      <c r="J82" s="1042"/>
      <c r="K82" s="1042"/>
      <c r="L82" s="1042"/>
      <c r="M82" s="1042"/>
      <c r="N82" s="1042"/>
      <c r="O82" s="1042"/>
      <c r="P82" s="1042"/>
      <c r="Q82" s="1042"/>
      <c r="R82" s="239"/>
      <c r="AY82" s="646"/>
      <c r="AZ82" s="646"/>
      <c r="BA82" s="646"/>
      <c r="BB82" s="646"/>
      <c r="BC82" s="646"/>
      <c r="BD82" s="646"/>
      <c r="BE82" s="646"/>
      <c r="BF82" s="646"/>
      <c r="BG82" s="646"/>
      <c r="BH82" s="646"/>
      <c r="BI82" s="646"/>
      <c r="BJ82" s="218"/>
    </row>
    <row r="83" spans="1:74" s="165" customFormat="1" ht="12" customHeight="1" x14ac:dyDescent="0.2">
      <c r="A83" s="158"/>
      <c r="B83" s="787" t="s">
        <v>1072</v>
      </c>
      <c r="C83" s="239"/>
      <c r="D83" s="239"/>
      <c r="E83" s="239"/>
      <c r="F83" s="239"/>
      <c r="G83" s="273"/>
      <c r="H83" s="239"/>
      <c r="I83" s="239"/>
      <c r="J83" s="239"/>
      <c r="K83" s="239"/>
      <c r="L83" s="239"/>
      <c r="M83" s="239"/>
      <c r="N83" s="239"/>
      <c r="O83" s="239"/>
      <c r="P83" s="239"/>
      <c r="Q83" s="239"/>
      <c r="R83" s="239"/>
      <c r="AY83" s="646"/>
      <c r="AZ83" s="646"/>
      <c r="BA83" s="646"/>
      <c r="BB83" s="646"/>
      <c r="BC83" s="646"/>
      <c r="BD83" s="646"/>
      <c r="BE83" s="646"/>
      <c r="BF83" s="646"/>
      <c r="BG83" s="646"/>
      <c r="BH83" s="646"/>
      <c r="BI83" s="646"/>
      <c r="BJ83" s="219"/>
    </row>
    <row r="84" spans="1:74" x14ac:dyDescent="0.2">
      <c r="BD84" s="647"/>
      <c r="BE84" s="647"/>
      <c r="BF84" s="647"/>
      <c r="BK84" s="149"/>
      <c r="BL84" s="149"/>
      <c r="BM84" s="149"/>
      <c r="BN84" s="149"/>
      <c r="BO84" s="149"/>
      <c r="BP84" s="149"/>
      <c r="BQ84" s="149"/>
      <c r="BR84" s="149"/>
      <c r="BS84" s="149"/>
      <c r="BT84" s="149"/>
      <c r="BU84" s="149"/>
      <c r="BV84" s="149"/>
    </row>
    <row r="85" spans="1:74" x14ac:dyDescent="0.2">
      <c r="BD85" s="647"/>
      <c r="BE85" s="647"/>
      <c r="BF85" s="647"/>
      <c r="BK85" s="149"/>
      <c r="BL85" s="149"/>
      <c r="BM85" s="149"/>
      <c r="BN85" s="149"/>
      <c r="BO85" s="149"/>
      <c r="BP85" s="149"/>
      <c r="BQ85" s="149"/>
      <c r="BR85" s="149"/>
      <c r="BS85" s="149"/>
      <c r="BT85" s="149"/>
      <c r="BU85" s="149"/>
      <c r="BV85" s="149"/>
    </row>
    <row r="86" spans="1:74" x14ac:dyDescent="0.2">
      <c r="BD86" s="647"/>
      <c r="BE86" s="647"/>
      <c r="BF86" s="647"/>
      <c r="BK86" s="149"/>
      <c r="BL86" s="149"/>
      <c r="BM86" s="149"/>
      <c r="BN86" s="149"/>
      <c r="BO86" s="149"/>
      <c r="BP86" s="149"/>
      <c r="BQ86" s="149"/>
      <c r="BR86" s="149"/>
      <c r="BS86" s="149"/>
      <c r="BT86" s="149"/>
      <c r="BU86" s="149"/>
      <c r="BV86" s="149"/>
    </row>
    <row r="87" spans="1:74" x14ac:dyDescent="0.2">
      <c r="BD87" s="647"/>
      <c r="BE87" s="647"/>
      <c r="BF87" s="647"/>
      <c r="BK87" s="149"/>
      <c r="BL87" s="149"/>
      <c r="BM87" s="149"/>
      <c r="BN87" s="149"/>
      <c r="BO87" s="149"/>
      <c r="BP87" s="149"/>
      <c r="BQ87" s="149"/>
      <c r="BR87" s="149"/>
      <c r="BS87" s="149"/>
      <c r="BT87" s="149"/>
      <c r="BU87" s="149"/>
      <c r="BV87" s="149"/>
    </row>
    <row r="88" spans="1:74" x14ac:dyDescent="0.2">
      <c r="BD88" s="647"/>
      <c r="BE88" s="647"/>
      <c r="BF88" s="647"/>
      <c r="BK88" s="149"/>
      <c r="BL88" s="149"/>
      <c r="BM88" s="149"/>
      <c r="BN88" s="149"/>
      <c r="BO88" s="149"/>
      <c r="BP88" s="149"/>
      <c r="BQ88" s="149"/>
      <c r="BR88" s="149"/>
      <c r="BS88" s="149"/>
      <c r="BT88" s="149"/>
      <c r="BU88" s="149"/>
      <c r="BV88" s="149"/>
    </row>
    <row r="89" spans="1:74" x14ac:dyDescent="0.2">
      <c r="BD89" s="647"/>
      <c r="BE89" s="647"/>
      <c r="BF89" s="647"/>
      <c r="BK89" s="149"/>
      <c r="BL89" s="149"/>
      <c r="BM89" s="149"/>
      <c r="BN89" s="149"/>
      <c r="BO89" s="149"/>
      <c r="BP89" s="149"/>
      <c r="BQ89" s="149"/>
      <c r="BR89" s="149"/>
      <c r="BS89" s="149"/>
      <c r="BT89" s="149"/>
      <c r="BU89" s="149"/>
      <c r="BV89" s="149"/>
    </row>
    <row r="90" spans="1:74" x14ac:dyDescent="0.2">
      <c r="BD90" s="647"/>
      <c r="BE90" s="647"/>
      <c r="BF90" s="647"/>
      <c r="BK90" s="149"/>
      <c r="BL90" s="149"/>
      <c r="BM90" s="149"/>
      <c r="BN90" s="149"/>
      <c r="BO90" s="149"/>
      <c r="BP90" s="149"/>
      <c r="BQ90" s="149"/>
      <c r="BR90" s="149"/>
      <c r="BS90" s="149"/>
      <c r="BT90" s="149"/>
      <c r="BU90" s="149"/>
      <c r="BV90" s="149"/>
    </row>
    <row r="91" spans="1:74" x14ac:dyDescent="0.2">
      <c r="BD91" s="647"/>
      <c r="BE91" s="647"/>
      <c r="BF91" s="647"/>
      <c r="BK91" s="149"/>
      <c r="BL91" s="149"/>
      <c r="BM91" s="149"/>
      <c r="BN91" s="149"/>
      <c r="BO91" s="149"/>
      <c r="BP91" s="149"/>
      <c r="BQ91" s="149"/>
      <c r="BR91" s="149"/>
      <c r="BS91" s="149"/>
      <c r="BT91" s="149"/>
      <c r="BU91" s="149"/>
      <c r="BV91" s="149"/>
    </row>
    <row r="92" spans="1:74" x14ac:dyDescent="0.2">
      <c r="BD92" s="647"/>
      <c r="BE92" s="647"/>
      <c r="BF92" s="647"/>
      <c r="BK92" s="149"/>
      <c r="BL92" s="149"/>
      <c r="BM92" s="149"/>
      <c r="BN92" s="149"/>
      <c r="BO92" s="149"/>
      <c r="BP92" s="149"/>
      <c r="BQ92" s="149"/>
      <c r="BR92" s="149"/>
      <c r="BS92" s="149"/>
      <c r="BT92" s="149"/>
      <c r="BU92" s="149"/>
      <c r="BV92" s="149"/>
    </row>
    <row r="93" spans="1:74" x14ac:dyDescent="0.2">
      <c r="BD93" s="647"/>
      <c r="BE93" s="647"/>
      <c r="BF93" s="647"/>
      <c r="BK93" s="149"/>
      <c r="BL93" s="149"/>
      <c r="BM93" s="149"/>
      <c r="BN93" s="149"/>
      <c r="BO93" s="149"/>
      <c r="BP93" s="149"/>
      <c r="BQ93" s="149"/>
      <c r="BR93" s="149"/>
      <c r="BS93" s="149"/>
      <c r="BT93" s="149"/>
      <c r="BU93" s="149"/>
      <c r="BV93" s="149"/>
    </row>
    <row r="94" spans="1:74" x14ac:dyDescent="0.2">
      <c r="BD94" s="647"/>
      <c r="BE94" s="647"/>
      <c r="BF94" s="647"/>
      <c r="BK94" s="149"/>
      <c r="BL94" s="149"/>
      <c r="BM94" s="149"/>
      <c r="BN94" s="149"/>
      <c r="BO94" s="149"/>
      <c r="BP94" s="149"/>
      <c r="BQ94" s="149"/>
      <c r="BR94" s="149"/>
      <c r="BS94" s="149"/>
      <c r="BT94" s="149"/>
      <c r="BU94" s="149"/>
      <c r="BV94" s="149"/>
    </row>
    <row r="95" spans="1:74" x14ac:dyDescent="0.2">
      <c r="BD95" s="647"/>
      <c r="BE95" s="647"/>
      <c r="BF95" s="647"/>
      <c r="BK95" s="149"/>
      <c r="BL95" s="149"/>
      <c r="BM95" s="149"/>
      <c r="BN95" s="149"/>
      <c r="BO95" s="149"/>
      <c r="BP95" s="149"/>
      <c r="BQ95" s="149"/>
      <c r="BR95" s="149"/>
      <c r="BS95" s="149"/>
      <c r="BT95" s="149"/>
      <c r="BU95" s="149"/>
      <c r="BV95" s="149"/>
    </row>
    <row r="96" spans="1:74" x14ac:dyDescent="0.2">
      <c r="BD96" s="647"/>
      <c r="BE96" s="647"/>
      <c r="BF96" s="647"/>
      <c r="BK96" s="149"/>
      <c r="BL96" s="149"/>
      <c r="BM96" s="149"/>
      <c r="BN96" s="149"/>
      <c r="BO96" s="149"/>
      <c r="BP96" s="149"/>
      <c r="BQ96" s="149"/>
      <c r="BR96" s="149"/>
      <c r="BS96" s="149"/>
      <c r="BT96" s="149"/>
      <c r="BU96" s="149"/>
      <c r="BV96" s="149"/>
    </row>
    <row r="97" spans="56:74" x14ac:dyDescent="0.2">
      <c r="BD97" s="647"/>
      <c r="BE97" s="647"/>
      <c r="BF97" s="647"/>
      <c r="BK97" s="149"/>
      <c r="BL97" s="149"/>
      <c r="BM97" s="149"/>
      <c r="BN97" s="149"/>
      <c r="BO97" s="149"/>
      <c r="BP97" s="149"/>
      <c r="BQ97" s="149"/>
      <c r="BR97" s="149"/>
      <c r="BS97" s="149"/>
      <c r="BT97" s="149"/>
      <c r="BU97" s="149"/>
      <c r="BV97" s="149"/>
    </row>
    <row r="98" spans="56:74" x14ac:dyDescent="0.2">
      <c r="BD98" s="647"/>
      <c r="BE98" s="647"/>
      <c r="BF98" s="647"/>
      <c r="BK98" s="149"/>
      <c r="BL98" s="149"/>
      <c r="BM98" s="149"/>
      <c r="BN98" s="149"/>
      <c r="BO98" s="149"/>
      <c r="BP98" s="149"/>
      <c r="BQ98" s="149"/>
      <c r="BR98" s="149"/>
      <c r="BS98" s="149"/>
      <c r="BT98" s="149"/>
      <c r="BU98" s="149"/>
      <c r="BV98" s="149"/>
    </row>
    <row r="99" spans="56:74" x14ac:dyDescent="0.2">
      <c r="BD99" s="647"/>
      <c r="BE99" s="647"/>
      <c r="BF99" s="647"/>
      <c r="BK99" s="149"/>
      <c r="BL99" s="149"/>
      <c r="BM99" s="149"/>
      <c r="BN99" s="149"/>
      <c r="BO99" s="149"/>
      <c r="BP99" s="149"/>
      <c r="BQ99" s="149"/>
      <c r="BR99" s="149"/>
      <c r="BS99" s="149"/>
      <c r="BT99" s="149"/>
      <c r="BU99" s="149"/>
      <c r="BV99" s="149"/>
    </row>
    <row r="100" spans="56:74" x14ac:dyDescent="0.2">
      <c r="BD100" s="647"/>
      <c r="BE100" s="647"/>
      <c r="BF100" s="647"/>
      <c r="BK100" s="149"/>
      <c r="BL100" s="149"/>
      <c r="BM100" s="149"/>
      <c r="BN100" s="149"/>
      <c r="BO100" s="149"/>
      <c r="BP100" s="149"/>
      <c r="BQ100" s="149"/>
      <c r="BR100" s="149"/>
      <c r="BS100" s="149"/>
      <c r="BT100" s="149"/>
      <c r="BU100" s="149"/>
      <c r="BV100" s="149"/>
    </row>
    <row r="101" spans="56:74" x14ac:dyDescent="0.2">
      <c r="BD101" s="647"/>
      <c r="BE101" s="647"/>
      <c r="BF101" s="647"/>
      <c r="BK101" s="149"/>
      <c r="BL101" s="149"/>
      <c r="BM101" s="149"/>
      <c r="BN101" s="149"/>
      <c r="BO101" s="149"/>
      <c r="BP101" s="149"/>
      <c r="BQ101" s="149"/>
      <c r="BR101" s="149"/>
      <c r="BS101" s="149"/>
      <c r="BT101" s="149"/>
      <c r="BU101" s="149"/>
      <c r="BV101" s="149"/>
    </row>
    <row r="102" spans="56:74" x14ac:dyDescent="0.2">
      <c r="BD102" s="647"/>
      <c r="BE102" s="647"/>
      <c r="BF102" s="647"/>
      <c r="BK102" s="149"/>
      <c r="BL102" s="149"/>
      <c r="BM102" s="149"/>
      <c r="BN102" s="149"/>
      <c r="BO102" s="149"/>
      <c r="BP102" s="149"/>
      <c r="BQ102" s="149"/>
      <c r="BR102" s="149"/>
      <c r="BS102" s="149"/>
      <c r="BT102" s="149"/>
      <c r="BU102" s="149"/>
      <c r="BV102" s="149"/>
    </row>
    <row r="103" spans="56:74" x14ac:dyDescent="0.2">
      <c r="BD103" s="647"/>
      <c r="BE103" s="647"/>
      <c r="BF103" s="647"/>
      <c r="BK103" s="149"/>
      <c r="BL103" s="149"/>
      <c r="BM103" s="149"/>
      <c r="BN103" s="149"/>
      <c r="BO103" s="149"/>
      <c r="BP103" s="149"/>
      <c r="BQ103" s="149"/>
      <c r="BR103" s="149"/>
      <c r="BS103" s="149"/>
      <c r="BT103" s="149"/>
      <c r="BU103" s="149"/>
      <c r="BV103" s="149"/>
    </row>
    <row r="104" spans="56:74" x14ac:dyDescent="0.2">
      <c r="BD104" s="647"/>
      <c r="BE104" s="647"/>
      <c r="BF104" s="647"/>
      <c r="BK104" s="149"/>
      <c r="BL104" s="149"/>
      <c r="BM104" s="149"/>
      <c r="BN104" s="149"/>
      <c r="BO104" s="149"/>
      <c r="BP104" s="149"/>
      <c r="BQ104" s="149"/>
      <c r="BR104" s="149"/>
      <c r="BS104" s="149"/>
      <c r="BT104" s="149"/>
      <c r="BU104" s="149"/>
      <c r="BV104" s="149"/>
    </row>
    <row r="105" spans="56:74" x14ac:dyDescent="0.2">
      <c r="BD105" s="647"/>
      <c r="BE105" s="647"/>
      <c r="BF105" s="647"/>
      <c r="BK105" s="149"/>
      <c r="BL105" s="149"/>
      <c r="BM105" s="149"/>
      <c r="BN105" s="149"/>
      <c r="BO105" s="149"/>
      <c r="BP105" s="149"/>
      <c r="BQ105" s="149"/>
      <c r="BR105" s="149"/>
      <c r="BS105" s="149"/>
      <c r="BT105" s="149"/>
      <c r="BU105" s="149"/>
      <c r="BV105" s="149"/>
    </row>
    <row r="106" spans="56:74" x14ac:dyDescent="0.2">
      <c r="BD106" s="647"/>
      <c r="BE106" s="647"/>
      <c r="BF106" s="647"/>
      <c r="BK106" s="149"/>
      <c r="BL106" s="149"/>
      <c r="BM106" s="149"/>
      <c r="BN106" s="149"/>
      <c r="BO106" s="149"/>
      <c r="BP106" s="149"/>
      <c r="BQ106" s="149"/>
      <c r="BR106" s="149"/>
      <c r="BS106" s="149"/>
      <c r="BT106" s="149"/>
      <c r="BU106" s="149"/>
      <c r="BV106" s="149"/>
    </row>
    <row r="107" spans="56:74" x14ac:dyDescent="0.2">
      <c r="BD107" s="647"/>
      <c r="BE107" s="647"/>
      <c r="BF107" s="647"/>
      <c r="BK107" s="149"/>
      <c r="BL107" s="149"/>
      <c r="BM107" s="149"/>
      <c r="BN107" s="149"/>
      <c r="BO107" s="149"/>
      <c r="BP107" s="149"/>
      <c r="BQ107" s="149"/>
      <c r="BR107" s="149"/>
      <c r="BS107" s="149"/>
      <c r="BT107" s="149"/>
      <c r="BU107" s="149"/>
      <c r="BV107" s="149"/>
    </row>
    <row r="108" spans="56:74" x14ac:dyDescent="0.2">
      <c r="BD108" s="647"/>
      <c r="BE108" s="647"/>
      <c r="BF108" s="647"/>
      <c r="BK108" s="149"/>
      <c r="BL108" s="149"/>
      <c r="BM108" s="149"/>
      <c r="BN108" s="149"/>
      <c r="BO108" s="149"/>
      <c r="BP108" s="149"/>
      <c r="BQ108" s="149"/>
      <c r="BR108" s="149"/>
      <c r="BS108" s="149"/>
      <c r="BT108" s="149"/>
      <c r="BU108" s="149"/>
      <c r="BV108" s="149"/>
    </row>
    <row r="109" spans="56:74" x14ac:dyDescent="0.2">
      <c r="BK109" s="149"/>
      <c r="BL109" s="149"/>
      <c r="BM109" s="149"/>
      <c r="BN109" s="149"/>
      <c r="BO109" s="149"/>
      <c r="BP109" s="149"/>
      <c r="BQ109" s="149"/>
      <c r="BR109" s="149"/>
      <c r="BS109" s="149"/>
      <c r="BT109" s="149"/>
      <c r="BU109" s="149"/>
      <c r="BV109" s="149"/>
    </row>
    <row r="110" spans="56:74" x14ac:dyDescent="0.2">
      <c r="BK110" s="149"/>
      <c r="BL110" s="149"/>
      <c r="BM110" s="149"/>
      <c r="BN110" s="149"/>
      <c r="BO110" s="149"/>
      <c r="BP110" s="149"/>
      <c r="BQ110" s="149"/>
      <c r="BR110" s="149"/>
      <c r="BS110" s="149"/>
      <c r="BT110" s="149"/>
      <c r="BU110" s="149"/>
      <c r="BV110" s="149"/>
    </row>
    <row r="111" spans="56:74" x14ac:dyDescent="0.2">
      <c r="BK111" s="149"/>
      <c r="BL111" s="149"/>
      <c r="BM111" s="149"/>
      <c r="BN111" s="149"/>
      <c r="BO111" s="149"/>
      <c r="BP111" s="149"/>
      <c r="BQ111" s="149"/>
      <c r="BR111" s="149"/>
      <c r="BS111" s="149"/>
      <c r="BT111" s="149"/>
      <c r="BU111" s="149"/>
      <c r="BV111" s="149"/>
    </row>
    <row r="112" spans="56:74" x14ac:dyDescent="0.2">
      <c r="BK112" s="149"/>
      <c r="BL112" s="149"/>
      <c r="BM112" s="149"/>
      <c r="BN112" s="149"/>
      <c r="BO112" s="149"/>
      <c r="BP112" s="149"/>
      <c r="BQ112" s="149"/>
      <c r="BR112" s="149"/>
      <c r="BS112" s="149"/>
      <c r="BT112" s="149"/>
      <c r="BU112" s="149"/>
      <c r="BV112" s="149"/>
    </row>
    <row r="113" spans="63:74" x14ac:dyDescent="0.2">
      <c r="BK113" s="149"/>
      <c r="BL113" s="149"/>
      <c r="BM113" s="149"/>
      <c r="BN113" s="149"/>
      <c r="BO113" s="149"/>
      <c r="BP113" s="149"/>
      <c r="BQ113" s="149"/>
      <c r="BR113" s="149"/>
      <c r="BS113" s="149"/>
      <c r="BT113" s="149"/>
      <c r="BU113" s="149"/>
      <c r="BV113" s="149"/>
    </row>
    <row r="114" spans="63:74" x14ac:dyDescent="0.2">
      <c r="BK114" s="149"/>
      <c r="BL114" s="149"/>
      <c r="BM114" s="149"/>
      <c r="BN114" s="149"/>
      <c r="BO114" s="149"/>
      <c r="BP114" s="149"/>
      <c r="BQ114" s="149"/>
      <c r="BR114" s="149"/>
      <c r="BS114" s="149"/>
      <c r="BT114" s="149"/>
      <c r="BU114" s="149"/>
      <c r="BV114" s="149"/>
    </row>
    <row r="115" spans="63:74" x14ac:dyDescent="0.2">
      <c r="BK115" s="149"/>
      <c r="BL115" s="149"/>
      <c r="BM115" s="149"/>
      <c r="BN115" s="149"/>
      <c r="BO115" s="149"/>
      <c r="BP115" s="149"/>
      <c r="BQ115" s="149"/>
      <c r="BR115" s="149"/>
      <c r="BS115" s="149"/>
      <c r="BT115" s="149"/>
      <c r="BU115" s="149"/>
      <c r="BV115" s="149"/>
    </row>
    <row r="116" spans="63:74" x14ac:dyDescent="0.2">
      <c r="BK116" s="149"/>
      <c r="BL116" s="149"/>
      <c r="BM116" s="149"/>
      <c r="BN116" s="149"/>
      <c r="BO116" s="149"/>
      <c r="BP116" s="149"/>
      <c r="BQ116" s="149"/>
      <c r="BR116" s="149"/>
      <c r="BS116" s="149"/>
      <c r="BT116" s="149"/>
      <c r="BU116" s="149"/>
      <c r="BV116" s="149"/>
    </row>
    <row r="117" spans="63:74" x14ac:dyDescent="0.2">
      <c r="BK117" s="149"/>
      <c r="BL117" s="149"/>
      <c r="BM117" s="149"/>
      <c r="BN117" s="149"/>
      <c r="BO117" s="149"/>
      <c r="BP117" s="149"/>
      <c r="BQ117" s="149"/>
      <c r="BR117" s="149"/>
      <c r="BS117" s="149"/>
      <c r="BT117" s="149"/>
      <c r="BU117" s="149"/>
      <c r="BV117" s="149"/>
    </row>
    <row r="118" spans="63:74" x14ac:dyDescent="0.2">
      <c r="BK118" s="149"/>
      <c r="BL118" s="149"/>
      <c r="BM118" s="149"/>
      <c r="BN118" s="149"/>
      <c r="BO118" s="149"/>
      <c r="BP118" s="149"/>
      <c r="BQ118" s="149"/>
      <c r="BR118" s="149"/>
      <c r="BS118" s="149"/>
      <c r="BT118" s="149"/>
      <c r="BU118" s="149"/>
      <c r="BV118" s="149"/>
    </row>
    <row r="119" spans="63:74" x14ac:dyDescent="0.2">
      <c r="BK119" s="149"/>
      <c r="BL119" s="149"/>
      <c r="BM119" s="149"/>
      <c r="BN119" s="149"/>
      <c r="BO119" s="149"/>
      <c r="BP119" s="149"/>
      <c r="BQ119" s="149"/>
      <c r="BR119" s="149"/>
      <c r="BS119" s="149"/>
      <c r="BT119" s="149"/>
      <c r="BU119" s="149"/>
      <c r="BV119" s="149"/>
    </row>
    <row r="120" spans="63:74" x14ac:dyDescent="0.2">
      <c r="BK120" s="149"/>
      <c r="BL120" s="149"/>
      <c r="BM120" s="149"/>
      <c r="BN120" s="149"/>
      <c r="BO120" s="149"/>
      <c r="BP120" s="149"/>
      <c r="BQ120" s="149"/>
      <c r="BR120" s="149"/>
      <c r="BS120" s="149"/>
      <c r="BT120" s="149"/>
      <c r="BU120" s="149"/>
      <c r="BV120" s="149"/>
    </row>
    <row r="121" spans="63:74" x14ac:dyDescent="0.2">
      <c r="BK121" s="149"/>
      <c r="BL121" s="149"/>
      <c r="BM121" s="149"/>
      <c r="BN121" s="149"/>
      <c r="BO121" s="149"/>
      <c r="BP121" s="149"/>
      <c r="BQ121" s="149"/>
      <c r="BR121" s="149"/>
      <c r="BS121" s="149"/>
      <c r="BT121" s="149"/>
      <c r="BU121" s="149"/>
      <c r="BV121" s="149"/>
    </row>
    <row r="122" spans="63:74" x14ac:dyDescent="0.2">
      <c r="BK122" s="149"/>
      <c r="BL122" s="149"/>
      <c r="BM122" s="149"/>
      <c r="BN122" s="149"/>
      <c r="BO122" s="149"/>
      <c r="BP122" s="149"/>
      <c r="BQ122" s="149"/>
      <c r="BR122" s="149"/>
      <c r="BS122" s="149"/>
      <c r="BT122" s="149"/>
      <c r="BU122" s="149"/>
      <c r="BV122" s="149"/>
    </row>
    <row r="123" spans="63:74" x14ac:dyDescent="0.2">
      <c r="BK123" s="149"/>
      <c r="BL123" s="149"/>
      <c r="BM123" s="149"/>
      <c r="BN123" s="149"/>
      <c r="BO123" s="149"/>
      <c r="BP123" s="149"/>
      <c r="BQ123" s="149"/>
      <c r="BR123" s="149"/>
      <c r="BS123" s="149"/>
      <c r="BT123" s="149"/>
      <c r="BU123" s="149"/>
      <c r="BV123" s="149"/>
    </row>
    <row r="124" spans="63:74" x14ac:dyDescent="0.2">
      <c r="BK124" s="149"/>
      <c r="BL124" s="149"/>
      <c r="BM124" s="149"/>
      <c r="BN124" s="149"/>
      <c r="BO124" s="149"/>
      <c r="BP124" s="149"/>
      <c r="BQ124" s="149"/>
      <c r="BR124" s="149"/>
      <c r="BS124" s="149"/>
      <c r="BT124" s="149"/>
      <c r="BU124" s="149"/>
      <c r="BV124" s="149"/>
    </row>
    <row r="125" spans="63:74" x14ac:dyDescent="0.2">
      <c r="BK125" s="149"/>
      <c r="BL125" s="149"/>
      <c r="BM125" s="149"/>
      <c r="BN125" s="149"/>
      <c r="BO125" s="149"/>
      <c r="BP125" s="149"/>
      <c r="BQ125" s="149"/>
      <c r="BR125" s="149"/>
      <c r="BS125" s="149"/>
      <c r="BT125" s="149"/>
      <c r="BU125" s="149"/>
      <c r="BV125" s="149"/>
    </row>
    <row r="126" spans="63:74" x14ac:dyDescent="0.2">
      <c r="BK126" s="149"/>
      <c r="BL126" s="149"/>
      <c r="BM126" s="149"/>
      <c r="BN126" s="149"/>
      <c r="BO126" s="149"/>
      <c r="BP126" s="149"/>
      <c r="BQ126" s="149"/>
      <c r="BR126" s="149"/>
      <c r="BS126" s="149"/>
      <c r="BT126" s="149"/>
      <c r="BU126" s="149"/>
      <c r="BV126" s="149"/>
    </row>
    <row r="127" spans="63:74" x14ac:dyDescent="0.2">
      <c r="BK127" s="149"/>
      <c r="BL127" s="149"/>
      <c r="BM127" s="149"/>
      <c r="BN127" s="149"/>
      <c r="BO127" s="149"/>
      <c r="BP127" s="149"/>
      <c r="BQ127" s="149"/>
      <c r="BR127" s="149"/>
      <c r="BS127" s="149"/>
      <c r="BT127" s="149"/>
      <c r="BU127" s="149"/>
      <c r="BV127" s="149"/>
    </row>
    <row r="128" spans="63:74" x14ac:dyDescent="0.2">
      <c r="BK128" s="149"/>
      <c r="BL128" s="149"/>
      <c r="BM128" s="149"/>
      <c r="BN128" s="149"/>
      <c r="BO128" s="149"/>
      <c r="BP128" s="149"/>
      <c r="BQ128" s="149"/>
      <c r="BR128" s="149"/>
      <c r="BS128" s="149"/>
      <c r="BT128" s="149"/>
      <c r="BU128" s="149"/>
      <c r="BV128" s="149"/>
    </row>
    <row r="129" spans="63:74" x14ac:dyDescent="0.2">
      <c r="BK129" s="149"/>
      <c r="BL129" s="149"/>
      <c r="BM129" s="149"/>
      <c r="BN129" s="149"/>
      <c r="BO129" s="149"/>
      <c r="BP129" s="149"/>
      <c r="BQ129" s="149"/>
      <c r="BR129" s="149"/>
      <c r="BS129" s="149"/>
      <c r="BT129" s="149"/>
      <c r="BU129" s="149"/>
      <c r="BV129" s="149"/>
    </row>
    <row r="130" spans="63:74" x14ac:dyDescent="0.2">
      <c r="BK130" s="149"/>
      <c r="BL130" s="149"/>
      <c r="BM130" s="149"/>
      <c r="BN130" s="149"/>
      <c r="BO130" s="149"/>
      <c r="BP130" s="149"/>
      <c r="BQ130" s="149"/>
      <c r="BR130" s="149"/>
      <c r="BS130" s="149"/>
      <c r="BT130" s="149"/>
      <c r="BU130" s="149"/>
      <c r="BV130" s="149"/>
    </row>
    <row r="131" spans="63:74" x14ac:dyDescent="0.2">
      <c r="BK131" s="149"/>
      <c r="BL131" s="149"/>
      <c r="BM131" s="149"/>
      <c r="BN131" s="149"/>
      <c r="BO131" s="149"/>
      <c r="BP131" s="149"/>
      <c r="BQ131" s="149"/>
      <c r="BR131" s="149"/>
      <c r="BS131" s="149"/>
      <c r="BT131" s="149"/>
      <c r="BU131" s="149"/>
      <c r="BV131" s="149"/>
    </row>
    <row r="132" spans="63:74" x14ac:dyDescent="0.2">
      <c r="BK132" s="149"/>
      <c r="BL132" s="149"/>
      <c r="BM132" s="149"/>
      <c r="BN132" s="149"/>
      <c r="BO132" s="149"/>
      <c r="BP132" s="149"/>
      <c r="BQ132" s="149"/>
      <c r="BR132" s="149"/>
      <c r="BS132" s="149"/>
      <c r="BT132" s="149"/>
      <c r="BU132" s="149"/>
      <c r="BV132" s="149"/>
    </row>
    <row r="133" spans="63:74" x14ac:dyDescent="0.2">
      <c r="BK133" s="149"/>
      <c r="BL133" s="149"/>
      <c r="BM133" s="149"/>
      <c r="BN133" s="149"/>
      <c r="BO133" s="149"/>
      <c r="BP133" s="149"/>
      <c r="BQ133" s="149"/>
      <c r="BR133" s="149"/>
      <c r="BS133" s="149"/>
      <c r="BT133" s="149"/>
      <c r="BU133" s="149"/>
      <c r="BV133" s="149"/>
    </row>
    <row r="134" spans="63:74" x14ac:dyDescent="0.2">
      <c r="BK134" s="149"/>
      <c r="BL134" s="149"/>
      <c r="BM134" s="149"/>
      <c r="BN134" s="149"/>
      <c r="BO134" s="149"/>
      <c r="BP134" s="149"/>
      <c r="BQ134" s="149"/>
      <c r="BR134" s="149"/>
      <c r="BS134" s="149"/>
      <c r="BT134" s="149"/>
      <c r="BU134" s="149"/>
      <c r="BV134" s="149"/>
    </row>
    <row r="135" spans="63:74" x14ac:dyDescent="0.2">
      <c r="BK135" s="149"/>
      <c r="BL135" s="149"/>
      <c r="BM135" s="149"/>
      <c r="BN135" s="149"/>
      <c r="BO135" s="149"/>
      <c r="BP135" s="149"/>
      <c r="BQ135" s="149"/>
      <c r="BR135" s="149"/>
      <c r="BS135" s="149"/>
      <c r="BT135" s="149"/>
      <c r="BU135" s="149"/>
      <c r="BV135" s="149"/>
    </row>
    <row r="136" spans="63:74" x14ac:dyDescent="0.2">
      <c r="BK136" s="149"/>
      <c r="BL136" s="149"/>
      <c r="BM136" s="149"/>
      <c r="BN136" s="149"/>
      <c r="BO136" s="149"/>
      <c r="BP136" s="149"/>
      <c r="BQ136" s="149"/>
      <c r="BR136" s="149"/>
      <c r="BS136" s="149"/>
      <c r="BT136" s="149"/>
      <c r="BU136" s="149"/>
      <c r="BV136" s="149"/>
    </row>
    <row r="137" spans="63:74" x14ac:dyDescent="0.2">
      <c r="BK137" s="149"/>
      <c r="BL137" s="149"/>
      <c r="BM137" s="149"/>
      <c r="BN137" s="149"/>
      <c r="BO137" s="149"/>
      <c r="BP137" s="149"/>
      <c r="BQ137" s="149"/>
      <c r="BR137" s="149"/>
      <c r="BS137" s="149"/>
      <c r="BT137" s="149"/>
      <c r="BU137" s="149"/>
      <c r="BV137" s="149"/>
    </row>
    <row r="138" spans="63:74" x14ac:dyDescent="0.2">
      <c r="BK138" s="149"/>
      <c r="BL138" s="149"/>
      <c r="BM138" s="149"/>
      <c r="BN138" s="149"/>
      <c r="BO138" s="149"/>
      <c r="BP138" s="149"/>
      <c r="BQ138" s="149"/>
      <c r="BR138" s="149"/>
      <c r="BS138" s="149"/>
      <c r="BT138" s="149"/>
      <c r="BU138" s="149"/>
      <c r="BV138" s="149"/>
    </row>
    <row r="139" spans="63:74" x14ac:dyDescent="0.2">
      <c r="BK139" s="149"/>
      <c r="BL139" s="149"/>
      <c r="BM139" s="149"/>
      <c r="BN139" s="149"/>
      <c r="BO139" s="149"/>
      <c r="BP139" s="149"/>
      <c r="BQ139" s="149"/>
      <c r="BR139" s="149"/>
      <c r="BS139" s="149"/>
      <c r="BT139" s="149"/>
      <c r="BU139" s="149"/>
      <c r="BV139" s="149"/>
    </row>
    <row r="140" spans="63:74" x14ac:dyDescent="0.2">
      <c r="BK140" s="149"/>
      <c r="BL140" s="149"/>
      <c r="BM140" s="149"/>
      <c r="BN140" s="149"/>
      <c r="BO140" s="149"/>
      <c r="BP140" s="149"/>
      <c r="BQ140" s="149"/>
      <c r="BR140" s="149"/>
      <c r="BS140" s="149"/>
      <c r="BT140" s="149"/>
      <c r="BU140" s="149"/>
      <c r="BV140" s="149"/>
    </row>
    <row r="141" spans="63:74" x14ac:dyDescent="0.2">
      <c r="BK141" s="149"/>
      <c r="BL141" s="149"/>
      <c r="BM141" s="149"/>
      <c r="BN141" s="149"/>
      <c r="BO141" s="149"/>
      <c r="BP141" s="149"/>
      <c r="BQ141" s="149"/>
      <c r="BR141" s="149"/>
      <c r="BS141" s="149"/>
      <c r="BT141" s="149"/>
      <c r="BU141" s="149"/>
      <c r="BV141" s="149"/>
    </row>
    <row r="142" spans="63:74" x14ac:dyDescent="0.2">
      <c r="BK142" s="149"/>
      <c r="BL142" s="149"/>
      <c r="BM142" s="149"/>
      <c r="BN142" s="149"/>
      <c r="BO142" s="149"/>
      <c r="BP142" s="149"/>
      <c r="BQ142" s="149"/>
      <c r="BR142" s="149"/>
      <c r="BS142" s="149"/>
      <c r="BT142" s="149"/>
      <c r="BU142" s="149"/>
      <c r="BV142" s="149"/>
    </row>
    <row r="143" spans="63:74" x14ac:dyDescent="0.2">
      <c r="BK143" s="149"/>
      <c r="BL143" s="149"/>
      <c r="BM143" s="149"/>
      <c r="BN143" s="149"/>
      <c r="BO143" s="149"/>
      <c r="BP143" s="149"/>
      <c r="BQ143" s="149"/>
      <c r="BR143" s="149"/>
      <c r="BS143" s="149"/>
      <c r="BT143" s="149"/>
      <c r="BU143" s="149"/>
      <c r="BV143" s="149"/>
    </row>
    <row r="144" spans="63:74" x14ac:dyDescent="0.2">
      <c r="BK144" s="149"/>
      <c r="BL144" s="149"/>
      <c r="BM144" s="149"/>
      <c r="BN144" s="149"/>
      <c r="BO144" s="149"/>
      <c r="BP144" s="149"/>
      <c r="BQ144" s="149"/>
      <c r="BR144" s="149"/>
      <c r="BS144" s="149"/>
      <c r="BT144" s="149"/>
      <c r="BU144" s="149"/>
      <c r="BV144" s="149"/>
    </row>
    <row r="145" spans="63:74" x14ac:dyDescent="0.2">
      <c r="BK145" s="149"/>
      <c r="BL145" s="149"/>
      <c r="BM145" s="149"/>
      <c r="BN145" s="149"/>
      <c r="BO145" s="149"/>
      <c r="BP145" s="149"/>
      <c r="BQ145" s="149"/>
      <c r="BR145" s="149"/>
      <c r="BS145" s="149"/>
      <c r="BT145" s="149"/>
      <c r="BU145" s="149"/>
      <c r="BV145" s="149"/>
    </row>
  </sheetData>
  <mergeCells count="19">
    <mergeCell ref="B82:Q82"/>
    <mergeCell ref="B75:Q75"/>
    <mergeCell ref="B80:Q80"/>
    <mergeCell ref="B78:Q78"/>
    <mergeCell ref="B79:Q79"/>
    <mergeCell ref="B77:Q77"/>
    <mergeCell ref="A1:A2"/>
    <mergeCell ref="B68:Q68"/>
    <mergeCell ref="B69:Q69"/>
    <mergeCell ref="B1:AL1"/>
    <mergeCell ref="C3:N3"/>
    <mergeCell ref="O3:Z3"/>
    <mergeCell ref="AA3:AL3"/>
    <mergeCell ref="B74:R74"/>
    <mergeCell ref="BK3:BV3"/>
    <mergeCell ref="AY3:BJ3"/>
    <mergeCell ref="AM3:AX3"/>
    <mergeCell ref="B73:Q73"/>
    <mergeCell ref="B72:Q72"/>
  </mergeCells>
  <phoneticPr fontId="7" type="noConversion"/>
  <hyperlinks>
    <hyperlink ref="A1:A2" location="Contents!A1" display="Table of Contents" xr:uid="{00000000-0004-0000-0800-000000000000}"/>
  </hyperlinks>
  <pageMargins left="0.25" right="0.25" top="0.25" bottom="0.25" header="1" footer="1"/>
  <pageSetup scale="37"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23">
    <pageSetUpPr fitToPage="1"/>
  </sheetPr>
  <dimension ref="A1:FJ174"/>
  <sheetViews>
    <sheetView zoomScaleNormal="100" workbookViewId="0">
      <pane xSplit="2" ySplit="4" topLeftCell="C32" activePane="bottomRight" state="frozen"/>
      <selection activeCell="BF63" sqref="BF63"/>
      <selection pane="topRight" activeCell="BF63" sqref="BF63"/>
      <selection pane="bottomLeft" activeCell="BF63" sqref="BF63"/>
      <selection pane="bottomRight" activeCell="B63" sqref="B63:Q63"/>
    </sheetView>
  </sheetViews>
  <sheetFormatPr defaultColWidth="9.5703125" defaultRowHeight="11.25" x14ac:dyDescent="0.2"/>
  <cols>
    <col min="1" max="1" width="12" style="84" customWidth="1"/>
    <col min="2" max="2" width="50" style="84" customWidth="1"/>
    <col min="3" max="3" width="7.5703125" style="84" customWidth="1"/>
    <col min="4" max="50" width="6.5703125" style="84" customWidth="1"/>
    <col min="51" max="55" width="6.5703125" style="647" customWidth="1"/>
    <col min="56" max="58" width="6.5703125" style="645" customWidth="1"/>
    <col min="59" max="59" width="6.5703125" style="647" customWidth="1"/>
    <col min="60" max="60" width="6.5703125" style="849" customWidth="1"/>
    <col min="61" max="61" width="6.5703125" style="647" customWidth="1"/>
    <col min="62" max="62" width="6.5703125" style="148" customWidth="1"/>
    <col min="63" max="74" width="6.5703125" style="84" customWidth="1"/>
    <col min="75" max="75" width="9.5703125" style="84"/>
    <col min="76" max="77" width="11.5703125" style="84" bestFit="1" customWidth="1"/>
    <col min="78" max="16384" width="9.5703125" style="84"/>
  </cols>
  <sheetData>
    <row r="1" spans="1:166" ht="13.35" customHeight="1" x14ac:dyDescent="0.2">
      <c r="A1" s="996" t="s">
        <v>478</v>
      </c>
      <c r="B1" s="1044" t="s">
        <v>535</v>
      </c>
      <c r="C1" s="1045"/>
      <c r="D1" s="1045"/>
      <c r="E1" s="1045"/>
      <c r="F1" s="1045"/>
      <c r="G1" s="1045"/>
      <c r="H1" s="1045"/>
      <c r="I1" s="1045"/>
      <c r="J1" s="1045"/>
      <c r="K1" s="1045"/>
      <c r="L1" s="1045"/>
      <c r="M1" s="1045"/>
      <c r="N1" s="1045"/>
      <c r="O1" s="1045"/>
      <c r="P1" s="1045"/>
      <c r="Q1" s="1045"/>
      <c r="R1" s="1045"/>
      <c r="S1" s="1045"/>
      <c r="T1" s="1045"/>
      <c r="U1" s="1045"/>
      <c r="V1" s="1045"/>
      <c r="W1" s="1045"/>
      <c r="X1" s="1045"/>
      <c r="Y1" s="1045"/>
      <c r="Z1" s="1045"/>
      <c r="AA1" s="1045"/>
      <c r="AB1" s="1045"/>
      <c r="AC1" s="1045"/>
      <c r="AD1" s="1045"/>
      <c r="AE1" s="1045"/>
      <c r="AF1" s="1045"/>
      <c r="AG1" s="1045"/>
      <c r="AH1" s="1045"/>
      <c r="AI1" s="1045"/>
      <c r="AJ1" s="1045"/>
      <c r="AK1" s="1045"/>
      <c r="AL1" s="1045"/>
    </row>
    <row r="2" spans="1:166" ht="12.75" x14ac:dyDescent="0.2">
      <c r="A2" s="997"/>
      <c r="B2" s="222" t="str">
        <f>"U.S. Energy Information Administration  |  Short-Term Energy Outlook  - "&amp;Dates!D1</f>
        <v>U.S. Energy Information Administration  |  Short-Term Energy Outlook  - March 2026</v>
      </c>
      <c r="C2" s="223"/>
      <c r="D2" s="223"/>
      <c r="E2" s="223"/>
      <c r="F2" s="223"/>
      <c r="G2" s="223"/>
      <c r="H2" s="223"/>
      <c r="I2" s="297"/>
      <c r="J2" s="297"/>
      <c r="K2" s="297"/>
      <c r="L2" s="297"/>
      <c r="M2" s="297"/>
      <c r="N2" s="297"/>
      <c r="O2" s="297"/>
      <c r="P2" s="297"/>
      <c r="Q2" s="297"/>
      <c r="R2" s="297"/>
      <c r="S2" s="297"/>
      <c r="T2" s="297"/>
      <c r="U2" s="297"/>
      <c r="V2" s="297"/>
      <c r="W2" s="297"/>
      <c r="X2" s="297"/>
      <c r="Y2" s="297"/>
      <c r="Z2" s="297"/>
      <c r="AA2" s="297"/>
      <c r="AB2" s="297"/>
      <c r="AC2" s="297"/>
      <c r="AD2" s="297"/>
      <c r="AE2" s="297"/>
      <c r="AF2" s="297"/>
      <c r="AG2" s="297"/>
      <c r="AH2" s="297"/>
      <c r="AI2" s="297"/>
      <c r="AJ2" s="297"/>
      <c r="AK2" s="297"/>
      <c r="AL2" s="297"/>
      <c r="AM2" s="307"/>
      <c r="AN2" s="307"/>
      <c r="AO2" s="307"/>
      <c r="AP2" s="307"/>
      <c r="AQ2" s="307"/>
      <c r="AR2" s="307"/>
      <c r="AS2" s="307"/>
      <c r="AT2" s="307"/>
      <c r="BW2" s="7"/>
    </row>
    <row r="3" spans="1:166" s="7" customFormat="1" ht="12.75" x14ac:dyDescent="0.2">
      <c r="A3" s="316" t="s">
        <v>760</v>
      </c>
      <c r="B3" s="308"/>
      <c r="C3" s="999">
        <f>Dates!D3</f>
        <v>2022</v>
      </c>
      <c r="D3" s="991"/>
      <c r="E3" s="991"/>
      <c r="F3" s="991"/>
      <c r="G3" s="991"/>
      <c r="H3" s="991"/>
      <c r="I3" s="991"/>
      <c r="J3" s="991"/>
      <c r="K3" s="991"/>
      <c r="L3" s="991"/>
      <c r="M3" s="991"/>
      <c r="N3" s="992"/>
      <c r="O3" s="999">
        <f>C3+1</f>
        <v>2023</v>
      </c>
      <c r="P3" s="1000"/>
      <c r="Q3" s="1000"/>
      <c r="R3" s="1000"/>
      <c r="S3" s="1000"/>
      <c r="T3" s="1000"/>
      <c r="U3" s="1000"/>
      <c r="V3" s="1000"/>
      <c r="W3" s="1000"/>
      <c r="X3" s="991"/>
      <c r="Y3" s="991"/>
      <c r="Z3" s="992"/>
      <c r="AA3" s="988">
        <f>O3+1</f>
        <v>2024</v>
      </c>
      <c r="AB3" s="991"/>
      <c r="AC3" s="991"/>
      <c r="AD3" s="991"/>
      <c r="AE3" s="991"/>
      <c r="AF3" s="991"/>
      <c r="AG3" s="991"/>
      <c r="AH3" s="991"/>
      <c r="AI3" s="991"/>
      <c r="AJ3" s="991"/>
      <c r="AK3" s="991"/>
      <c r="AL3" s="992"/>
      <c r="AM3" s="988">
        <f>AA3+1</f>
        <v>2025</v>
      </c>
      <c r="AN3" s="991"/>
      <c r="AO3" s="991"/>
      <c r="AP3" s="991"/>
      <c r="AQ3" s="991"/>
      <c r="AR3" s="991"/>
      <c r="AS3" s="991"/>
      <c r="AT3" s="991"/>
      <c r="AU3" s="991"/>
      <c r="AV3" s="991"/>
      <c r="AW3" s="991"/>
      <c r="AX3" s="992"/>
      <c r="AY3" s="988">
        <f>AM3+1</f>
        <v>2026</v>
      </c>
      <c r="AZ3" s="989"/>
      <c r="BA3" s="989"/>
      <c r="BB3" s="989"/>
      <c r="BC3" s="989"/>
      <c r="BD3" s="989"/>
      <c r="BE3" s="989"/>
      <c r="BF3" s="989"/>
      <c r="BG3" s="989"/>
      <c r="BH3" s="989"/>
      <c r="BI3" s="989"/>
      <c r="BJ3" s="990"/>
      <c r="BK3" s="988">
        <f>AY3+1</f>
        <v>2027</v>
      </c>
      <c r="BL3" s="991"/>
      <c r="BM3" s="991"/>
      <c r="BN3" s="991"/>
      <c r="BO3" s="991"/>
      <c r="BP3" s="991"/>
      <c r="BQ3" s="991"/>
      <c r="BR3" s="991"/>
      <c r="BS3" s="991"/>
      <c r="BT3" s="991"/>
      <c r="BU3" s="991"/>
      <c r="BV3" s="992"/>
      <c r="BW3" s="84"/>
      <c r="BX3" s="84"/>
      <c r="BY3" s="84"/>
      <c r="BZ3" s="84"/>
      <c r="CA3" s="84"/>
      <c r="CB3" s="84"/>
      <c r="CC3" s="84"/>
      <c r="CD3" s="84"/>
      <c r="CE3" s="84"/>
      <c r="CF3" s="84"/>
      <c r="CG3" s="84"/>
      <c r="CH3" s="84"/>
      <c r="CI3" s="84"/>
      <c r="CJ3" s="84"/>
      <c r="CK3" s="84"/>
      <c r="CL3" s="84"/>
      <c r="CM3" s="84"/>
      <c r="CN3" s="84"/>
      <c r="CO3" s="84"/>
      <c r="CP3" s="84"/>
      <c r="CQ3" s="84"/>
      <c r="CR3" s="84"/>
      <c r="CS3" s="84"/>
      <c r="CT3" s="84"/>
      <c r="CU3" s="84"/>
      <c r="CV3" s="84"/>
      <c r="CW3" s="84"/>
      <c r="CX3" s="84"/>
      <c r="CY3" s="84"/>
      <c r="CZ3" s="84"/>
      <c r="DA3" s="84"/>
      <c r="DB3" s="84"/>
      <c r="DC3" s="84"/>
      <c r="DD3" s="84"/>
      <c r="DE3" s="84"/>
      <c r="DF3" s="84"/>
      <c r="DG3" s="84"/>
      <c r="DH3" s="84"/>
      <c r="DI3" s="84"/>
      <c r="DJ3" s="84"/>
      <c r="DK3" s="84"/>
      <c r="DL3" s="84"/>
      <c r="DM3" s="84"/>
      <c r="DN3" s="84"/>
      <c r="DO3" s="84"/>
      <c r="DP3" s="84"/>
      <c r="DQ3" s="84"/>
      <c r="DR3" s="84"/>
      <c r="DS3" s="84"/>
      <c r="DT3" s="84"/>
      <c r="DU3" s="84"/>
      <c r="DV3" s="84"/>
      <c r="DW3" s="84"/>
      <c r="DX3" s="84"/>
      <c r="DY3" s="84"/>
      <c r="DZ3" s="84"/>
      <c r="EA3" s="84"/>
      <c r="EB3" s="84"/>
      <c r="EC3" s="84"/>
      <c r="ED3" s="84"/>
      <c r="EE3" s="84"/>
      <c r="EF3" s="84"/>
      <c r="EG3" s="84"/>
      <c r="EH3" s="84"/>
      <c r="EI3" s="84"/>
      <c r="EJ3" s="84"/>
      <c r="EK3" s="84"/>
      <c r="EL3" s="84"/>
      <c r="EM3" s="84"/>
      <c r="EN3" s="84"/>
      <c r="EO3" s="84"/>
      <c r="EP3" s="84"/>
      <c r="EQ3" s="84"/>
      <c r="ER3" s="84"/>
      <c r="ES3" s="84"/>
      <c r="ET3" s="84"/>
      <c r="EU3" s="84"/>
      <c r="EV3" s="84"/>
      <c r="EW3" s="84"/>
      <c r="EX3" s="84"/>
      <c r="EY3" s="84"/>
      <c r="EZ3" s="84"/>
      <c r="FA3" s="84"/>
      <c r="FB3" s="84"/>
      <c r="FC3" s="84"/>
      <c r="FD3" s="84"/>
      <c r="FE3" s="84"/>
      <c r="FF3" s="84"/>
      <c r="FG3" s="84"/>
      <c r="FH3" s="84"/>
      <c r="FI3" s="84"/>
      <c r="FJ3" s="84"/>
    </row>
    <row r="4" spans="1:166" s="7" customFormat="1" x14ac:dyDescent="0.2">
      <c r="A4" s="322" t="str">
        <f>TEXT(Dates!$D$2,"dddd, mmmm d, yyyy")</f>
        <v>Monday, March 9, 2026</v>
      </c>
      <c r="B4" s="331"/>
      <c r="C4" s="12" t="s">
        <v>214</v>
      </c>
      <c r="D4" s="12" t="s">
        <v>215</v>
      </c>
      <c r="E4" s="12" t="s">
        <v>216</v>
      </c>
      <c r="F4" s="12" t="s">
        <v>217</v>
      </c>
      <c r="G4" s="12" t="s">
        <v>218</v>
      </c>
      <c r="H4" s="12" t="s">
        <v>219</v>
      </c>
      <c r="I4" s="12" t="s">
        <v>220</v>
      </c>
      <c r="J4" s="12" t="s">
        <v>221</v>
      </c>
      <c r="K4" s="12" t="s">
        <v>222</v>
      </c>
      <c r="L4" s="12" t="s">
        <v>223</v>
      </c>
      <c r="M4" s="12" t="s">
        <v>224</v>
      </c>
      <c r="N4" s="12" t="s">
        <v>225</v>
      </c>
      <c r="O4" s="12" t="s">
        <v>214</v>
      </c>
      <c r="P4" s="12" t="s">
        <v>215</v>
      </c>
      <c r="Q4" s="12" t="s">
        <v>216</v>
      </c>
      <c r="R4" s="12" t="s">
        <v>217</v>
      </c>
      <c r="S4" s="12" t="s">
        <v>218</v>
      </c>
      <c r="T4" s="12" t="s">
        <v>219</v>
      </c>
      <c r="U4" s="12" t="s">
        <v>220</v>
      </c>
      <c r="V4" s="12" t="s">
        <v>221</v>
      </c>
      <c r="W4" s="12" t="s">
        <v>222</v>
      </c>
      <c r="X4" s="12" t="s">
        <v>223</v>
      </c>
      <c r="Y4" s="12" t="s">
        <v>224</v>
      </c>
      <c r="Z4" s="12" t="s">
        <v>225</v>
      </c>
      <c r="AA4" s="12" t="s">
        <v>214</v>
      </c>
      <c r="AB4" s="12" t="s">
        <v>215</v>
      </c>
      <c r="AC4" s="12" t="s">
        <v>216</v>
      </c>
      <c r="AD4" s="12" t="s">
        <v>217</v>
      </c>
      <c r="AE4" s="12" t="s">
        <v>218</v>
      </c>
      <c r="AF4" s="12" t="s">
        <v>219</v>
      </c>
      <c r="AG4" s="12" t="s">
        <v>220</v>
      </c>
      <c r="AH4" s="12" t="s">
        <v>221</v>
      </c>
      <c r="AI4" s="12" t="s">
        <v>222</v>
      </c>
      <c r="AJ4" s="12" t="s">
        <v>223</v>
      </c>
      <c r="AK4" s="12" t="s">
        <v>224</v>
      </c>
      <c r="AL4" s="12" t="s">
        <v>225</v>
      </c>
      <c r="AM4" s="12" t="s">
        <v>214</v>
      </c>
      <c r="AN4" s="12" t="s">
        <v>215</v>
      </c>
      <c r="AO4" s="12" t="s">
        <v>216</v>
      </c>
      <c r="AP4" s="12" t="s">
        <v>217</v>
      </c>
      <c r="AQ4" s="12" t="s">
        <v>218</v>
      </c>
      <c r="AR4" s="12" t="s">
        <v>219</v>
      </c>
      <c r="AS4" s="12" t="s">
        <v>220</v>
      </c>
      <c r="AT4" s="12" t="s">
        <v>221</v>
      </c>
      <c r="AU4" s="12" t="s">
        <v>222</v>
      </c>
      <c r="AV4" s="12" t="s">
        <v>223</v>
      </c>
      <c r="AW4" s="12" t="s">
        <v>224</v>
      </c>
      <c r="AX4" s="12" t="s">
        <v>225</v>
      </c>
      <c r="AY4" s="633" t="s">
        <v>214</v>
      </c>
      <c r="AZ4" s="633" t="s">
        <v>215</v>
      </c>
      <c r="BA4" s="633" t="s">
        <v>216</v>
      </c>
      <c r="BB4" s="633" t="s">
        <v>217</v>
      </c>
      <c r="BC4" s="633" t="s">
        <v>218</v>
      </c>
      <c r="BD4" s="633" t="s">
        <v>219</v>
      </c>
      <c r="BE4" s="633" t="s">
        <v>220</v>
      </c>
      <c r="BF4" s="633" t="s">
        <v>221</v>
      </c>
      <c r="BG4" s="633" t="s">
        <v>222</v>
      </c>
      <c r="BH4" s="633" t="s">
        <v>223</v>
      </c>
      <c r="BI4" s="633" t="s">
        <v>224</v>
      </c>
      <c r="BJ4" s="12" t="s">
        <v>225</v>
      </c>
      <c r="BK4" s="12" t="s">
        <v>214</v>
      </c>
      <c r="BL4" s="12" t="s">
        <v>215</v>
      </c>
      <c r="BM4" s="12" t="s">
        <v>216</v>
      </c>
      <c r="BN4" s="12" t="s">
        <v>217</v>
      </c>
      <c r="BO4" s="12" t="s">
        <v>218</v>
      </c>
      <c r="BP4" s="12" t="s">
        <v>219</v>
      </c>
      <c r="BQ4" s="12" t="s">
        <v>220</v>
      </c>
      <c r="BR4" s="12" t="s">
        <v>221</v>
      </c>
      <c r="BS4" s="12" t="s">
        <v>222</v>
      </c>
      <c r="BT4" s="12" t="s">
        <v>223</v>
      </c>
      <c r="BU4" s="12" t="s">
        <v>224</v>
      </c>
      <c r="BV4" s="12" t="s">
        <v>225</v>
      </c>
      <c r="BW4" s="84"/>
      <c r="BX4" s="84"/>
      <c r="BY4" s="84"/>
      <c r="BZ4" s="84"/>
      <c r="CA4" s="84"/>
      <c r="CB4" s="84"/>
      <c r="CC4" s="84"/>
      <c r="CD4" s="84"/>
      <c r="CE4" s="84"/>
      <c r="CF4" s="84"/>
      <c r="CG4" s="84"/>
      <c r="CH4" s="84"/>
      <c r="CI4" s="84"/>
      <c r="CJ4" s="84"/>
      <c r="CK4" s="84"/>
      <c r="CL4" s="84"/>
      <c r="CM4" s="84"/>
      <c r="CN4" s="84"/>
      <c r="CO4" s="84"/>
      <c r="CP4" s="84"/>
      <c r="CQ4" s="84"/>
      <c r="CR4" s="84"/>
      <c r="CS4" s="84"/>
      <c r="CT4" s="84"/>
      <c r="CU4" s="84"/>
      <c r="CV4" s="84"/>
      <c r="CW4" s="84"/>
      <c r="CX4" s="84"/>
      <c r="CY4" s="84"/>
      <c r="CZ4" s="84"/>
      <c r="DA4" s="84"/>
      <c r="DB4" s="84"/>
      <c r="DC4" s="84"/>
      <c r="DD4" s="84"/>
      <c r="DE4" s="84"/>
      <c r="DF4" s="84"/>
      <c r="DG4" s="84"/>
      <c r="DH4" s="84"/>
      <c r="DI4" s="84"/>
      <c r="DJ4" s="84"/>
      <c r="DK4" s="84"/>
      <c r="DL4" s="84"/>
      <c r="DM4" s="84"/>
      <c r="DN4" s="84"/>
      <c r="DO4" s="84"/>
      <c r="DP4" s="84"/>
      <c r="DQ4" s="84"/>
      <c r="DR4" s="84"/>
      <c r="DS4" s="84"/>
      <c r="DT4" s="84"/>
      <c r="DU4" s="84"/>
      <c r="DV4" s="84"/>
      <c r="DW4" s="84"/>
      <c r="DX4" s="84"/>
      <c r="DY4" s="84"/>
      <c r="DZ4" s="84"/>
      <c r="EA4" s="84"/>
      <c r="EB4" s="84"/>
      <c r="EC4" s="84"/>
      <c r="ED4" s="84"/>
      <c r="EE4" s="84"/>
      <c r="EF4" s="84"/>
      <c r="EG4" s="84"/>
      <c r="EH4" s="84"/>
      <c r="EI4" s="84"/>
      <c r="EJ4" s="84"/>
      <c r="EK4" s="84"/>
      <c r="EL4" s="84"/>
      <c r="EM4" s="84"/>
      <c r="EN4" s="84"/>
      <c r="EO4" s="84"/>
      <c r="EP4" s="84"/>
      <c r="EQ4" s="84"/>
      <c r="ER4" s="84"/>
      <c r="ES4" s="84"/>
      <c r="ET4" s="84"/>
      <c r="EU4" s="84"/>
      <c r="EV4" s="84"/>
      <c r="EW4" s="84"/>
    </row>
    <row r="5" spans="1:166" x14ac:dyDescent="0.2">
      <c r="A5" s="269"/>
      <c r="B5" s="85" t="s">
        <v>1119</v>
      </c>
      <c r="C5" s="573"/>
      <c r="D5" s="573"/>
      <c r="E5" s="573"/>
      <c r="F5" s="573"/>
      <c r="G5" s="573"/>
      <c r="H5" s="573"/>
      <c r="I5" s="573"/>
      <c r="J5" s="573"/>
      <c r="K5" s="573"/>
      <c r="L5" s="573"/>
      <c r="M5" s="573"/>
      <c r="N5" s="573"/>
      <c r="O5" s="573"/>
      <c r="P5" s="573"/>
      <c r="Q5" s="573"/>
      <c r="R5" s="573"/>
      <c r="S5" s="573"/>
      <c r="T5" s="573"/>
      <c r="U5" s="573"/>
      <c r="V5" s="573"/>
      <c r="W5" s="573"/>
      <c r="X5" s="573"/>
      <c r="Y5" s="573"/>
      <c r="Z5" s="573"/>
      <c r="AA5" s="573"/>
      <c r="AB5" s="573"/>
      <c r="AC5" s="573"/>
      <c r="AD5" s="573"/>
      <c r="AE5" s="573"/>
      <c r="AF5" s="573"/>
      <c r="AG5" s="573"/>
      <c r="AH5" s="573"/>
      <c r="AI5" s="573"/>
      <c r="AJ5" s="573"/>
      <c r="AK5" s="573"/>
      <c r="AL5" s="573"/>
      <c r="AM5" s="573"/>
      <c r="AN5" s="573"/>
      <c r="AO5" s="573"/>
      <c r="AP5" s="573"/>
      <c r="AQ5" s="573"/>
      <c r="AR5" s="573"/>
      <c r="AS5" s="573"/>
      <c r="AT5" s="573"/>
      <c r="AU5" s="573"/>
      <c r="AV5" s="573"/>
      <c r="AW5" s="573"/>
      <c r="AX5" s="573"/>
      <c r="AY5" s="573"/>
      <c r="AZ5" s="648"/>
      <c r="BA5" s="866"/>
      <c r="BB5" s="866"/>
      <c r="BC5" s="866"/>
      <c r="BD5" s="867"/>
      <c r="BE5" s="867"/>
      <c r="BF5" s="867"/>
      <c r="BG5" s="867"/>
      <c r="BH5" s="867"/>
      <c r="BI5" s="867"/>
      <c r="BJ5" s="575"/>
      <c r="BK5" s="575"/>
      <c r="BL5" s="575"/>
      <c r="BM5" s="575"/>
      <c r="BN5" s="575"/>
      <c r="BO5" s="575"/>
      <c r="BP5" s="575"/>
      <c r="BQ5" s="575"/>
      <c r="BR5" s="575"/>
      <c r="BS5" s="575"/>
      <c r="BT5" s="575"/>
      <c r="BU5" s="575"/>
      <c r="BV5" s="575"/>
    </row>
    <row r="6" spans="1:166" s="274" customFormat="1" x14ac:dyDescent="0.2">
      <c r="A6" s="548" t="s">
        <v>1120</v>
      </c>
      <c r="B6" s="560" t="s">
        <v>1121</v>
      </c>
      <c r="C6" s="100">
        <v>5.867877</v>
      </c>
      <c r="D6" s="100">
        <v>5.9469430000000001</v>
      </c>
      <c r="E6" s="100">
        <v>6.5612909999999998</v>
      </c>
      <c r="F6" s="100">
        <v>6.7072250000000002</v>
      </c>
      <c r="G6" s="100">
        <v>6.7886579999999999</v>
      </c>
      <c r="H6" s="100">
        <v>6.8460890000000001</v>
      </c>
      <c r="I6" s="100">
        <v>7.0129770000000002</v>
      </c>
      <c r="J6" s="100">
        <v>6.8380910000000004</v>
      </c>
      <c r="K6" s="100">
        <v>6.7443049999999998</v>
      </c>
      <c r="L6" s="100">
        <v>6.5489170000000003</v>
      </c>
      <c r="M6" s="100">
        <v>6.4530580000000004</v>
      </c>
      <c r="N6" s="100">
        <v>5.9152459999999998</v>
      </c>
      <c r="O6" s="100">
        <v>6.3693999999999997</v>
      </c>
      <c r="P6" s="100">
        <v>6.5037830000000003</v>
      </c>
      <c r="Q6" s="100">
        <v>6.9613259999999997</v>
      </c>
      <c r="R6" s="100">
        <v>7.2295350000000003</v>
      </c>
      <c r="S6" s="100">
        <v>7.2482350000000002</v>
      </c>
      <c r="T6" s="100">
        <v>7.2311019999999999</v>
      </c>
      <c r="U6" s="100">
        <v>7.2910519999999996</v>
      </c>
      <c r="V6" s="100">
        <v>7.4324139999999996</v>
      </c>
      <c r="W6" s="100">
        <v>7.3852010000000003</v>
      </c>
      <c r="X6" s="100">
        <v>7.195379</v>
      </c>
      <c r="Y6" s="100">
        <v>7.0917289999999999</v>
      </c>
      <c r="Z6" s="100">
        <v>6.9698250000000002</v>
      </c>
      <c r="AA6" s="100">
        <v>6.4543429999999997</v>
      </c>
      <c r="AB6" s="100">
        <v>7.0298429999999996</v>
      </c>
      <c r="AC6" s="100">
        <v>7.5672959999999998</v>
      </c>
      <c r="AD6" s="100">
        <v>7.854095</v>
      </c>
      <c r="AE6" s="100">
        <v>7.9508400000000004</v>
      </c>
      <c r="AF6" s="100">
        <v>7.9186379999999996</v>
      </c>
      <c r="AG6" s="100">
        <v>7.7625830000000002</v>
      </c>
      <c r="AH6" s="100">
        <v>7.9082730000000003</v>
      </c>
      <c r="AI6" s="100">
        <v>7.8156270000000001</v>
      </c>
      <c r="AJ6" s="100">
        <v>7.7467379999999997</v>
      </c>
      <c r="AK6" s="100">
        <v>7.6679040000000001</v>
      </c>
      <c r="AL6" s="100">
        <v>7.4912929999999998</v>
      </c>
      <c r="AM6" s="100">
        <v>6.9759060000000002</v>
      </c>
      <c r="AN6" s="100">
        <v>7.3167460000000002</v>
      </c>
      <c r="AO6" s="100">
        <v>7.9289069999999997</v>
      </c>
      <c r="AP6" s="100">
        <v>8.089499</v>
      </c>
      <c r="AQ6" s="100">
        <v>8.2530570000000001</v>
      </c>
      <c r="AR6" s="100">
        <v>8.2843009999999992</v>
      </c>
      <c r="AS6" s="100">
        <v>8.3728920000000002</v>
      </c>
      <c r="AT6" s="100">
        <v>8.4716520000000006</v>
      </c>
      <c r="AU6" s="100">
        <v>8.4631030000000003</v>
      </c>
      <c r="AV6" s="100">
        <v>8.1474299999999999</v>
      </c>
      <c r="AW6" s="100">
        <v>8.1446850000000008</v>
      </c>
      <c r="AX6" s="100">
        <v>7.9195469999999997</v>
      </c>
      <c r="AY6" s="100">
        <v>7.1622814931000001</v>
      </c>
      <c r="AZ6" s="915">
        <v>7.8095689724000001</v>
      </c>
      <c r="BA6" s="559">
        <v>8.1877709999999997</v>
      </c>
      <c r="BB6" s="559">
        <v>8.4057969999999997</v>
      </c>
      <c r="BC6" s="559">
        <v>8.5060599999999997</v>
      </c>
      <c r="BD6" s="559">
        <v>8.5446480000000005</v>
      </c>
      <c r="BE6" s="559">
        <v>8.5284110000000002</v>
      </c>
      <c r="BF6" s="559">
        <v>8.5803139999999996</v>
      </c>
      <c r="BG6" s="559">
        <v>8.4236170000000001</v>
      </c>
      <c r="BH6" s="559">
        <v>8.2922910000000005</v>
      </c>
      <c r="BI6" s="559">
        <v>8.1853099999999994</v>
      </c>
      <c r="BJ6" s="559">
        <v>8.0319800000000008</v>
      </c>
      <c r="BK6" s="559">
        <v>8.0940130000000003</v>
      </c>
      <c r="BL6" s="559">
        <v>8.1151389999999992</v>
      </c>
      <c r="BM6" s="559">
        <v>8.552683</v>
      </c>
      <c r="BN6" s="559">
        <v>8.8092299999999994</v>
      </c>
      <c r="BO6" s="559">
        <v>8.9158209999999993</v>
      </c>
      <c r="BP6" s="559">
        <v>8.8823399999999992</v>
      </c>
      <c r="BQ6" s="559">
        <v>8.8412450000000007</v>
      </c>
      <c r="BR6" s="559">
        <v>8.8789770000000008</v>
      </c>
      <c r="BS6" s="559">
        <v>8.7135010000000008</v>
      </c>
      <c r="BT6" s="559">
        <v>8.5560170000000006</v>
      </c>
      <c r="BU6" s="559">
        <v>8.4454279999999997</v>
      </c>
      <c r="BV6" s="559">
        <v>8.2928689999999996</v>
      </c>
    </row>
    <row r="7" spans="1:166" s="274" customFormat="1" x14ac:dyDescent="0.2">
      <c r="A7" s="548" t="s">
        <v>239</v>
      </c>
      <c r="B7" s="561" t="s">
        <v>1122</v>
      </c>
      <c r="C7" s="100">
        <v>5.5083549999999999</v>
      </c>
      <c r="D7" s="100">
        <v>5.5139639999999996</v>
      </c>
      <c r="E7" s="100">
        <v>5.9523549999999998</v>
      </c>
      <c r="F7" s="100">
        <v>5.9173</v>
      </c>
      <c r="G7" s="100">
        <v>5.9610000000000003</v>
      </c>
      <c r="H7" s="100">
        <v>6.008267</v>
      </c>
      <c r="I7" s="100">
        <v>6.1885159999999999</v>
      </c>
      <c r="J7" s="100">
        <v>6.0605479999999998</v>
      </c>
      <c r="K7" s="100">
        <v>6.1540670000000004</v>
      </c>
      <c r="L7" s="100">
        <v>6.1677419999999996</v>
      </c>
      <c r="M7" s="100">
        <v>6.1393000000000004</v>
      </c>
      <c r="N7" s="100">
        <v>5.6004519999999998</v>
      </c>
      <c r="O7" s="100">
        <v>6.0409680000000003</v>
      </c>
      <c r="P7" s="100">
        <v>6.1175360000000003</v>
      </c>
      <c r="Q7" s="100">
        <v>6.3514189999999999</v>
      </c>
      <c r="R7" s="100">
        <v>6.4454330000000004</v>
      </c>
      <c r="S7" s="100">
        <v>6.428839</v>
      </c>
      <c r="T7" s="100">
        <v>6.4082999999999997</v>
      </c>
      <c r="U7" s="100">
        <v>6.5056770000000004</v>
      </c>
      <c r="V7" s="100">
        <v>6.6308389999999999</v>
      </c>
      <c r="W7" s="100">
        <v>6.7954330000000001</v>
      </c>
      <c r="X7" s="100">
        <v>6.8048390000000003</v>
      </c>
      <c r="Y7" s="100">
        <v>6.7828330000000001</v>
      </c>
      <c r="Z7" s="100">
        <v>6.6485479999999999</v>
      </c>
      <c r="AA7" s="100">
        <v>6.1396769999999998</v>
      </c>
      <c r="AB7" s="100">
        <v>6.7073450000000001</v>
      </c>
      <c r="AC7" s="100">
        <v>6.9603229999999998</v>
      </c>
      <c r="AD7" s="100">
        <v>7.0796000000000001</v>
      </c>
      <c r="AE7" s="100">
        <v>7.1399679999999996</v>
      </c>
      <c r="AF7" s="100">
        <v>7.1203000000000003</v>
      </c>
      <c r="AG7" s="100">
        <v>7.0094839999999996</v>
      </c>
      <c r="AH7" s="100">
        <v>7.1390969999999996</v>
      </c>
      <c r="AI7" s="100">
        <v>7.2344999999999997</v>
      </c>
      <c r="AJ7" s="100">
        <v>7.3744189999999996</v>
      </c>
      <c r="AK7" s="100">
        <v>7.3837330000000003</v>
      </c>
      <c r="AL7" s="100">
        <v>7.204161</v>
      </c>
      <c r="AM7" s="100">
        <v>6.7095159999999998</v>
      </c>
      <c r="AN7" s="100">
        <v>6.9413210000000003</v>
      </c>
      <c r="AO7" s="100">
        <v>7.3242580000000004</v>
      </c>
      <c r="AP7" s="100">
        <v>7.3574330000000003</v>
      </c>
      <c r="AQ7" s="100">
        <v>7.4719360000000004</v>
      </c>
      <c r="AR7" s="100">
        <v>7.4839330000000004</v>
      </c>
      <c r="AS7" s="100">
        <v>7.576581</v>
      </c>
      <c r="AT7" s="100">
        <v>7.7120649999999999</v>
      </c>
      <c r="AU7" s="100">
        <v>7.8946670000000001</v>
      </c>
      <c r="AV7" s="100">
        <v>7.7984520000000002</v>
      </c>
      <c r="AW7" s="100">
        <v>7.8491</v>
      </c>
      <c r="AX7" s="100">
        <v>7.6001289999999999</v>
      </c>
      <c r="AY7" s="100">
        <v>6.8454919930999996</v>
      </c>
      <c r="AZ7" s="915">
        <v>7.4003278724000001</v>
      </c>
      <c r="BA7" s="559">
        <v>7.6167400000000001</v>
      </c>
      <c r="BB7" s="559">
        <v>7.688002</v>
      </c>
      <c r="BC7" s="559">
        <v>7.7072950000000002</v>
      </c>
      <c r="BD7" s="559">
        <v>7.7474360000000004</v>
      </c>
      <c r="BE7" s="559">
        <v>7.7505759999999997</v>
      </c>
      <c r="BF7" s="559">
        <v>7.8328949999999997</v>
      </c>
      <c r="BG7" s="559">
        <v>7.8804100000000004</v>
      </c>
      <c r="BH7" s="559">
        <v>7.9176349999999998</v>
      </c>
      <c r="BI7" s="559">
        <v>7.9201540000000001</v>
      </c>
      <c r="BJ7" s="559">
        <v>7.7440189999999998</v>
      </c>
      <c r="BK7" s="559">
        <v>7.7842570000000002</v>
      </c>
      <c r="BL7" s="559">
        <v>7.7476710000000004</v>
      </c>
      <c r="BM7" s="559">
        <v>7.9720339999999998</v>
      </c>
      <c r="BN7" s="559">
        <v>8.0835270000000001</v>
      </c>
      <c r="BO7" s="559">
        <v>8.111129</v>
      </c>
      <c r="BP7" s="559">
        <v>8.0817429999999995</v>
      </c>
      <c r="BQ7" s="559">
        <v>8.0554089999999992</v>
      </c>
      <c r="BR7" s="559">
        <v>8.1245480000000008</v>
      </c>
      <c r="BS7" s="559">
        <v>8.1624909999999993</v>
      </c>
      <c r="BT7" s="559">
        <v>8.1745920000000005</v>
      </c>
      <c r="BU7" s="559">
        <v>8.1714819999999992</v>
      </c>
      <c r="BV7" s="559">
        <v>7.9971610000000002</v>
      </c>
    </row>
    <row r="8" spans="1:166" x14ac:dyDescent="0.2">
      <c r="A8" s="270" t="s">
        <v>513</v>
      </c>
      <c r="B8" s="562" t="s">
        <v>1123</v>
      </c>
      <c r="C8" s="429">
        <v>2.256097</v>
      </c>
      <c r="D8" s="429">
        <v>2.2515710000000002</v>
      </c>
      <c r="E8" s="429">
        <v>2.5298069999999999</v>
      </c>
      <c r="F8" s="429">
        <v>2.4696669999999998</v>
      </c>
      <c r="G8" s="429">
        <v>2.4485809999999999</v>
      </c>
      <c r="H8" s="429">
        <v>2.441033</v>
      </c>
      <c r="I8" s="429">
        <v>2.5109360000000001</v>
      </c>
      <c r="J8" s="429">
        <v>2.3745479999999999</v>
      </c>
      <c r="K8" s="429">
        <v>2.387</v>
      </c>
      <c r="L8" s="429">
        <v>2.4591940000000001</v>
      </c>
      <c r="M8" s="429">
        <v>2.5308329999999999</v>
      </c>
      <c r="N8" s="429">
        <v>2.198645</v>
      </c>
      <c r="O8" s="429">
        <v>2.4480970000000002</v>
      </c>
      <c r="P8" s="429">
        <v>2.5409290000000002</v>
      </c>
      <c r="Q8" s="429">
        <v>2.6789679999999998</v>
      </c>
      <c r="R8" s="429">
        <v>2.6986669999999999</v>
      </c>
      <c r="S8" s="429">
        <v>2.6495479999999998</v>
      </c>
      <c r="T8" s="429">
        <v>2.5817999999999999</v>
      </c>
      <c r="U8" s="429">
        <v>2.5965479999999999</v>
      </c>
      <c r="V8" s="429">
        <v>2.6425480000000001</v>
      </c>
      <c r="W8" s="429">
        <v>2.7669329999999999</v>
      </c>
      <c r="X8" s="429">
        <v>2.8027739999999999</v>
      </c>
      <c r="Y8" s="429">
        <v>2.7574000000000001</v>
      </c>
      <c r="Z8" s="429">
        <v>2.6545160000000001</v>
      </c>
      <c r="AA8" s="429">
        <v>2.3898069999999998</v>
      </c>
      <c r="AB8" s="429">
        <v>2.6868620000000001</v>
      </c>
      <c r="AC8" s="429">
        <v>2.8931610000000001</v>
      </c>
      <c r="AD8" s="429">
        <v>2.9713669999999999</v>
      </c>
      <c r="AE8" s="429">
        <v>2.9750649999999998</v>
      </c>
      <c r="AF8" s="429">
        <v>2.900833</v>
      </c>
      <c r="AG8" s="429">
        <v>2.7694839999999998</v>
      </c>
      <c r="AH8" s="429">
        <v>2.7995480000000001</v>
      </c>
      <c r="AI8" s="429">
        <v>2.9447000000000001</v>
      </c>
      <c r="AJ8" s="429">
        <v>3.032581</v>
      </c>
      <c r="AK8" s="429">
        <v>3.09</v>
      </c>
      <c r="AL8" s="429">
        <v>2.9617420000000001</v>
      </c>
      <c r="AM8" s="429">
        <v>2.6888709999999998</v>
      </c>
      <c r="AN8" s="429">
        <v>2.817536</v>
      </c>
      <c r="AO8" s="429">
        <v>3.0921609999999999</v>
      </c>
      <c r="AP8" s="429">
        <v>3.0697000000000001</v>
      </c>
      <c r="AQ8" s="429">
        <v>3.127065</v>
      </c>
      <c r="AR8" s="429">
        <v>3.076333</v>
      </c>
      <c r="AS8" s="429">
        <v>3.0878389999999998</v>
      </c>
      <c r="AT8" s="429">
        <v>3.1579030000000001</v>
      </c>
      <c r="AU8" s="429">
        <v>3.312567</v>
      </c>
      <c r="AV8" s="429">
        <v>3.2943549999999999</v>
      </c>
      <c r="AW8" s="429">
        <v>3.3285999999999998</v>
      </c>
      <c r="AX8" s="429">
        <v>3.13971</v>
      </c>
      <c r="AY8" s="429">
        <v>2.5427368872999998</v>
      </c>
      <c r="AZ8" s="896">
        <v>2.9844899167999999</v>
      </c>
      <c r="BA8" s="352">
        <v>3.16046</v>
      </c>
      <c r="BB8" s="352">
        <v>3.217654</v>
      </c>
      <c r="BC8" s="352">
        <v>3.2071149999999999</v>
      </c>
      <c r="BD8" s="352">
        <v>3.2280030000000002</v>
      </c>
      <c r="BE8" s="352">
        <v>3.2245900000000001</v>
      </c>
      <c r="BF8" s="352">
        <v>3.2927490000000001</v>
      </c>
      <c r="BG8" s="352">
        <v>3.3426480000000001</v>
      </c>
      <c r="BH8" s="352">
        <v>3.381999</v>
      </c>
      <c r="BI8" s="352">
        <v>3.3888539999999998</v>
      </c>
      <c r="BJ8" s="352">
        <v>3.237479</v>
      </c>
      <c r="BK8" s="352">
        <v>3.2613129999999999</v>
      </c>
      <c r="BL8" s="352">
        <v>3.3107069999999998</v>
      </c>
      <c r="BM8" s="352">
        <v>3.3958179999999998</v>
      </c>
      <c r="BN8" s="352">
        <v>3.4632619999999998</v>
      </c>
      <c r="BO8" s="352">
        <v>3.4622320000000002</v>
      </c>
      <c r="BP8" s="352">
        <v>3.4094030000000002</v>
      </c>
      <c r="BQ8" s="352">
        <v>3.3624160000000001</v>
      </c>
      <c r="BR8" s="352">
        <v>3.4068999999999998</v>
      </c>
      <c r="BS8" s="352">
        <v>3.4403899999999998</v>
      </c>
      <c r="BT8" s="352">
        <v>3.4581770000000001</v>
      </c>
      <c r="BU8" s="352">
        <v>3.46217</v>
      </c>
      <c r="BV8" s="352">
        <v>3.304541</v>
      </c>
    </row>
    <row r="9" spans="1:166" x14ac:dyDescent="0.2">
      <c r="A9" s="270" t="s">
        <v>514</v>
      </c>
      <c r="B9" s="562" t="s">
        <v>925</v>
      </c>
      <c r="C9" s="429">
        <v>1.754</v>
      </c>
      <c r="D9" s="429">
        <v>1.764643</v>
      </c>
      <c r="E9" s="429">
        <v>1.8433870000000001</v>
      </c>
      <c r="F9" s="429">
        <v>1.8437330000000001</v>
      </c>
      <c r="G9" s="429">
        <v>1.855129</v>
      </c>
      <c r="H9" s="429">
        <v>1.869167</v>
      </c>
      <c r="I9" s="429">
        <v>1.9100649999999999</v>
      </c>
      <c r="J9" s="429">
        <v>1.922839</v>
      </c>
      <c r="K9" s="429">
        <v>1.9772670000000001</v>
      </c>
      <c r="L9" s="429">
        <v>1.9576769999999999</v>
      </c>
      <c r="M9" s="429">
        <v>1.9283999999999999</v>
      </c>
      <c r="N9" s="429">
        <v>1.8187420000000001</v>
      </c>
      <c r="O9" s="429">
        <v>1.9130320000000001</v>
      </c>
      <c r="P9" s="429">
        <v>1.914679</v>
      </c>
      <c r="Q9" s="429">
        <v>1.9622900000000001</v>
      </c>
      <c r="R9" s="429">
        <v>1.987933</v>
      </c>
      <c r="S9" s="429">
        <v>1.98529</v>
      </c>
      <c r="T9" s="429">
        <v>1.9970000000000001</v>
      </c>
      <c r="U9" s="429">
        <v>2.0285160000000002</v>
      </c>
      <c r="V9" s="429">
        <v>2.055968</v>
      </c>
      <c r="W9" s="429">
        <v>2.0790999999999999</v>
      </c>
      <c r="X9" s="429">
        <v>2.0937739999999998</v>
      </c>
      <c r="Y9" s="429">
        <v>2.121267</v>
      </c>
      <c r="Z9" s="429">
        <v>2.1078389999999998</v>
      </c>
      <c r="AA9" s="429">
        <v>1.9858070000000001</v>
      </c>
      <c r="AB9" s="429">
        <v>2.123586</v>
      </c>
      <c r="AC9" s="429">
        <v>2.1480320000000002</v>
      </c>
      <c r="AD9" s="429">
        <v>2.1568329999999998</v>
      </c>
      <c r="AE9" s="429">
        <v>2.1678389999999998</v>
      </c>
      <c r="AF9" s="429">
        <v>2.181467</v>
      </c>
      <c r="AG9" s="429">
        <v>2.183484</v>
      </c>
      <c r="AH9" s="429">
        <v>2.233419</v>
      </c>
      <c r="AI9" s="429">
        <v>2.221867</v>
      </c>
      <c r="AJ9" s="429">
        <v>2.264097</v>
      </c>
      <c r="AK9" s="429">
        <v>2.2640669999999998</v>
      </c>
      <c r="AL9" s="429">
        <v>2.2452260000000002</v>
      </c>
      <c r="AM9" s="429">
        <v>2.1459999999999999</v>
      </c>
      <c r="AN9" s="429">
        <v>2.1912859999999998</v>
      </c>
      <c r="AO9" s="429">
        <v>2.2404190000000002</v>
      </c>
      <c r="AP9" s="429">
        <v>2.2494000000000001</v>
      </c>
      <c r="AQ9" s="429">
        <v>2.2748390000000001</v>
      </c>
      <c r="AR9" s="429">
        <v>2.2936000000000001</v>
      </c>
      <c r="AS9" s="429">
        <v>2.331226</v>
      </c>
      <c r="AT9" s="429">
        <v>2.3573550000000001</v>
      </c>
      <c r="AU9" s="429">
        <v>2.3841000000000001</v>
      </c>
      <c r="AV9" s="429">
        <v>2.357129</v>
      </c>
      <c r="AW9" s="429">
        <v>2.3826000000000001</v>
      </c>
      <c r="AX9" s="429">
        <v>2.358419</v>
      </c>
      <c r="AY9" s="429">
        <v>2.2510280801999998</v>
      </c>
      <c r="AZ9" s="896">
        <v>2.3027547470999998</v>
      </c>
      <c r="BA9" s="352">
        <v>2.3276330000000001</v>
      </c>
      <c r="BB9" s="352">
        <v>2.3245149999999999</v>
      </c>
      <c r="BC9" s="352">
        <v>2.3339449999999999</v>
      </c>
      <c r="BD9" s="352">
        <v>2.3407279999999999</v>
      </c>
      <c r="BE9" s="352">
        <v>2.3377819999999998</v>
      </c>
      <c r="BF9" s="352">
        <v>2.3469850000000001</v>
      </c>
      <c r="BG9" s="352">
        <v>2.349583</v>
      </c>
      <c r="BH9" s="352">
        <v>2.367416</v>
      </c>
      <c r="BI9" s="352">
        <v>2.3791540000000002</v>
      </c>
      <c r="BJ9" s="352">
        <v>2.3840499999999998</v>
      </c>
      <c r="BK9" s="352">
        <v>2.382193</v>
      </c>
      <c r="BL9" s="352">
        <v>2.3162940000000001</v>
      </c>
      <c r="BM9" s="352">
        <v>2.4104899999999998</v>
      </c>
      <c r="BN9" s="352">
        <v>2.4285079999999999</v>
      </c>
      <c r="BO9" s="352">
        <v>2.4296259999999998</v>
      </c>
      <c r="BP9" s="352">
        <v>2.4348399999999999</v>
      </c>
      <c r="BQ9" s="352">
        <v>2.4405760000000001</v>
      </c>
      <c r="BR9" s="352">
        <v>2.4566979999999998</v>
      </c>
      <c r="BS9" s="352">
        <v>2.4630139999999998</v>
      </c>
      <c r="BT9" s="352">
        <v>2.4797910000000001</v>
      </c>
      <c r="BU9" s="352">
        <v>2.4876019999999999</v>
      </c>
      <c r="BV9" s="352">
        <v>2.4943300000000002</v>
      </c>
    </row>
    <row r="10" spans="1:166" x14ac:dyDescent="0.2">
      <c r="A10" s="270" t="s">
        <v>515</v>
      </c>
      <c r="B10" s="562" t="s">
        <v>1124</v>
      </c>
      <c r="C10" s="429">
        <v>0.91725800000000002</v>
      </c>
      <c r="D10" s="429">
        <v>0.91985700000000004</v>
      </c>
      <c r="E10" s="429">
        <v>0.96412900000000001</v>
      </c>
      <c r="F10" s="429">
        <v>0.97360000000000002</v>
      </c>
      <c r="G10" s="429">
        <v>0.98699999999999999</v>
      </c>
      <c r="H10" s="429">
        <v>0.99776699999999996</v>
      </c>
      <c r="I10" s="429">
        <v>1.026386</v>
      </c>
      <c r="J10" s="429">
        <v>1.022645</v>
      </c>
      <c r="K10" s="429">
        <v>1.0415000000000001</v>
      </c>
      <c r="L10" s="429">
        <v>1.036645</v>
      </c>
      <c r="M10" s="429">
        <v>1.0089999999999999</v>
      </c>
      <c r="N10" s="429">
        <v>0.95542000000000005</v>
      </c>
      <c r="O10" s="429">
        <v>1.001323</v>
      </c>
      <c r="P10" s="429">
        <v>0.994892</v>
      </c>
      <c r="Q10" s="429">
        <v>1.0201929999999999</v>
      </c>
      <c r="R10" s="429">
        <v>1.0412330000000001</v>
      </c>
      <c r="S10" s="429">
        <v>1.048065</v>
      </c>
      <c r="T10" s="429">
        <v>1.054033</v>
      </c>
      <c r="U10" s="429">
        <v>1.0756129999999999</v>
      </c>
      <c r="V10" s="429">
        <v>1.092258</v>
      </c>
      <c r="W10" s="429">
        <v>1.109567</v>
      </c>
      <c r="X10" s="429">
        <v>1.099807</v>
      </c>
      <c r="Y10" s="429">
        <v>1.1067659999999999</v>
      </c>
      <c r="Z10" s="429">
        <v>1.1038380000000001</v>
      </c>
      <c r="AA10" s="429">
        <v>1.0332889999999999</v>
      </c>
      <c r="AB10" s="429">
        <v>1.102587</v>
      </c>
      <c r="AC10" s="429">
        <v>1.115194</v>
      </c>
      <c r="AD10" s="429">
        <v>1.1244670000000001</v>
      </c>
      <c r="AE10" s="429">
        <v>1.1406769999999999</v>
      </c>
      <c r="AF10" s="429">
        <v>1.1489</v>
      </c>
      <c r="AG10" s="429">
        <v>1.157613</v>
      </c>
      <c r="AH10" s="429">
        <v>1.1812910000000001</v>
      </c>
      <c r="AI10" s="429">
        <v>1.1722330000000001</v>
      </c>
      <c r="AJ10" s="429">
        <v>1.1867730000000001</v>
      </c>
      <c r="AK10" s="429">
        <v>1.176166</v>
      </c>
      <c r="AL10" s="429">
        <v>1.1632899999999999</v>
      </c>
      <c r="AM10" s="429">
        <v>1.103097</v>
      </c>
      <c r="AN10" s="429">
        <v>1.1309990000000001</v>
      </c>
      <c r="AO10" s="429">
        <v>1.1580969999999999</v>
      </c>
      <c r="AP10" s="429">
        <v>1.172666</v>
      </c>
      <c r="AQ10" s="429">
        <v>1.189484</v>
      </c>
      <c r="AR10" s="429">
        <v>1.201133</v>
      </c>
      <c r="AS10" s="429">
        <v>1.2238709999999999</v>
      </c>
      <c r="AT10" s="429">
        <v>1.2376130000000001</v>
      </c>
      <c r="AU10" s="429">
        <v>1.2484329999999999</v>
      </c>
      <c r="AV10" s="429">
        <v>1.230645</v>
      </c>
      <c r="AW10" s="429">
        <v>1.2329000000000001</v>
      </c>
      <c r="AX10" s="429">
        <v>1.222774</v>
      </c>
      <c r="AY10" s="429">
        <v>1.2487474108000001</v>
      </c>
      <c r="AZ10" s="896">
        <v>1.2616505224000001</v>
      </c>
      <c r="BA10" s="352">
        <v>1.2619419999999999</v>
      </c>
      <c r="BB10" s="352">
        <v>1.26701</v>
      </c>
      <c r="BC10" s="352">
        <v>1.2704770000000001</v>
      </c>
      <c r="BD10" s="352">
        <v>1.2679800000000001</v>
      </c>
      <c r="BE10" s="352">
        <v>1.268086</v>
      </c>
      <c r="BF10" s="352">
        <v>1.268367</v>
      </c>
      <c r="BG10" s="352">
        <v>1.270319</v>
      </c>
      <c r="BH10" s="352">
        <v>1.2683139999999999</v>
      </c>
      <c r="BI10" s="352">
        <v>1.2683960000000001</v>
      </c>
      <c r="BJ10" s="352">
        <v>1.25885</v>
      </c>
      <c r="BK10" s="352">
        <v>1.2829889999999999</v>
      </c>
      <c r="BL10" s="352">
        <v>1.264249</v>
      </c>
      <c r="BM10" s="352">
        <v>1.29339</v>
      </c>
      <c r="BN10" s="352">
        <v>1.303418</v>
      </c>
      <c r="BO10" s="352">
        <v>1.3124769999999999</v>
      </c>
      <c r="BP10" s="352">
        <v>1.31392</v>
      </c>
      <c r="BQ10" s="352">
        <v>1.3177669999999999</v>
      </c>
      <c r="BR10" s="352">
        <v>1.320648</v>
      </c>
      <c r="BS10" s="352">
        <v>1.32606</v>
      </c>
      <c r="BT10" s="352">
        <v>1.323984</v>
      </c>
      <c r="BU10" s="352">
        <v>1.328894</v>
      </c>
      <c r="BV10" s="352">
        <v>1.3291120000000001</v>
      </c>
    </row>
    <row r="11" spans="1:166" x14ac:dyDescent="0.2">
      <c r="A11" s="270" t="s">
        <v>516</v>
      </c>
      <c r="B11" s="562" t="s">
        <v>1125</v>
      </c>
      <c r="C11" s="429">
        <v>0.58099999999999996</v>
      </c>
      <c r="D11" s="429">
        <v>0.57789299999999999</v>
      </c>
      <c r="E11" s="429">
        <v>0.61503200000000002</v>
      </c>
      <c r="F11" s="429">
        <v>0.63029999999999997</v>
      </c>
      <c r="G11" s="429">
        <v>0.67029000000000005</v>
      </c>
      <c r="H11" s="429">
        <v>0.70030000000000003</v>
      </c>
      <c r="I11" s="429">
        <v>0.74112900000000004</v>
      </c>
      <c r="J11" s="429">
        <v>0.74051599999999995</v>
      </c>
      <c r="K11" s="429">
        <v>0.74829999999999997</v>
      </c>
      <c r="L11" s="429">
        <v>0.71422600000000003</v>
      </c>
      <c r="M11" s="429">
        <v>0.67106699999999997</v>
      </c>
      <c r="N11" s="429">
        <v>0.62764500000000001</v>
      </c>
      <c r="O11" s="429">
        <v>0.67851600000000001</v>
      </c>
      <c r="P11" s="429">
        <v>0.66703599999999996</v>
      </c>
      <c r="Q11" s="429">
        <v>0.68996800000000003</v>
      </c>
      <c r="R11" s="429">
        <v>0.71760000000000002</v>
      </c>
      <c r="S11" s="429">
        <v>0.74593600000000004</v>
      </c>
      <c r="T11" s="429">
        <v>0.77546700000000002</v>
      </c>
      <c r="U11" s="429">
        <v>0.80500000000000005</v>
      </c>
      <c r="V11" s="429">
        <v>0.84006499999999995</v>
      </c>
      <c r="W11" s="429">
        <v>0.83983300000000005</v>
      </c>
      <c r="X11" s="429">
        <v>0.80848399999999998</v>
      </c>
      <c r="Y11" s="429">
        <v>0.7974</v>
      </c>
      <c r="Z11" s="429">
        <v>0.78235500000000002</v>
      </c>
      <c r="AA11" s="429">
        <v>0.73077400000000003</v>
      </c>
      <c r="AB11" s="429">
        <v>0.79430999999999996</v>
      </c>
      <c r="AC11" s="429">
        <v>0.80393599999999998</v>
      </c>
      <c r="AD11" s="429">
        <v>0.82693300000000003</v>
      </c>
      <c r="AE11" s="429">
        <v>0.85638700000000001</v>
      </c>
      <c r="AF11" s="429">
        <v>0.8891</v>
      </c>
      <c r="AG11" s="429">
        <v>0.89890300000000001</v>
      </c>
      <c r="AH11" s="429">
        <v>0.92483899999999997</v>
      </c>
      <c r="AI11" s="429">
        <v>0.89570000000000005</v>
      </c>
      <c r="AJ11" s="429">
        <v>0.89096799999999998</v>
      </c>
      <c r="AK11" s="429">
        <v>0.85350000000000004</v>
      </c>
      <c r="AL11" s="429">
        <v>0.83390299999999995</v>
      </c>
      <c r="AM11" s="429">
        <v>0.77154800000000001</v>
      </c>
      <c r="AN11" s="429">
        <v>0.80149999999999999</v>
      </c>
      <c r="AO11" s="429">
        <v>0.83358100000000002</v>
      </c>
      <c r="AP11" s="429">
        <v>0.86566699999999996</v>
      </c>
      <c r="AQ11" s="429">
        <v>0.880548</v>
      </c>
      <c r="AR11" s="429">
        <v>0.91286699999999998</v>
      </c>
      <c r="AS11" s="429">
        <v>0.93364499999999995</v>
      </c>
      <c r="AT11" s="429">
        <v>0.95919399999999999</v>
      </c>
      <c r="AU11" s="429">
        <v>0.94956700000000005</v>
      </c>
      <c r="AV11" s="429">
        <v>0.916323</v>
      </c>
      <c r="AW11" s="429">
        <v>0.90500000000000003</v>
      </c>
      <c r="AX11" s="429">
        <v>0.87922599999999995</v>
      </c>
      <c r="AY11" s="429">
        <v>0.80297961476000002</v>
      </c>
      <c r="AZ11" s="896">
        <v>0.85143268607</v>
      </c>
      <c r="BA11" s="352">
        <v>0.86670460000000005</v>
      </c>
      <c r="BB11" s="352">
        <v>0.8788241</v>
      </c>
      <c r="BC11" s="352">
        <v>0.89575850000000001</v>
      </c>
      <c r="BD11" s="352">
        <v>0.91072509999999995</v>
      </c>
      <c r="BE11" s="352">
        <v>0.9201182</v>
      </c>
      <c r="BF11" s="352">
        <v>0.92479440000000002</v>
      </c>
      <c r="BG11" s="352">
        <v>0.91785910000000004</v>
      </c>
      <c r="BH11" s="352">
        <v>0.89990599999999998</v>
      </c>
      <c r="BI11" s="352">
        <v>0.88375049999999999</v>
      </c>
      <c r="BJ11" s="352">
        <v>0.86364079999999999</v>
      </c>
      <c r="BK11" s="352">
        <v>0.85776229999999998</v>
      </c>
      <c r="BL11" s="352">
        <v>0.85642169999999995</v>
      </c>
      <c r="BM11" s="352">
        <v>0.87233450000000001</v>
      </c>
      <c r="BN11" s="352">
        <v>0.88833859999999998</v>
      </c>
      <c r="BO11" s="352">
        <v>0.90679339999999997</v>
      </c>
      <c r="BP11" s="352">
        <v>0.92357889999999998</v>
      </c>
      <c r="BQ11" s="352">
        <v>0.93464999999999998</v>
      </c>
      <c r="BR11" s="352">
        <v>0.94030259999999999</v>
      </c>
      <c r="BS11" s="352">
        <v>0.93302680000000005</v>
      </c>
      <c r="BT11" s="352">
        <v>0.91264029999999996</v>
      </c>
      <c r="BU11" s="352">
        <v>0.89281659999999996</v>
      </c>
      <c r="BV11" s="352">
        <v>0.86917900000000003</v>
      </c>
    </row>
    <row r="12" spans="1:166" s="274" customFormat="1" x14ac:dyDescent="0.2">
      <c r="A12" s="548" t="s">
        <v>533</v>
      </c>
      <c r="B12" s="561" t="s">
        <v>1126</v>
      </c>
      <c r="C12" s="100">
        <v>0.38187100000000002</v>
      </c>
      <c r="D12" s="100">
        <v>0.45410699999999998</v>
      </c>
      <c r="E12" s="100">
        <v>0.63132299999999997</v>
      </c>
      <c r="F12" s="100">
        <v>0.81006699999999998</v>
      </c>
      <c r="G12" s="100">
        <v>0.84948400000000002</v>
      </c>
      <c r="H12" s="100">
        <v>0.86146699999999998</v>
      </c>
      <c r="I12" s="100">
        <v>0.84690299999999996</v>
      </c>
      <c r="J12" s="100">
        <v>0.80006500000000003</v>
      </c>
      <c r="K12" s="100">
        <v>0.61103300000000005</v>
      </c>
      <c r="L12" s="100">
        <v>0.40428999999999998</v>
      </c>
      <c r="M12" s="100">
        <v>0.33843299999999998</v>
      </c>
      <c r="N12" s="100">
        <v>0.33712900000000001</v>
      </c>
      <c r="O12" s="100">
        <v>0.35154800000000003</v>
      </c>
      <c r="P12" s="100">
        <v>0.40953600000000001</v>
      </c>
      <c r="Q12" s="100">
        <v>0.63306499999999999</v>
      </c>
      <c r="R12" s="100">
        <v>0.80659999999999998</v>
      </c>
      <c r="S12" s="100">
        <v>0.843032</v>
      </c>
      <c r="T12" s="100">
        <v>0.84703300000000004</v>
      </c>
      <c r="U12" s="100">
        <v>0.80932300000000001</v>
      </c>
      <c r="V12" s="100">
        <v>0.82580699999999996</v>
      </c>
      <c r="W12" s="100">
        <v>0.61286700000000005</v>
      </c>
      <c r="X12" s="100">
        <v>0.414742</v>
      </c>
      <c r="Y12" s="100">
        <v>0.33316699999999999</v>
      </c>
      <c r="Z12" s="100">
        <v>0.34525800000000001</v>
      </c>
      <c r="AA12" s="100">
        <v>0.337258</v>
      </c>
      <c r="AB12" s="100">
        <v>0.34672399999999998</v>
      </c>
      <c r="AC12" s="100">
        <v>0.62938700000000003</v>
      </c>
      <c r="AD12" s="100">
        <v>0.79643299999999995</v>
      </c>
      <c r="AE12" s="100">
        <v>0.83364499999999997</v>
      </c>
      <c r="AF12" s="100">
        <v>0.82150000000000001</v>
      </c>
      <c r="AG12" s="100">
        <v>0.77729000000000004</v>
      </c>
      <c r="AH12" s="100">
        <v>0.793323</v>
      </c>
      <c r="AI12" s="100">
        <v>0.60389999999999999</v>
      </c>
      <c r="AJ12" s="100">
        <v>0.39564500000000002</v>
      </c>
      <c r="AK12" s="100">
        <v>0.30763299999999999</v>
      </c>
      <c r="AL12" s="100">
        <v>0.31032300000000002</v>
      </c>
      <c r="AM12" s="100">
        <v>0.29048400000000002</v>
      </c>
      <c r="AN12" s="100">
        <v>0.39821400000000001</v>
      </c>
      <c r="AO12" s="100">
        <v>0.62716099999999997</v>
      </c>
      <c r="AP12" s="100">
        <v>0.755</v>
      </c>
      <c r="AQ12" s="100">
        <v>0.80474199999999996</v>
      </c>
      <c r="AR12" s="100">
        <v>0.82476700000000003</v>
      </c>
      <c r="AS12" s="100">
        <v>0.82080699999999995</v>
      </c>
      <c r="AT12" s="100">
        <v>0.78374200000000005</v>
      </c>
      <c r="AU12" s="100">
        <v>0.59253299999999998</v>
      </c>
      <c r="AV12" s="100">
        <v>0.37438700000000003</v>
      </c>
      <c r="AW12" s="100">
        <v>0.31966699999999998</v>
      </c>
      <c r="AX12" s="100">
        <v>0.34487099999999998</v>
      </c>
      <c r="AY12" s="100">
        <v>0.3167895</v>
      </c>
      <c r="AZ12" s="915">
        <v>0.40924110000000002</v>
      </c>
      <c r="BA12" s="559">
        <v>0.59236750000000005</v>
      </c>
      <c r="BB12" s="559">
        <v>0.73878820000000001</v>
      </c>
      <c r="BC12" s="559">
        <v>0.82020300000000002</v>
      </c>
      <c r="BD12" s="559">
        <v>0.81881470000000001</v>
      </c>
      <c r="BE12" s="559">
        <v>0.79946519999999999</v>
      </c>
      <c r="BF12" s="559">
        <v>0.76918350000000002</v>
      </c>
      <c r="BG12" s="559">
        <v>0.56451079999999998</v>
      </c>
      <c r="BH12" s="559">
        <v>0.39649509999999999</v>
      </c>
      <c r="BI12" s="559">
        <v>0.28775630000000002</v>
      </c>
      <c r="BJ12" s="559">
        <v>0.31041819999999998</v>
      </c>
      <c r="BK12" s="559">
        <v>0.33198539999999999</v>
      </c>
      <c r="BL12" s="559">
        <v>0.38885760000000003</v>
      </c>
      <c r="BM12" s="559">
        <v>0.60209179999999995</v>
      </c>
      <c r="BN12" s="559">
        <v>0.74683069999999996</v>
      </c>
      <c r="BO12" s="559">
        <v>0.82642950000000004</v>
      </c>
      <c r="BP12" s="559">
        <v>0.82255160000000005</v>
      </c>
      <c r="BQ12" s="559">
        <v>0.80777860000000001</v>
      </c>
      <c r="BR12" s="559">
        <v>0.77654920000000005</v>
      </c>
      <c r="BS12" s="559">
        <v>0.57264510000000002</v>
      </c>
      <c r="BT12" s="559">
        <v>0.40357870000000001</v>
      </c>
      <c r="BU12" s="559">
        <v>0.29676750000000002</v>
      </c>
      <c r="BV12" s="559">
        <v>0.31831150000000002</v>
      </c>
    </row>
    <row r="13" spans="1:166" x14ac:dyDescent="0.2">
      <c r="A13" s="270" t="s">
        <v>517</v>
      </c>
      <c r="B13" s="562" t="s">
        <v>1127</v>
      </c>
      <c r="C13" s="429">
        <v>9.6450000000000008E-3</v>
      </c>
      <c r="D13" s="429">
        <v>7.1780000000000004E-3</v>
      </c>
      <c r="E13" s="429">
        <v>5.581E-3</v>
      </c>
      <c r="F13" s="429">
        <v>6.3660000000000001E-3</v>
      </c>
      <c r="G13" s="429">
        <v>6.2249999999999996E-3</v>
      </c>
      <c r="H13" s="429">
        <v>7.9330000000000008E-3</v>
      </c>
      <c r="I13" s="429">
        <v>9.0650000000000001E-3</v>
      </c>
      <c r="J13" s="429">
        <v>7.2259999999999998E-3</v>
      </c>
      <c r="K13" s="429">
        <v>6.3E-3</v>
      </c>
      <c r="L13" s="429">
        <v>5.7419999999999997E-3</v>
      </c>
      <c r="M13" s="429">
        <v>6.4330000000000003E-3</v>
      </c>
      <c r="N13" s="429">
        <v>6.5160000000000001E-3</v>
      </c>
      <c r="O13" s="429">
        <v>3.8709999999999999E-3</v>
      </c>
      <c r="P13" s="429">
        <v>4.5360000000000001E-3</v>
      </c>
      <c r="Q13" s="429">
        <v>8.5800000000000008E-3</v>
      </c>
      <c r="R13" s="429">
        <v>5.3330000000000001E-3</v>
      </c>
      <c r="S13" s="429">
        <v>4.0000000000000001E-3</v>
      </c>
      <c r="T13" s="429">
        <v>4.8999999999999998E-3</v>
      </c>
      <c r="U13" s="429">
        <v>7.6769999999999998E-3</v>
      </c>
      <c r="V13" s="429">
        <v>6.3229999999999996E-3</v>
      </c>
      <c r="W13" s="429">
        <v>6.1000000000000004E-3</v>
      </c>
      <c r="X13" s="429">
        <v>1.9741999999999999E-2</v>
      </c>
      <c r="Y13" s="429">
        <v>1.8367000000000001E-2</v>
      </c>
      <c r="Z13" s="429">
        <v>1.6677000000000001E-2</v>
      </c>
      <c r="AA13" s="429">
        <v>1.6903999999999999E-2</v>
      </c>
      <c r="AB13" s="429">
        <v>-4.6550000000000003E-3</v>
      </c>
      <c r="AC13" s="429">
        <v>-7.6769999999999998E-3</v>
      </c>
      <c r="AD13" s="429">
        <v>-4.8329999999999996E-3</v>
      </c>
      <c r="AE13" s="429">
        <v>-1.0966999999999999E-2</v>
      </c>
      <c r="AF13" s="429">
        <v>-1.7267000000000001E-2</v>
      </c>
      <c r="AG13" s="429">
        <v>-1.3967E-2</v>
      </c>
      <c r="AH13" s="429">
        <v>-1.3644999999999999E-2</v>
      </c>
      <c r="AI13" s="429">
        <v>-1.52E-2</v>
      </c>
      <c r="AJ13" s="429">
        <v>-6.2899999999999996E-3</v>
      </c>
      <c r="AK13" s="429">
        <v>-4.4999999999999997E-3</v>
      </c>
      <c r="AL13" s="429">
        <v>-0.01</v>
      </c>
      <c r="AM13" s="429">
        <v>-2.1291000000000001E-2</v>
      </c>
      <c r="AN13" s="429">
        <v>-2.2643E-2</v>
      </c>
      <c r="AO13" s="429">
        <v>-1.4871000000000001E-2</v>
      </c>
      <c r="AP13" s="429">
        <v>-1.7433000000000001E-2</v>
      </c>
      <c r="AQ13" s="429">
        <v>-1.8870999999999999E-2</v>
      </c>
      <c r="AR13" s="429">
        <v>-1.5900000000000001E-2</v>
      </c>
      <c r="AS13" s="429">
        <v>-1.9096999999999999E-2</v>
      </c>
      <c r="AT13" s="429">
        <v>-1.5161000000000001E-2</v>
      </c>
      <c r="AU13" s="429">
        <v>-1.5733E-2</v>
      </c>
      <c r="AV13" s="429">
        <v>-1.6968E-2</v>
      </c>
      <c r="AW13" s="429">
        <v>-1.7399999999999999E-2</v>
      </c>
      <c r="AX13" s="429">
        <v>-1.5613E-2</v>
      </c>
      <c r="AY13" s="429">
        <v>-1.40448E-2</v>
      </c>
      <c r="AZ13" s="896">
        <v>-1.48083E-2</v>
      </c>
      <c r="BA13" s="352">
        <v>-1.5374199999999999E-2</v>
      </c>
      <c r="BB13" s="352">
        <v>-1.4737200000000001E-2</v>
      </c>
      <c r="BC13" s="352">
        <v>-1.50805E-2</v>
      </c>
      <c r="BD13" s="352">
        <v>-1.6827499999999999E-2</v>
      </c>
      <c r="BE13" s="352">
        <v>-1.5858799999999999E-2</v>
      </c>
      <c r="BF13" s="352">
        <v>-1.5268500000000001E-2</v>
      </c>
      <c r="BG13" s="352">
        <v>-1.61981E-2</v>
      </c>
      <c r="BH13" s="352">
        <v>-1.44482E-2</v>
      </c>
      <c r="BI13" s="352">
        <v>-1.3851E-2</v>
      </c>
      <c r="BJ13" s="352">
        <v>-1.46575E-2</v>
      </c>
      <c r="BK13" s="352">
        <v>-1.39953E-2</v>
      </c>
      <c r="BL13" s="352">
        <v>-1.4767199999999999E-2</v>
      </c>
      <c r="BM13" s="352">
        <v>-1.5267899999999999E-2</v>
      </c>
      <c r="BN13" s="352">
        <v>-1.4591399999999999E-2</v>
      </c>
      <c r="BO13" s="352">
        <v>-1.49231E-2</v>
      </c>
      <c r="BP13" s="352">
        <v>-1.6631699999999999E-2</v>
      </c>
      <c r="BQ13" s="352">
        <v>-1.5815099999999999E-2</v>
      </c>
      <c r="BR13" s="352">
        <v>-1.52788E-2</v>
      </c>
      <c r="BS13" s="352">
        <v>-1.62296E-2</v>
      </c>
      <c r="BT13" s="352">
        <v>-1.44802E-2</v>
      </c>
      <c r="BU13" s="352">
        <v>-1.39455E-2</v>
      </c>
      <c r="BV13" s="352">
        <v>-1.4747700000000001E-2</v>
      </c>
    </row>
    <row r="14" spans="1:166" x14ac:dyDescent="0.2">
      <c r="A14" s="270" t="s">
        <v>566</v>
      </c>
      <c r="B14" s="562" t="s">
        <v>925</v>
      </c>
      <c r="C14" s="429">
        <v>0.27112900000000001</v>
      </c>
      <c r="D14" s="429">
        <v>0.27160699999999999</v>
      </c>
      <c r="E14" s="429">
        <v>0.27451599999999998</v>
      </c>
      <c r="F14" s="429">
        <v>0.29836699999999999</v>
      </c>
      <c r="G14" s="429">
        <v>0.28922599999999998</v>
      </c>
      <c r="H14" s="429">
        <v>0.29609999999999997</v>
      </c>
      <c r="I14" s="429">
        <v>0.292323</v>
      </c>
      <c r="J14" s="429">
        <v>0.294097</v>
      </c>
      <c r="K14" s="429">
        <v>0.28260000000000002</v>
      </c>
      <c r="L14" s="429">
        <v>0.274065</v>
      </c>
      <c r="M14" s="429">
        <v>0.28760000000000002</v>
      </c>
      <c r="N14" s="429">
        <v>0.26241900000000001</v>
      </c>
      <c r="O14" s="429">
        <v>0.26600000000000001</v>
      </c>
      <c r="P14" s="429">
        <v>0.26910699999999999</v>
      </c>
      <c r="Q14" s="429">
        <v>0.27848400000000001</v>
      </c>
      <c r="R14" s="429">
        <v>0.28599999999999998</v>
      </c>
      <c r="S14" s="429">
        <v>0.28777399999999997</v>
      </c>
      <c r="T14" s="429">
        <v>0.28349999999999997</v>
      </c>
      <c r="U14" s="429">
        <v>0.28935499999999997</v>
      </c>
      <c r="V14" s="429">
        <v>0.28761300000000001</v>
      </c>
      <c r="W14" s="429">
        <v>0.27410000000000001</v>
      </c>
      <c r="X14" s="429">
        <v>0.26896799999999998</v>
      </c>
      <c r="Y14" s="429">
        <v>0.26200000000000001</v>
      </c>
      <c r="Z14" s="429">
        <v>0.28341899999999998</v>
      </c>
      <c r="AA14" s="429">
        <v>0.26793600000000001</v>
      </c>
      <c r="AB14" s="429">
        <v>0.25330999999999998</v>
      </c>
      <c r="AC14" s="429">
        <v>0.27393600000000001</v>
      </c>
      <c r="AD14" s="429">
        <v>0.26860000000000001</v>
      </c>
      <c r="AE14" s="429">
        <v>0.27822599999999997</v>
      </c>
      <c r="AF14" s="429">
        <v>0.28089999999999998</v>
      </c>
      <c r="AG14" s="429">
        <v>0.27941899999999997</v>
      </c>
      <c r="AH14" s="429">
        <v>0.28735500000000003</v>
      </c>
      <c r="AI14" s="429">
        <v>0.26493299999999997</v>
      </c>
      <c r="AJ14" s="429">
        <v>0.25112899999999999</v>
      </c>
      <c r="AK14" s="429">
        <v>0.27210000000000001</v>
      </c>
      <c r="AL14" s="429">
        <v>0.29290300000000002</v>
      </c>
      <c r="AM14" s="429">
        <v>0.26858100000000001</v>
      </c>
      <c r="AN14" s="429">
        <v>0.26964300000000002</v>
      </c>
      <c r="AO14" s="429">
        <v>0.28183900000000001</v>
      </c>
      <c r="AP14" s="429">
        <v>0.28866700000000001</v>
      </c>
      <c r="AQ14" s="429">
        <v>0.28967700000000002</v>
      </c>
      <c r="AR14" s="429">
        <v>0.29823300000000003</v>
      </c>
      <c r="AS14" s="429">
        <v>0.27887099999999998</v>
      </c>
      <c r="AT14" s="429">
        <v>0.28571000000000002</v>
      </c>
      <c r="AU14" s="429">
        <v>0.27850000000000003</v>
      </c>
      <c r="AV14" s="429">
        <v>0.24471000000000001</v>
      </c>
      <c r="AW14" s="429">
        <v>0.29106700000000002</v>
      </c>
      <c r="AX14" s="429">
        <v>0.29570999999999997</v>
      </c>
      <c r="AY14" s="429">
        <v>0.26286009999999999</v>
      </c>
      <c r="AZ14" s="896">
        <v>0.25211</v>
      </c>
      <c r="BA14" s="352">
        <v>0.2623953</v>
      </c>
      <c r="BB14" s="352">
        <v>0.2502472</v>
      </c>
      <c r="BC14" s="352">
        <v>0.29286139999999999</v>
      </c>
      <c r="BD14" s="352">
        <v>0.28969889999999998</v>
      </c>
      <c r="BE14" s="352">
        <v>0.28312320000000002</v>
      </c>
      <c r="BF14" s="352">
        <v>0.27704640000000003</v>
      </c>
      <c r="BG14" s="352">
        <v>0.26676129999999998</v>
      </c>
      <c r="BH14" s="352">
        <v>0.25213550000000001</v>
      </c>
      <c r="BI14" s="352">
        <v>0.27249800000000002</v>
      </c>
      <c r="BJ14" s="352">
        <v>0.2833406</v>
      </c>
      <c r="BK14" s="352">
        <v>0.26500170000000001</v>
      </c>
      <c r="BL14" s="352">
        <v>0.26156750000000001</v>
      </c>
      <c r="BM14" s="352">
        <v>0.2728738</v>
      </c>
      <c r="BN14" s="352">
        <v>0.25953520000000002</v>
      </c>
      <c r="BO14" s="352">
        <v>0.3014773</v>
      </c>
      <c r="BP14" s="352">
        <v>0.29735879999999998</v>
      </c>
      <c r="BQ14" s="352">
        <v>0.29163169999999999</v>
      </c>
      <c r="BR14" s="352">
        <v>0.28518159999999998</v>
      </c>
      <c r="BS14" s="352">
        <v>0.27473379999999997</v>
      </c>
      <c r="BT14" s="352">
        <v>0.2595421</v>
      </c>
      <c r="BU14" s="352">
        <v>0.28012179999999998</v>
      </c>
      <c r="BV14" s="352">
        <v>0.29053580000000001</v>
      </c>
    </row>
    <row r="15" spans="1:166" x14ac:dyDescent="0.2">
      <c r="A15" s="270" t="s">
        <v>567</v>
      </c>
      <c r="B15" s="562" t="s">
        <v>1128</v>
      </c>
      <c r="C15" s="429">
        <v>0.27854800000000002</v>
      </c>
      <c r="D15" s="429">
        <v>0.27560699999999999</v>
      </c>
      <c r="E15" s="429">
        <v>0.28403200000000001</v>
      </c>
      <c r="F15" s="429">
        <v>0.28453299999999998</v>
      </c>
      <c r="G15" s="429">
        <v>0.286387</v>
      </c>
      <c r="H15" s="429">
        <v>0.27313300000000001</v>
      </c>
      <c r="I15" s="429">
        <v>0.27612900000000001</v>
      </c>
      <c r="J15" s="429">
        <v>0.26300000000000001</v>
      </c>
      <c r="K15" s="429">
        <v>0.252</v>
      </c>
      <c r="L15" s="429">
        <v>0.22364500000000001</v>
      </c>
      <c r="M15" s="429">
        <v>0.23433300000000001</v>
      </c>
      <c r="N15" s="429">
        <v>0.229355</v>
      </c>
      <c r="O15" s="429">
        <v>0.23319400000000001</v>
      </c>
      <c r="P15" s="429">
        <v>0.22614300000000001</v>
      </c>
      <c r="Q15" s="429">
        <v>0.247194</v>
      </c>
      <c r="R15" s="429">
        <v>0.26093300000000003</v>
      </c>
      <c r="S15" s="429">
        <v>0.25629000000000002</v>
      </c>
      <c r="T15" s="429">
        <v>0.25190000000000001</v>
      </c>
      <c r="U15" s="429">
        <v>0.25483899999999998</v>
      </c>
      <c r="V15" s="429">
        <v>0.25480700000000001</v>
      </c>
      <c r="W15" s="429">
        <v>0.245367</v>
      </c>
      <c r="X15" s="429">
        <v>0.23374200000000001</v>
      </c>
      <c r="Y15" s="429">
        <v>0.273067</v>
      </c>
      <c r="Z15" s="429">
        <v>0.27574199999999999</v>
      </c>
      <c r="AA15" s="429">
        <v>0.24906500000000001</v>
      </c>
      <c r="AB15" s="429">
        <v>0.22134499999999999</v>
      </c>
      <c r="AC15" s="429">
        <v>0.261903</v>
      </c>
      <c r="AD15" s="429">
        <v>0.27600000000000002</v>
      </c>
      <c r="AE15" s="429">
        <v>0.27771000000000001</v>
      </c>
      <c r="AF15" s="429">
        <v>0.27033299999999999</v>
      </c>
      <c r="AG15" s="429">
        <v>0.251226</v>
      </c>
      <c r="AH15" s="429">
        <v>0.26219399999999998</v>
      </c>
      <c r="AI15" s="429">
        <v>0.25633299999999998</v>
      </c>
      <c r="AJ15" s="429">
        <v>0.270677</v>
      </c>
      <c r="AK15" s="429">
        <v>0.27936699999999998</v>
      </c>
      <c r="AL15" s="429">
        <v>0.27871000000000001</v>
      </c>
      <c r="AM15" s="429">
        <v>0.26177400000000001</v>
      </c>
      <c r="AN15" s="429">
        <v>0.23871400000000001</v>
      </c>
      <c r="AO15" s="429">
        <v>0.23758099999999999</v>
      </c>
      <c r="AP15" s="429">
        <v>0.24473300000000001</v>
      </c>
      <c r="AQ15" s="429">
        <v>0.26338699999999998</v>
      </c>
      <c r="AR15" s="429">
        <v>0.261633</v>
      </c>
      <c r="AS15" s="429">
        <v>0.26909699999999998</v>
      </c>
      <c r="AT15" s="429">
        <v>0.24138699999999999</v>
      </c>
      <c r="AU15" s="429">
        <v>0.234733</v>
      </c>
      <c r="AV15" s="429">
        <v>0.21432300000000001</v>
      </c>
      <c r="AW15" s="429">
        <v>0.246167</v>
      </c>
      <c r="AX15" s="429">
        <v>0.25703199999999998</v>
      </c>
      <c r="AY15" s="429">
        <v>0.27748970000000001</v>
      </c>
      <c r="AZ15" s="896">
        <v>0.27030359999999998</v>
      </c>
      <c r="BA15" s="352">
        <v>0.27147739999999998</v>
      </c>
      <c r="BB15" s="352">
        <v>0.27502409999999999</v>
      </c>
      <c r="BC15" s="352">
        <v>0.27293030000000001</v>
      </c>
      <c r="BD15" s="352">
        <v>0.27557229999999999</v>
      </c>
      <c r="BE15" s="352">
        <v>0.2739896</v>
      </c>
      <c r="BF15" s="352">
        <v>0.26809050000000001</v>
      </c>
      <c r="BG15" s="352">
        <v>0.25765840000000001</v>
      </c>
      <c r="BH15" s="352">
        <v>0.26309379999999999</v>
      </c>
      <c r="BI15" s="352">
        <v>0.2657988</v>
      </c>
      <c r="BJ15" s="352">
        <v>0.27991959999999999</v>
      </c>
      <c r="BK15" s="352">
        <v>0.27252090000000001</v>
      </c>
      <c r="BL15" s="352">
        <v>0.26828829999999998</v>
      </c>
      <c r="BM15" s="352">
        <v>0.27007389999999998</v>
      </c>
      <c r="BN15" s="352">
        <v>0.27397650000000001</v>
      </c>
      <c r="BO15" s="352">
        <v>0.27085019999999999</v>
      </c>
      <c r="BP15" s="352">
        <v>0.27226810000000001</v>
      </c>
      <c r="BQ15" s="352">
        <v>0.27320329999999998</v>
      </c>
      <c r="BR15" s="352">
        <v>0.26714260000000001</v>
      </c>
      <c r="BS15" s="352">
        <v>0.25744060000000002</v>
      </c>
      <c r="BT15" s="352">
        <v>0.2627429</v>
      </c>
      <c r="BU15" s="352">
        <v>0.26674249999999999</v>
      </c>
      <c r="BV15" s="352">
        <v>0.28039750000000002</v>
      </c>
    </row>
    <row r="16" spans="1:166" x14ac:dyDescent="0.2">
      <c r="A16" s="270" t="s">
        <v>518</v>
      </c>
      <c r="B16" s="562" t="s">
        <v>1129</v>
      </c>
      <c r="C16" s="429">
        <v>-0.177451</v>
      </c>
      <c r="D16" s="429">
        <v>-0.100285</v>
      </c>
      <c r="E16" s="429">
        <v>6.7194000000000004E-2</v>
      </c>
      <c r="F16" s="429">
        <v>0.220801</v>
      </c>
      <c r="G16" s="429">
        <v>0.267646</v>
      </c>
      <c r="H16" s="429">
        <v>0.28430100000000003</v>
      </c>
      <c r="I16" s="429">
        <v>0.26938600000000001</v>
      </c>
      <c r="J16" s="429">
        <v>0.23574200000000001</v>
      </c>
      <c r="K16" s="429">
        <v>7.0133000000000001E-2</v>
      </c>
      <c r="L16" s="429">
        <v>-9.9162E-2</v>
      </c>
      <c r="M16" s="429">
        <v>-0.18993299999999999</v>
      </c>
      <c r="N16" s="429">
        <v>-0.161161</v>
      </c>
      <c r="O16" s="429">
        <v>-0.15151700000000001</v>
      </c>
      <c r="P16" s="429">
        <v>-9.0249999999999997E-2</v>
      </c>
      <c r="Q16" s="429">
        <v>9.8807000000000006E-2</v>
      </c>
      <c r="R16" s="429">
        <v>0.254334</v>
      </c>
      <c r="S16" s="429">
        <v>0.29496800000000001</v>
      </c>
      <c r="T16" s="429">
        <v>0.30673299999999998</v>
      </c>
      <c r="U16" s="429">
        <v>0.25745200000000001</v>
      </c>
      <c r="V16" s="429">
        <v>0.27706399999999998</v>
      </c>
      <c r="W16" s="429">
        <v>8.7300000000000003E-2</v>
      </c>
      <c r="X16" s="429">
        <v>-0.10771</v>
      </c>
      <c r="Y16" s="429">
        <v>-0.22026699999999999</v>
      </c>
      <c r="Z16" s="429">
        <v>-0.23058000000000001</v>
      </c>
      <c r="AA16" s="429">
        <v>-0.19664699999999999</v>
      </c>
      <c r="AB16" s="429">
        <v>-0.123276</v>
      </c>
      <c r="AC16" s="429">
        <v>0.101225</v>
      </c>
      <c r="AD16" s="429">
        <v>0.25666600000000001</v>
      </c>
      <c r="AE16" s="429">
        <v>0.28867599999999999</v>
      </c>
      <c r="AF16" s="429">
        <v>0.28753400000000001</v>
      </c>
      <c r="AG16" s="429">
        <v>0.26061200000000001</v>
      </c>
      <c r="AH16" s="429">
        <v>0.25741900000000001</v>
      </c>
      <c r="AI16" s="429">
        <v>9.7834000000000004E-2</v>
      </c>
      <c r="AJ16" s="429">
        <v>-0.11987100000000001</v>
      </c>
      <c r="AK16" s="429">
        <v>-0.23933399999999999</v>
      </c>
      <c r="AL16" s="429">
        <v>-0.25129000000000001</v>
      </c>
      <c r="AM16" s="429">
        <v>-0.21858</v>
      </c>
      <c r="AN16" s="429">
        <v>-8.7499999999999994E-2</v>
      </c>
      <c r="AO16" s="429">
        <v>0.122612</v>
      </c>
      <c r="AP16" s="429">
        <v>0.239033</v>
      </c>
      <c r="AQ16" s="429">
        <v>0.27054899999999998</v>
      </c>
      <c r="AR16" s="429">
        <v>0.28080100000000002</v>
      </c>
      <c r="AS16" s="429">
        <v>0.29193599999999997</v>
      </c>
      <c r="AT16" s="429">
        <v>0.27180599999999999</v>
      </c>
      <c r="AU16" s="429">
        <v>9.5033000000000006E-2</v>
      </c>
      <c r="AV16" s="429">
        <v>-6.7678000000000002E-2</v>
      </c>
      <c r="AW16" s="429">
        <v>-0.20016700000000001</v>
      </c>
      <c r="AX16" s="429">
        <v>-0.19225800000000001</v>
      </c>
      <c r="AY16" s="429">
        <v>-0.20951549999999999</v>
      </c>
      <c r="AZ16" s="896">
        <v>-9.8364199999999999E-2</v>
      </c>
      <c r="BA16" s="352">
        <v>7.3869000000000004E-2</v>
      </c>
      <c r="BB16" s="352">
        <v>0.22825409999999999</v>
      </c>
      <c r="BC16" s="352">
        <v>0.2694918</v>
      </c>
      <c r="BD16" s="352">
        <v>0.27037099999999997</v>
      </c>
      <c r="BE16" s="352">
        <v>0.25821110000000003</v>
      </c>
      <c r="BF16" s="352">
        <v>0.23931520000000001</v>
      </c>
      <c r="BG16" s="352">
        <v>5.6289199999999998E-2</v>
      </c>
      <c r="BH16" s="352">
        <v>-0.104286</v>
      </c>
      <c r="BI16" s="352">
        <v>-0.23668939999999999</v>
      </c>
      <c r="BJ16" s="352">
        <v>-0.23818449999999999</v>
      </c>
      <c r="BK16" s="352">
        <v>-0.19154180000000001</v>
      </c>
      <c r="BL16" s="352">
        <v>-0.12623090000000001</v>
      </c>
      <c r="BM16" s="352">
        <v>7.4412000000000006E-2</v>
      </c>
      <c r="BN16" s="352">
        <v>0.22791049999999999</v>
      </c>
      <c r="BO16" s="352">
        <v>0.26902500000000001</v>
      </c>
      <c r="BP16" s="352">
        <v>0.26955649999999998</v>
      </c>
      <c r="BQ16" s="352">
        <v>0.25875870000000001</v>
      </c>
      <c r="BR16" s="352">
        <v>0.23950379999999999</v>
      </c>
      <c r="BS16" s="352">
        <v>5.6700300000000002E-2</v>
      </c>
      <c r="BT16" s="352">
        <v>-0.1042261</v>
      </c>
      <c r="BU16" s="352">
        <v>-0.23615130000000001</v>
      </c>
      <c r="BV16" s="352">
        <v>-0.237874</v>
      </c>
    </row>
    <row r="17" spans="1:74" s="274" customFormat="1" x14ac:dyDescent="0.2">
      <c r="A17" s="548" t="s">
        <v>519</v>
      </c>
      <c r="B17" s="563" t="s">
        <v>1130</v>
      </c>
      <c r="C17" s="100">
        <v>-2.2349000000000001E-2</v>
      </c>
      <c r="D17" s="100">
        <v>-2.1128000000000001E-2</v>
      </c>
      <c r="E17" s="100">
        <v>-2.2387000000000001E-2</v>
      </c>
      <c r="F17" s="100">
        <v>-2.0142E-2</v>
      </c>
      <c r="G17" s="100">
        <v>-2.1826000000000002E-2</v>
      </c>
      <c r="H17" s="100">
        <v>-2.3644999999999999E-2</v>
      </c>
      <c r="I17" s="100">
        <v>-2.2442E-2</v>
      </c>
      <c r="J17" s="100">
        <v>-2.2522E-2</v>
      </c>
      <c r="K17" s="100">
        <v>-2.0795000000000001E-2</v>
      </c>
      <c r="L17" s="100">
        <v>-2.3115E-2</v>
      </c>
      <c r="M17" s="100">
        <v>-2.4674999999999999E-2</v>
      </c>
      <c r="N17" s="100">
        <v>-2.2335000000000001E-2</v>
      </c>
      <c r="O17" s="100">
        <v>-2.3116000000000001E-2</v>
      </c>
      <c r="P17" s="100">
        <v>-2.3289000000000001E-2</v>
      </c>
      <c r="Q17" s="100">
        <v>-2.3158000000000002E-2</v>
      </c>
      <c r="R17" s="100">
        <v>-2.2498000000000001E-2</v>
      </c>
      <c r="S17" s="100">
        <v>-2.3636000000000001E-2</v>
      </c>
      <c r="T17" s="100">
        <v>-2.4230999999999999E-2</v>
      </c>
      <c r="U17" s="100">
        <v>-2.3948000000000001E-2</v>
      </c>
      <c r="V17" s="100">
        <v>-2.4232E-2</v>
      </c>
      <c r="W17" s="100">
        <v>-2.3099000000000001E-2</v>
      </c>
      <c r="X17" s="100">
        <v>-2.4202000000000001E-2</v>
      </c>
      <c r="Y17" s="100">
        <v>-2.4271000000000001E-2</v>
      </c>
      <c r="Z17" s="100">
        <v>-2.3980999999999999E-2</v>
      </c>
      <c r="AA17" s="100">
        <v>-2.2592000000000001E-2</v>
      </c>
      <c r="AB17" s="100">
        <v>-2.4226000000000001E-2</v>
      </c>
      <c r="AC17" s="100">
        <v>-2.2414E-2</v>
      </c>
      <c r="AD17" s="100">
        <v>-2.1937999999999999E-2</v>
      </c>
      <c r="AE17" s="100">
        <v>-2.2773000000000002E-2</v>
      </c>
      <c r="AF17" s="100">
        <v>-2.3161999999999999E-2</v>
      </c>
      <c r="AG17" s="100">
        <v>-2.4191000000000001E-2</v>
      </c>
      <c r="AH17" s="100">
        <v>-2.4146999999999998E-2</v>
      </c>
      <c r="AI17" s="100">
        <v>-2.2773000000000002E-2</v>
      </c>
      <c r="AJ17" s="100">
        <v>-2.3326E-2</v>
      </c>
      <c r="AK17" s="100">
        <v>-2.3462E-2</v>
      </c>
      <c r="AL17" s="100">
        <v>-2.3191E-2</v>
      </c>
      <c r="AM17" s="100">
        <v>-2.4094000000000001E-2</v>
      </c>
      <c r="AN17" s="100">
        <v>-2.2789E-2</v>
      </c>
      <c r="AO17" s="100">
        <v>-2.2512000000000001E-2</v>
      </c>
      <c r="AP17" s="100">
        <v>-2.2934E-2</v>
      </c>
      <c r="AQ17" s="100">
        <v>-2.3621E-2</v>
      </c>
      <c r="AR17" s="100">
        <v>-2.4399000000000001E-2</v>
      </c>
      <c r="AS17" s="100">
        <v>-2.4496E-2</v>
      </c>
      <c r="AT17" s="100">
        <v>-2.4154999999999999E-2</v>
      </c>
      <c r="AU17" s="100">
        <v>-2.4097E-2</v>
      </c>
      <c r="AV17" s="100">
        <v>-2.5409000000000001E-2</v>
      </c>
      <c r="AW17" s="100">
        <v>-2.4081999999999999E-2</v>
      </c>
      <c r="AX17" s="100">
        <v>-2.5453E-2</v>
      </c>
      <c r="AY17" s="100">
        <v>-2.18525E-2</v>
      </c>
      <c r="AZ17" s="915">
        <v>-2.0844999999999999E-2</v>
      </c>
      <c r="BA17" s="559">
        <v>-2.1336299999999999E-2</v>
      </c>
      <c r="BB17" s="559">
        <v>-2.0993299999999999E-2</v>
      </c>
      <c r="BC17" s="559">
        <v>-2.14384E-2</v>
      </c>
      <c r="BD17" s="559">
        <v>-2.1602799999999998E-2</v>
      </c>
      <c r="BE17" s="559">
        <v>-2.1630699999999999E-2</v>
      </c>
      <c r="BF17" s="559">
        <v>-2.1765E-2</v>
      </c>
      <c r="BG17" s="559">
        <v>-2.1304099999999999E-2</v>
      </c>
      <c r="BH17" s="559">
        <v>-2.1839000000000001E-2</v>
      </c>
      <c r="BI17" s="559">
        <v>-2.2599999999999999E-2</v>
      </c>
      <c r="BJ17" s="559">
        <v>-2.24572E-2</v>
      </c>
      <c r="BK17" s="559">
        <v>-2.22299E-2</v>
      </c>
      <c r="BL17" s="559">
        <v>-2.13898E-2</v>
      </c>
      <c r="BM17" s="559">
        <v>-2.14424E-2</v>
      </c>
      <c r="BN17" s="559">
        <v>-2.1127699999999999E-2</v>
      </c>
      <c r="BO17" s="559">
        <v>-2.1737699999999999E-2</v>
      </c>
      <c r="BP17" s="559">
        <v>-2.19543E-2</v>
      </c>
      <c r="BQ17" s="559">
        <v>-2.19425E-2</v>
      </c>
      <c r="BR17" s="559">
        <v>-2.2120399999999998E-2</v>
      </c>
      <c r="BS17" s="559">
        <v>-2.1634400000000002E-2</v>
      </c>
      <c r="BT17" s="559">
        <v>-2.2154E-2</v>
      </c>
      <c r="BU17" s="559">
        <v>-2.2821500000000002E-2</v>
      </c>
      <c r="BV17" s="559">
        <v>-2.2603999999999999E-2</v>
      </c>
    </row>
    <row r="18" spans="1:74" x14ac:dyDescent="0.2">
      <c r="A18" s="270"/>
      <c r="B18" s="564"/>
      <c r="C18" s="573"/>
      <c r="D18" s="573"/>
      <c r="E18" s="573"/>
      <c r="F18" s="573"/>
      <c r="G18" s="573"/>
      <c r="H18" s="573"/>
      <c r="I18" s="573"/>
      <c r="J18" s="573"/>
      <c r="K18" s="573"/>
      <c r="L18" s="573"/>
      <c r="M18" s="573"/>
      <c r="N18" s="573"/>
      <c r="O18" s="573"/>
      <c r="P18" s="573"/>
      <c r="Q18" s="573"/>
      <c r="R18" s="573"/>
      <c r="S18" s="573"/>
      <c r="T18" s="573"/>
      <c r="U18" s="573"/>
      <c r="V18" s="573"/>
      <c r="W18" s="573"/>
      <c r="X18" s="573"/>
      <c r="Y18" s="573"/>
      <c r="Z18" s="573"/>
      <c r="AA18" s="573"/>
      <c r="AB18" s="573"/>
      <c r="AC18" s="573"/>
      <c r="AD18" s="573"/>
      <c r="AE18" s="573"/>
      <c r="AF18" s="573"/>
      <c r="AG18" s="573"/>
      <c r="AH18" s="573"/>
      <c r="AI18" s="573"/>
      <c r="AJ18" s="573"/>
      <c r="AK18" s="573"/>
      <c r="AL18" s="573"/>
      <c r="AM18" s="573"/>
      <c r="AN18" s="573"/>
      <c r="AO18" s="573"/>
      <c r="AP18" s="573"/>
      <c r="AQ18" s="573"/>
      <c r="AR18" s="573"/>
      <c r="AS18" s="573"/>
      <c r="AT18" s="573"/>
      <c r="AU18" s="573"/>
      <c r="AV18" s="573"/>
      <c r="AW18" s="573"/>
      <c r="AX18" s="573"/>
      <c r="AY18" s="573"/>
      <c r="AZ18" s="919"/>
      <c r="BA18" s="575"/>
      <c r="BB18" s="575"/>
      <c r="BC18" s="575"/>
      <c r="BD18" s="575"/>
      <c r="BE18" s="575"/>
      <c r="BF18" s="575"/>
      <c r="BG18" s="575"/>
      <c r="BH18" s="575"/>
      <c r="BI18" s="575"/>
      <c r="BJ18" s="575"/>
      <c r="BK18" s="575"/>
      <c r="BL18" s="575"/>
      <c r="BM18" s="575"/>
      <c r="BN18" s="575"/>
      <c r="BO18" s="575"/>
      <c r="BP18" s="575"/>
      <c r="BQ18" s="575"/>
      <c r="BR18" s="575"/>
      <c r="BS18" s="575"/>
      <c r="BT18" s="575"/>
      <c r="BU18" s="575"/>
      <c r="BV18" s="575"/>
    </row>
    <row r="19" spans="1:74" s="274" customFormat="1" x14ac:dyDescent="0.2">
      <c r="A19" s="548" t="s">
        <v>529</v>
      </c>
      <c r="B19" s="560" t="s">
        <v>1131</v>
      </c>
      <c r="C19" s="100">
        <v>3.979196</v>
      </c>
      <c r="D19" s="100">
        <v>3.729911</v>
      </c>
      <c r="E19" s="100">
        <v>3.5920480000000001</v>
      </c>
      <c r="F19" s="100">
        <v>3.2634910000000001</v>
      </c>
      <c r="G19" s="100">
        <v>3.030122</v>
      </c>
      <c r="H19" s="100">
        <v>3.2429830000000002</v>
      </c>
      <c r="I19" s="100">
        <v>3.3529719999999998</v>
      </c>
      <c r="J19" s="100">
        <v>2.9958999999999998</v>
      </c>
      <c r="K19" s="100">
        <v>3.1597019999999998</v>
      </c>
      <c r="L19" s="100">
        <v>3.225158</v>
      </c>
      <c r="M19" s="100">
        <v>3.4231950000000002</v>
      </c>
      <c r="N19" s="100">
        <v>3.318784</v>
      </c>
      <c r="O19" s="100">
        <v>3.650852</v>
      </c>
      <c r="P19" s="100">
        <v>3.6074359999999999</v>
      </c>
      <c r="Q19" s="100">
        <v>3.3423690000000001</v>
      </c>
      <c r="R19" s="100">
        <v>3.3552409999999999</v>
      </c>
      <c r="S19" s="100">
        <v>3.3240120000000002</v>
      </c>
      <c r="T19" s="100">
        <v>3.2845170000000001</v>
      </c>
      <c r="U19" s="100">
        <v>3.4490159999999999</v>
      </c>
      <c r="V19" s="100">
        <v>3.2286809999999999</v>
      </c>
      <c r="W19" s="100">
        <v>3.2756880000000002</v>
      </c>
      <c r="X19" s="100">
        <v>3.4992489999999998</v>
      </c>
      <c r="Y19" s="100">
        <v>3.8534619999999999</v>
      </c>
      <c r="Z19" s="100">
        <v>4.1855120000000001</v>
      </c>
      <c r="AA19" s="100">
        <v>4.0437820000000002</v>
      </c>
      <c r="AB19" s="100">
        <v>3.8258049999999999</v>
      </c>
      <c r="AC19" s="100">
        <v>3.670636</v>
      </c>
      <c r="AD19" s="100">
        <v>3.4626540000000001</v>
      </c>
      <c r="AE19" s="100">
        <v>3.547717</v>
      </c>
      <c r="AF19" s="100">
        <v>3.4481630000000001</v>
      </c>
      <c r="AG19" s="100">
        <v>3.217689</v>
      </c>
      <c r="AH19" s="100">
        <v>3.5866660000000001</v>
      </c>
      <c r="AI19" s="100">
        <v>3.7537120000000002</v>
      </c>
      <c r="AJ19" s="100">
        <v>3.9982280000000001</v>
      </c>
      <c r="AK19" s="100">
        <v>3.948391</v>
      </c>
      <c r="AL19" s="100">
        <v>4.3865590000000001</v>
      </c>
      <c r="AM19" s="100">
        <v>4.4300920000000001</v>
      </c>
      <c r="AN19" s="100">
        <v>4.0808099999999996</v>
      </c>
      <c r="AO19" s="100">
        <v>3.67008</v>
      </c>
      <c r="AP19" s="100">
        <v>3.4802439999999999</v>
      </c>
      <c r="AQ19" s="100">
        <v>3.479006</v>
      </c>
      <c r="AR19" s="100">
        <v>3.6115780000000002</v>
      </c>
      <c r="AS19" s="100">
        <v>3.6949900000000002</v>
      </c>
      <c r="AT19" s="100">
        <v>4.048603</v>
      </c>
      <c r="AU19" s="100">
        <v>3.7715589999999999</v>
      </c>
      <c r="AV19" s="100">
        <v>3.8871220000000002</v>
      </c>
      <c r="AW19" s="100">
        <v>3.9532820000000002</v>
      </c>
      <c r="AX19" s="100">
        <v>4.3370740000000003</v>
      </c>
      <c r="AY19" s="100">
        <v>4.3080758548000002</v>
      </c>
      <c r="AZ19" s="915">
        <v>4.1696983857000003</v>
      </c>
      <c r="BA19" s="559">
        <v>3.9055759999999999</v>
      </c>
      <c r="BB19" s="559">
        <v>3.7328429999999999</v>
      </c>
      <c r="BC19" s="559">
        <v>3.6827960000000002</v>
      </c>
      <c r="BD19" s="559">
        <v>3.6614529999999998</v>
      </c>
      <c r="BE19" s="559">
        <v>3.7428210000000002</v>
      </c>
      <c r="BF19" s="559">
        <v>3.8157000000000001</v>
      </c>
      <c r="BG19" s="559">
        <v>3.7651370000000002</v>
      </c>
      <c r="BH19" s="559">
        <v>3.9180999999999999</v>
      </c>
      <c r="BI19" s="559">
        <v>3.9646340000000002</v>
      </c>
      <c r="BJ19" s="559">
        <v>4.2230509999999999</v>
      </c>
      <c r="BK19" s="559">
        <v>4.4459080000000002</v>
      </c>
      <c r="BL19" s="559">
        <v>4.2835429999999999</v>
      </c>
      <c r="BM19" s="559">
        <v>3.9927589999999999</v>
      </c>
      <c r="BN19" s="559">
        <v>3.8665310000000002</v>
      </c>
      <c r="BO19" s="559">
        <v>3.8102320000000001</v>
      </c>
      <c r="BP19" s="559">
        <v>3.7894160000000001</v>
      </c>
      <c r="BQ19" s="559">
        <v>3.8201559999999999</v>
      </c>
      <c r="BR19" s="559">
        <v>3.9095800000000001</v>
      </c>
      <c r="BS19" s="559">
        <v>3.8464109999999998</v>
      </c>
      <c r="BT19" s="559">
        <v>3.9863330000000001</v>
      </c>
      <c r="BU19" s="559">
        <v>4.0361940000000001</v>
      </c>
      <c r="BV19" s="559">
        <v>4.2878350000000003</v>
      </c>
    </row>
    <row r="20" spans="1:74" x14ac:dyDescent="0.2">
      <c r="A20" s="270" t="s">
        <v>523</v>
      </c>
      <c r="B20" s="565" t="s">
        <v>1132</v>
      </c>
      <c r="C20" s="429">
        <v>2.1683400000000002</v>
      </c>
      <c r="D20" s="429">
        <v>2.05396</v>
      </c>
      <c r="E20" s="429">
        <v>2.0849419999999999</v>
      </c>
      <c r="F20" s="429">
        <v>2.0661160000000001</v>
      </c>
      <c r="G20" s="429">
        <v>1.9828669999999999</v>
      </c>
      <c r="H20" s="429">
        <v>2.1184720000000001</v>
      </c>
      <c r="I20" s="429">
        <v>2.1810149999999999</v>
      </c>
      <c r="J20" s="429">
        <v>1.8494649999999999</v>
      </c>
      <c r="K20" s="429">
        <v>1.9327780000000001</v>
      </c>
      <c r="L20" s="429">
        <v>2.0162939999999998</v>
      </c>
      <c r="M20" s="429">
        <v>1.9639059999999999</v>
      </c>
      <c r="N20" s="429">
        <v>1.8267139999999999</v>
      </c>
      <c r="O20" s="429">
        <v>1.99949</v>
      </c>
      <c r="P20" s="429">
        <v>2.1007359999999999</v>
      </c>
      <c r="Q20" s="429">
        <v>2.108311</v>
      </c>
      <c r="R20" s="429">
        <v>2.1327600000000002</v>
      </c>
      <c r="S20" s="429">
        <v>2.2672509999999999</v>
      </c>
      <c r="T20" s="429">
        <v>2.1653090000000002</v>
      </c>
      <c r="U20" s="429">
        <v>2.2123919999999999</v>
      </c>
      <c r="V20" s="429">
        <v>2.0517210000000001</v>
      </c>
      <c r="W20" s="429">
        <v>2.054141</v>
      </c>
      <c r="X20" s="429">
        <v>2.096133</v>
      </c>
      <c r="Y20" s="429">
        <v>2.1800380000000001</v>
      </c>
      <c r="Z20" s="429">
        <v>2.497379</v>
      </c>
      <c r="AA20" s="429">
        <v>2.1731660000000002</v>
      </c>
      <c r="AB20" s="429">
        <v>2.3161849999999999</v>
      </c>
      <c r="AC20" s="429">
        <v>2.2678919999999998</v>
      </c>
      <c r="AD20" s="429">
        <v>2.2690239999999999</v>
      </c>
      <c r="AE20" s="429">
        <v>2.353615</v>
      </c>
      <c r="AF20" s="429">
        <v>2.285911</v>
      </c>
      <c r="AG20" s="429">
        <v>2.0959080000000001</v>
      </c>
      <c r="AH20" s="429">
        <v>2.4119929999999998</v>
      </c>
      <c r="AI20" s="429">
        <v>2.4440900000000001</v>
      </c>
      <c r="AJ20" s="429">
        <v>2.576511</v>
      </c>
      <c r="AK20" s="429">
        <v>2.4894690000000002</v>
      </c>
      <c r="AL20" s="429">
        <v>2.6035140000000001</v>
      </c>
      <c r="AM20" s="429">
        <v>2.441649</v>
      </c>
      <c r="AN20" s="429">
        <v>2.353297</v>
      </c>
      <c r="AO20" s="429">
        <v>2.3010069999999998</v>
      </c>
      <c r="AP20" s="429">
        <v>2.2986949999999999</v>
      </c>
      <c r="AQ20" s="429">
        <v>2.380449</v>
      </c>
      <c r="AR20" s="429">
        <v>2.459187</v>
      </c>
      <c r="AS20" s="429">
        <v>2.529569</v>
      </c>
      <c r="AT20" s="429">
        <v>2.702537</v>
      </c>
      <c r="AU20" s="429">
        <v>2.5324119999999999</v>
      </c>
      <c r="AV20" s="429">
        <v>2.5717829999999999</v>
      </c>
      <c r="AW20" s="429">
        <v>2.5524710000000002</v>
      </c>
      <c r="AX20" s="429">
        <v>2.6038220000000001</v>
      </c>
      <c r="AY20" s="429">
        <v>2.3000919999999998</v>
      </c>
      <c r="AZ20" s="896">
        <v>2.4892650000000001</v>
      </c>
      <c r="BA20" s="352">
        <v>2.5209950000000001</v>
      </c>
      <c r="BB20" s="352">
        <v>2.5434999999999999</v>
      </c>
      <c r="BC20" s="352">
        <v>2.5746560000000001</v>
      </c>
      <c r="BD20" s="352">
        <v>2.5416479999999999</v>
      </c>
      <c r="BE20" s="352">
        <v>2.5631900000000001</v>
      </c>
      <c r="BF20" s="352">
        <v>2.5675119999999998</v>
      </c>
      <c r="BG20" s="352">
        <v>2.5761539999999998</v>
      </c>
      <c r="BH20" s="352">
        <v>2.6019260000000002</v>
      </c>
      <c r="BI20" s="352">
        <v>2.613226</v>
      </c>
      <c r="BJ20" s="352">
        <v>2.5993019999999998</v>
      </c>
      <c r="BK20" s="352">
        <v>2.5868820000000001</v>
      </c>
      <c r="BL20" s="352">
        <v>2.5989949999999999</v>
      </c>
      <c r="BM20" s="352">
        <v>2.6118100000000002</v>
      </c>
      <c r="BN20" s="352">
        <v>2.6594609999999999</v>
      </c>
      <c r="BO20" s="352">
        <v>2.6971029999999998</v>
      </c>
      <c r="BP20" s="352">
        <v>2.6671879999999999</v>
      </c>
      <c r="BQ20" s="352">
        <v>2.6510929999999999</v>
      </c>
      <c r="BR20" s="352">
        <v>2.6566019999999999</v>
      </c>
      <c r="BS20" s="352">
        <v>2.6651370000000001</v>
      </c>
      <c r="BT20" s="352">
        <v>2.685317</v>
      </c>
      <c r="BU20" s="352">
        <v>2.6997140000000002</v>
      </c>
      <c r="BV20" s="352">
        <v>2.6800090000000001</v>
      </c>
    </row>
    <row r="21" spans="1:74" x14ac:dyDescent="0.2">
      <c r="A21" s="270" t="s">
        <v>568</v>
      </c>
      <c r="B21" s="565" t="s">
        <v>925</v>
      </c>
      <c r="C21" s="429">
        <v>1.2938860000000001</v>
      </c>
      <c r="D21" s="429">
        <v>1.238936</v>
      </c>
      <c r="E21" s="429">
        <v>0.94149700000000003</v>
      </c>
      <c r="F21" s="429">
        <v>0.68110899999999996</v>
      </c>
      <c r="G21" s="429">
        <v>0.54032999999999998</v>
      </c>
      <c r="H21" s="429">
        <v>0.56536799999999998</v>
      </c>
      <c r="I21" s="429">
        <v>0.61279099999999997</v>
      </c>
      <c r="J21" s="429">
        <v>0.56311299999999997</v>
      </c>
      <c r="K21" s="429">
        <v>0.74560999999999999</v>
      </c>
      <c r="L21" s="429">
        <v>0.757822</v>
      </c>
      <c r="M21" s="429">
        <v>0.98608399999999996</v>
      </c>
      <c r="N21" s="429">
        <v>1.1039570000000001</v>
      </c>
      <c r="O21" s="429">
        <v>1.1465080000000001</v>
      </c>
      <c r="P21" s="429">
        <v>1.0661389999999999</v>
      </c>
      <c r="Q21" s="429">
        <v>0.74193699999999996</v>
      </c>
      <c r="R21" s="429">
        <v>0.64880199999999999</v>
      </c>
      <c r="S21" s="429">
        <v>0.47390500000000002</v>
      </c>
      <c r="T21" s="429">
        <v>0.54952800000000002</v>
      </c>
      <c r="U21" s="429">
        <v>0.59537099999999998</v>
      </c>
      <c r="V21" s="429">
        <v>0.62935600000000003</v>
      </c>
      <c r="W21" s="429">
        <v>0.631413</v>
      </c>
      <c r="X21" s="429">
        <v>0.86258999999999997</v>
      </c>
      <c r="Y21" s="429">
        <v>0.97878900000000002</v>
      </c>
      <c r="Z21" s="429">
        <v>1.0517939999999999</v>
      </c>
      <c r="AA21" s="429">
        <v>1.3313060000000001</v>
      </c>
      <c r="AB21" s="429">
        <v>1.0195620000000001</v>
      </c>
      <c r="AC21" s="429">
        <v>0.78948399999999996</v>
      </c>
      <c r="AD21" s="429">
        <v>0.631216</v>
      </c>
      <c r="AE21" s="429">
        <v>0.559778</v>
      </c>
      <c r="AF21" s="429">
        <v>0.52881100000000003</v>
      </c>
      <c r="AG21" s="429">
        <v>0.51053700000000002</v>
      </c>
      <c r="AH21" s="429">
        <v>0.57332799999999995</v>
      </c>
      <c r="AI21" s="429">
        <v>0.64422699999999999</v>
      </c>
      <c r="AJ21" s="429">
        <v>0.84331800000000001</v>
      </c>
      <c r="AK21" s="429">
        <v>0.87520500000000001</v>
      </c>
      <c r="AL21" s="429">
        <v>1.1967220000000001</v>
      </c>
      <c r="AM21" s="429">
        <v>1.4836849999999999</v>
      </c>
      <c r="AN21" s="429">
        <v>1.2727980000000001</v>
      </c>
      <c r="AO21" s="429">
        <v>0.866151</v>
      </c>
      <c r="AP21" s="429">
        <v>0.64766999999999997</v>
      </c>
      <c r="AQ21" s="429">
        <v>0.54650500000000002</v>
      </c>
      <c r="AR21" s="429">
        <v>0.52472200000000002</v>
      </c>
      <c r="AS21" s="429">
        <v>0.58645999999999998</v>
      </c>
      <c r="AT21" s="429">
        <v>0.72958999999999996</v>
      </c>
      <c r="AU21" s="429">
        <v>0.64051499999999995</v>
      </c>
      <c r="AV21" s="429">
        <v>0.78427599999999997</v>
      </c>
      <c r="AW21" s="429">
        <v>0.81940599999999997</v>
      </c>
      <c r="AX21" s="429">
        <v>1.172704</v>
      </c>
      <c r="AY21" s="429">
        <v>1.4335610548</v>
      </c>
      <c r="AZ21" s="896">
        <v>1.1546143857</v>
      </c>
      <c r="BA21" s="352">
        <v>0.86050139999999997</v>
      </c>
      <c r="BB21" s="352">
        <v>0.63604879999999997</v>
      </c>
      <c r="BC21" s="352">
        <v>0.5557974</v>
      </c>
      <c r="BD21" s="352">
        <v>0.54629220000000001</v>
      </c>
      <c r="BE21" s="352">
        <v>0.60926650000000004</v>
      </c>
      <c r="BF21" s="352">
        <v>0.64522599999999997</v>
      </c>
      <c r="BG21" s="352">
        <v>0.63150240000000002</v>
      </c>
      <c r="BH21" s="352">
        <v>0.76281209999999999</v>
      </c>
      <c r="BI21" s="352">
        <v>0.77871270000000004</v>
      </c>
      <c r="BJ21" s="352">
        <v>1.0266489999999999</v>
      </c>
      <c r="BK21" s="352">
        <v>1.3394159999999999</v>
      </c>
      <c r="BL21" s="352">
        <v>1.166026</v>
      </c>
      <c r="BM21" s="352">
        <v>0.84344319999999995</v>
      </c>
      <c r="BN21" s="352">
        <v>0.64290199999999997</v>
      </c>
      <c r="BO21" s="352">
        <v>0.55239760000000004</v>
      </c>
      <c r="BP21" s="352">
        <v>0.54308920000000005</v>
      </c>
      <c r="BQ21" s="352">
        <v>0.59112909999999996</v>
      </c>
      <c r="BR21" s="352">
        <v>0.62426190000000004</v>
      </c>
      <c r="BS21" s="352">
        <v>0.60787880000000005</v>
      </c>
      <c r="BT21" s="352">
        <v>0.74201090000000003</v>
      </c>
      <c r="BU21" s="352">
        <v>0.75749560000000005</v>
      </c>
      <c r="BV21" s="352">
        <v>1.004705</v>
      </c>
    </row>
    <row r="22" spans="1:74" x14ac:dyDescent="0.2">
      <c r="A22" s="270" t="s">
        <v>569</v>
      </c>
      <c r="B22" s="565" t="s">
        <v>1128</v>
      </c>
      <c r="C22" s="429">
        <v>0.29812899999999998</v>
      </c>
      <c r="D22" s="429">
        <v>0.29049999999999998</v>
      </c>
      <c r="E22" s="429">
        <v>0.304226</v>
      </c>
      <c r="F22" s="429">
        <v>0.30213299999999998</v>
      </c>
      <c r="G22" s="429">
        <v>0.29716100000000001</v>
      </c>
      <c r="H22" s="429">
        <v>0.28060000000000002</v>
      </c>
      <c r="I22" s="429">
        <v>0.28990300000000002</v>
      </c>
      <c r="J22" s="429">
        <v>0.28135500000000002</v>
      </c>
      <c r="K22" s="429">
        <v>0.26066699999999998</v>
      </c>
      <c r="L22" s="429">
        <v>0.231548</v>
      </c>
      <c r="M22" s="429">
        <v>0.2404</v>
      </c>
      <c r="N22" s="429">
        <v>0.237452</v>
      </c>
      <c r="O22" s="429">
        <v>0.26019399999999998</v>
      </c>
      <c r="P22" s="429">
        <v>0.244893</v>
      </c>
      <c r="Q22" s="429">
        <v>0.25196800000000003</v>
      </c>
      <c r="R22" s="429">
        <v>0.270233</v>
      </c>
      <c r="S22" s="429">
        <v>0.27616099999999999</v>
      </c>
      <c r="T22" s="429">
        <v>0.267233</v>
      </c>
      <c r="U22" s="429">
        <v>0.26629000000000003</v>
      </c>
      <c r="V22" s="429">
        <v>0.27222600000000002</v>
      </c>
      <c r="W22" s="429">
        <v>0.259967</v>
      </c>
      <c r="X22" s="429">
        <v>0.24209700000000001</v>
      </c>
      <c r="Y22" s="429">
        <v>0.27946700000000002</v>
      </c>
      <c r="Z22" s="429">
        <v>0.31283899999999998</v>
      </c>
      <c r="AA22" s="429">
        <v>0.26741900000000002</v>
      </c>
      <c r="AB22" s="429">
        <v>0.23872399999999999</v>
      </c>
      <c r="AC22" s="429">
        <v>0.27109699999999998</v>
      </c>
      <c r="AD22" s="429">
        <v>0.28573300000000001</v>
      </c>
      <c r="AE22" s="429">
        <v>0.28948400000000002</v>
      </c>
      <c r="AF22" s="429">
        <v>0.27953299999999998</v>
      </c>
      <c r="AG22" s="429">
        <v>0.26861299999999999</v>
      </c>
      <c r="AH22" s="429">
        <v>0.27428999999999998</v>
      </c>
      <c r="AI22" s="429">
        <v>0.27096700000000001</v>
      </c>
      <c r="AJ22" s="429">
        <v>0.28093600000000002</v>
      </c>
      <c r="AK22" s="429">
        <v>0.29699999999999999</v>
      </c>
      <c r="AL22" s="429">
        <v>0.29435499999999998</v>
      </c>
      <c r="AM22" s="429">
        <v>0.28135500000000002</v>
      </c>
      <c r="AN22" s="429">
        <v>0.26203599999999999</v>
      </c>
      <c r="AO22" s="429">
        <v>0.245</v>
      </c>
      <c r="AP22" s="429">
        <v>0.26600000000000001</v>
      </c>
      <c r="AQ22" s="429">
        <v>0.272032</v>
      </c>
      <c r="AR22" s="429">
        <v>0.269233</v>
      </c>
      <c r="AS22" s="429">
        <v>0.28232299999999999</v>
      </c>
      <c r="AT22" s="429">
        <v>0.251419</v>
      </c>
      <c r="AU22" s="429">
        <v>0.25093300000000002</v>
      </c>
      <c r="AV22" s="429">
        <v>0.224968</v>
      </c>
      <c r="AW22" s="429">
        <v>0.25433299999999998</v>
      </c>
      <c r="AX22" s="429">
        <v>0.26954800000000001</v>
      </c>
      <c r="AY22" s="429">
        <v>0.30185830000000002</v>
      </c>
      <c r="AZ22" s="896">
        <v>0.2873984</v>
      </c>
      <c r="BA22" s="352">
        <v>0.29095290000000001</v>
      </c>
      <c r="BB22" s="352">
        <v>0.28959030000000002</v>
      </c>
      <c r="BC22" s="352">
        <v>0.28515210000000002</v>
      </c>
      <c r="BD22" s="352">
        <v>0.29190660000000002</v>
      </c>
      <c r="BE22" s="352">
        <v>0.28599859999999999</v>
      </c>
      <c r="BF22" s="352">
        <v>0.2808483</v>
      </c>
      <c r="BG22" s="352">
        <v>0.2778236</v>
      </c>
      <c r="BH22" s="352">
        <v>0.27171879999999998</v>
      </c>
      <c r="BI22" s="352">
        <v>0.28301189999999998</v>
      </c>
      <c r="BJ22" s="352">
        <v>0.30027470000000001</v>
      </c>
      <c r="BK22" s="352">
        <v>0.29877690000000001</v>
      </c>
      <c r="BL22" s="352">
        <v>0.28638390000000002</v>
      </c>
      <c r="BM22" s="352">
        <v>0.2899118</v>
      </c>
      <c r="BN22" s="352">
        <v>0.28878039999999999</v>
      </c>
      <c r="BO22" s="352">
        <v>0.28297260000000002</v>
      </c>
      <c r="BP22" s="352">
        <v>0.28834419999999999</v>
      </c>
      <c r="BQ22" s="352">
        <v>0.28514400000000001</v>
      </c>
      <c r="BR22" s="352">
        <v>0.27967189999999997</v>
      </c>
      <c r="BS22" s="352">
        <v>0.27731250000000002</v>
      </c>
      <c r="BT22" s="352">
        <v>0.2713141</v>
      </c>
      <c r="BU22" s="352">
        <v>0.28420390000000001</v>
      </c>
      <c r="BV22" s="352">
        <v>0.3010506</v>
      </c>
    </row>
    <row r="23" spans="1:74" x14ac:dyDescent="0.2">
      <c r="A23" s="270" t="s">
        <v>524</v>
      </c>
      <c r="B23" s="565" t="s">
        <v>1129</v>
      </c>
      <c r="C23" s="429">
        <v>0.21884100000000001</v>
      </c>
      <c r="D23" s="429">
        <v>0.14651500000000001</v>
      </c>
      <c r="E23" s="429">
        <v>0.26138299999999998</v>
      </c>
      <c r="F23" s="429">
        <v>0.21413299999999999</v>
      </c>
      <c r="G23" s="429">
        <v>0.20976400000000001</v>
      </c>
      <c r="H23" s="429">
        <v>0.27854299999999999</v>
      </c>
      <c r="I23" s="429">
        <v>0.26926299999999997</v>
      </c>
      <c r="J23" s="429">
        <v>0.30196699999999999</v>
      </c>
      <c r="K23" s="429">
        <v>0.22064700000000001</v>
      </c>
      <c r="L23" s="429">
        <v>0.21949399999999999</v>
      </c>
      <c r="M23" s="429">
        <v>0.23280500000000001</v>
      </c>
      <c r="N23" s="429">
        <v>0.15066099999999999</v>
      </c>
      <c r="O23" s="429">
        <v>0.24465999999999999</v>
      </c>
      <c r="P23" s="429">
        <v>0.19566800000000001</v>
      </c>
      <c r="Q23" s="429">
        <v>0.24015300000000001</v>
      </c>
      <c r="R23" s="429">
        <v>0.30344599999999999</v>
      </c>
      <c r="S23" s="429">
        <v>0.306695</v>
      </c>
      <c r="T23" s="429">
        <v>0.30244700000000002</v>
      </c>
      <c r="U23" s="429">
        <v>0.37496299999999999</v>
      </c>
      <c r="V23" s="429">
        <v>0.27537800000000001</v>
      </c>
      <c r="W23" s="429">
        <v>0.33016699999999999</v>
      </c>
      <c r="X23" s="429">
        <v>0.298429</v>
      </c>
      <c r="Y23" s="429">
        <v>0.41516799999999998</v>
      </c>
      <c r="Z23" s="429">
        <v>0.32350000000000001</v>
      </c>
      <c r="AA23" s="429">
        <v>0.27189099999999999</v>
      </c>
      <c r="AB23" s="429">
        <v>0.251334</v>
      </c>
      <c r="AC23" s="429">
        <v>0.34216299999999999</v>
      </c>
      <c r="AD23" s="429">
        <v>0.27668100000000001</v>
      </c>
      <c r="AE23" s="429">
        <v>0.34483999999999998</v>
      </c>
      <c r="AF23" s="429">
        <v>0.353908</v>
      </c>
      <c r="AG23" s="429">
        <v>0.34263100000000002</v>
      </c>
      <c r="AH23" s="429">
        <v>0.32705499999999998</v>
      </c>
      <c r="AI23" s="429">
        <v>0.394428</v>
      </c>
      <c r="AJ23" s="429">
        <v>0.29746299999999998</v>
      </c>
      <c r="AK23" s="429">
        <v>0.286717</v>
      </c>
      <c r="AL23" s="429">
        <v>0.29196800000000001</v>
      </c>
      <c r="AM23" s="429">
        <v>0.22340299999999999</v>
      </c>
      <c r="AN23" s="429">
        <v>0.19267899999999999</v>
      </c>
      <c r="AO23" s="429">
        <v>0.25792199999999998</v>
      </c>
      <c r="AP23" s="429">
        <v>0.26787899999999998</v>
      </c>
      <c r="AQ23" s="429">
        <v>0.28001999999999999</v>
      </c>
      <c r="AR23" s="429">
        <v>0.35843599999999998</v>
      </c>
      <c r="AS23" s="429">
        <v>0.29663800000000001</v>
      </c>
      <c r="AT23" s="429">
        <v>0.36505700000000002</v>
      </c>
      <c r="AU23" s="429">
        <v>0.34769899999999998</v>
      </c>
      <c r="AV23" s="429">
        <v>0.30609500000000001</v>
      </c>
      <c r="AW23" s="429">
        <v>0.32707199999999997</v>
      </c>
      <c r="AX23" s="429">
        <v>0.29099999999999998</v>
      </c>
      <c r="AY23" s="429">
        <v>0.27256449999999999</v>
      </c>
      <c r="AZ23" s="896">
        <v>0.23842060000000001</v>
      </c>
      <c r="BA23" s="352">
        <v>0.2331271</v>
      </c>
      <c r="BB23" s="352">
        <v>0.26370359999999998</v>
      </c>
      <c r="BC23" s="352">
        <v>0.26719130000000002</v>
      </c>
      <c r="BD23" s="352">
        <v>0.28160600000000002</v>
      </c>
      <c r="BE23" s="352">
        <v>0.2843659</v>
      </c>
      <c r="BF23" s="352">
        <v>0.32211390000000001</v>
      </c>
      <c r="BG23" s="352">
        <v>0.27965719999999999</v>
      </c>
      <c r="BH23" s="352">
        <v>0.2816439</v>
      </c>
      <c r="BI23" s="352">
        <v>0.28968349999999998</v>
      </c>
      <c r="BJ23" s="352">
        <v>0.29682540000000002</v>
      </c>
      <c r="BK23" s="352">
        <v>0.22083269999999999</v>
      </c>
      <c r="BL23" s="352">
        <v>0.2321385</v>
      </c>
      <c r="BM23" s="352">
        <v>0.24759419999999999</v>
      </c>
      <c r="BN23" s="352">
        <v>0.27538699999999999</v>
      </c>
      <c r="BO23" s="352">
        <v>0.27775820000000001</v>
      </c>
      <c r="BP23" s="352">
        <v>0.29079470000000002</v>
      </c>
      <c r="BQ23" s="352">
        <v>0.29278969999999999</v>
      </c>
      <c r="BR23" s="352">
        <v>0.34904429999999997</v>
      </c>
      <c r="BS23" s="352">
        <v>0.29608309999999999</v>
      </c>
      <c r="BT23" s="352">
        <v>0.28769139999999999</v>
      </c>
      <c r="BU23" s="352">
        <v>0.29478110000000002</v>
      </c>
      <c r="BV23" s="352">
        <v>0.30207149999999999</v>
      </c>
    </row>
    <row r="24" spans="1:74" x14ac:dyDescent="0.2">
      <c r="A24" s="270"/>
      <c r="B24" s="564"/>
      <c r="C24" s="573"/>
      <c r="D24" s="573"/>
      <c r="E24" s="573"/>
      <c r="F24" s="573"/>
      <c r="G24" s="573"/>
      <c r="H24" s="573"/>
      <c r="I24" s="573"/>
      <c r="J24" s="573"/>
      <c r="K24" s="573"/>
      <c r="L24" s="573"/>
      <c r="M24" s="573"/>
      <c r="N24" s="573"/>
      <c r="O24" s="573"/>
      <c r="P24" s="573"/>
      <c r="Q24" s="573"/>
      <c r="R24" s="573"/>
      <c r="S24" s="573"/>
      <c r="T24" s="573"/>
      <c r="U24" s="573"/>
      <c r="V24" s="573"/>
      <c r="W24" s="573"/>
      <c r="X24" s="573"/>
      <c r="Y24" s="573"/>
      <c r="Z24" s="573"/>
      <c r="AA24" s="573"/>
      <c r="AB24" s="573"/>
      <c r="AC24" s="573"/>
      <c r="AD24" s="573"/>
      <c r="AE24" s="573"/>
      <c r="AF24" s="573"/>
      <c r="AG24" s="573"/>
      <c r="AH24" s="573"/>
      <c r="AI24" s="573"/>
      <c r="AJ24" s="573"/>
      <c r="AK24" s="573"/>
      <c r="AL24" s="573"/>
      <c r="AM24" s="573"/>
      <c r="AN24" s="573"/>
      <c r="AO24" s="573"/>
      <c r="AP24" s="573"/>
      <c r="AQ24" s="573"/>
      <c r="AR24" s="573"/>
      <c r="AS24" s="573"/>
      <c r="AT24" s="573"/>
      <c r="AU24" s="573"/>
      <c r="AV24" s="573"/>
      <c r="AW24" s="573"/>
      <c r="AX24" s="573"/>
      <c r="AY24" s="573"/>
      <c r="AZ24" s="919"/>
      <c r="BA24" s="575"/>
      <c r="BB24" s="575"/>
      <c r="BC24" s="575"/>
      <c r="BD24" s="575"/>
      <c r="BE24" s="575"/>
      <c r="BF24" s="575"/>
      <c r="BG24" s="575"/>
      <c r="BH24" s="575"/>
      <c r="BI24" s="575"/>
      <c r="BJ24" s="575"/>
      <c r="BK24" s="575"/>
      <c r="BL24" s="575"/>
      <c r="BM24" s="575"/>
      <c r="BN24" s="575"/>
      <c r="BO24" s="575"/>
      <c r="BP24" s="575"/>
      <c r="BQ24" s="575"/>
      <c r="BR24" s="575"/>
      <c r="BS24" s="575"/>
      <c r="BT24" s="575"/>
      <c r="BU24" s="575"/>
      <c r="BV24" s="575"/>
    </row>
    <row r="25" spans="1:74" s="274" customFormat="1" x14ac:dyDescent="0.2">
      <c r="A25" s="543" t="s">
        <v>531</v>
      </c>
      <c r="B25" s="560" t="s">
        <v>1133</v>
      </c>
      <c r="C25" s="100">
        <v>-2.0427529999999998</v>
      </c>
      <c r="D25" s="100">
        <v>-2.0258090000000002</v>
      </c>
      <c r="E25" s="100">
        <v>-2.133229</v>
      </c>
      <c r="F25" s="100">
        <v>-2.2663540000000002</v>
      </c>
      <c r="G25" s="100">
        <v>-2.3111630000000001</v>
      </c>
      <c r="H25" s="100">
        <v>-2.5179529999999999</v>
      </c>
      <c r="I25" s="100">
        <v>-2.199776</v>
      </c>
      <c r="J25" s="100">
        <v>-2.314905</v>
      </c>
      <c r="K25" s="100">
        <v>-2.233911</v>
      </c>
      <c r="L25" s="100">
        <v>-2.2266379999999999</v>
      </c>
      <c r="M25" s="100">
        <v>-2.176256</v>
      </c>
      <c r="N25" s="100">
        <v>-2.3614280000000001</v>
      </c>
      <c r="O25" s="100">
        <v>-2.3243119999999999</v>
      </c>
      <c r="P25" s="100">
        <v>-2.3556080000000001</v>
      </c>
      <c r="Q25" s="100">
        <v>-2.7403689999999998</v>
      </c>
      <c r="R25" s="100">
        <v>-2.4903870000000001</v>
      </c>
      <c r="S25" s="100">
        <v>-2.4563679999999999</v>
      </c>
      <c r="T25" s="100">
        <v>-2.4911789999999998</v>
      </c>
      <c r="U25" s="100">
        <v>-2.432706</v>
      </c>
      <c r="V25" s="100">
        <v>-2.4560149999999998</v>
      </c>
      <c r="W25" s="100">
        <v>-2.5997840000000001</v>
      </c>
      <c r="X25" s="100">
        <v>-2.5997599999999998</v>
      </c>
      <c r="Y25" s="100">
        <v>-2.605963</v>
      </c>
      <c r="Z25" s="100">
        <v>-2.5784389999999999</v>
      </c>
      <c r="AA25" s="100">
        <v>-2.5116619999999998</v>
      </c>
      <c r="AB25" s="100">
        <v>-2.6802069999999998</v>
      </c>
      <c r="AC25" s="100">
        <v>-2.5867650000000002</v>
      </c>
      <c r="AD25" s="100">
        <v>-2.7236929999999999</v>
      </c>
      <c r="AE25" s="100">
        <v>-2.5670190000000002</v>
      </c>
      <c r="AF25" s="100">
        <v>-2.713762</v>
      </c>
      <c r="AG25" s="100">
        <v>-2.6158489999999999</v>
      </c>
      <c r="AH25" s="100">
        <v>-2.7440329999999999</v>
      </c>
      <c r="AI25" s="100">
        <v>-2.872106</v>
      </c>
      <c r="AJ25" s="100">
        <v>-2.7592370000000002</v>
      </c>
      <c r="AK25" s="100">
        <v>-3.0234839999999998</v>
      </c>
      <c r="AL25" s="100">
        <v>-2.8570869999999999</v>
      </c>
      <c r="AM25" s="100">
        <v>-2.77542</v>
      </c>
      <c r="AN25" s="100">
        <v>-2.8681390000000002</v>
      </c>
      <c r="AO25" s="100">
        <v>-2.8857940000000002</v>
      </c>
      <c r="AP25" s="100">
        <v>-2.9790009999999998</v>
      </c>
      <c r="AQ25" s="100">
        <v>-2.882479</v>
      </c>
      <c r="AR25" s="100">
        <v>-2.8762910000000002</v>
      </c>
      <c r="AS25" s="100">
        <v>-3.064063</v>
      </c>
      <c r="AT25" s="100">
        <v>-2.7047349999999999</v>
      </c>
      <c r="AU25" s="100">
        <v>-3.0787390000000001</v>
      </c>
      <c r="AV25" s="100">
        <v>-2.8850319999999998</v>
      </c>
      <c r="AW25" s="100">
        <v>-3.1537860000000002</v>
      </c>
      <c r="AX25" s="100">
        <v>-2.8560840000000001</v>
      </c>
      <c r="AY25" s="100">
        <v>-2.9338204484000001</v>
      </c>
      <c r="AZ25" s="915">
        <v>-3.0023130857</v>
      </c>
      <c r="BA25" s="559">
        <v>-3.2798440000000002</v>
      </c>
      <c r="BB25" s="559">
        <v>-3.2874059999999998</v>
      </c>
      <c r="BC25" s="559">
        <v>-3.1478069999999998</v>
      </c>
      <c r="BD25" s="559">
        <v>-3.2567059999999999</v>
      </c>
      <c r="BE25" s="559">
        <v>-3.183837</v>
      </c>
      <c r="BF25" s="559">
        <v>-3.1265640000000001</v>
      </c>
      <c r="BG25" s="559">
        <v>-3.2430650000000001</v>
      </c>
      <c r="BH25" s="559">
        <v>-3.3193009999999998</v>
      </c>
      <c r="BI25" s="559">
        <v>-3.4785620000000002</v>
      </c>
      <c r="BJ25" s="559">
        <v>-3.471136</v>
      </c>
      <c r="BK25" s="559">
        <v>-3.3321770000000002</v>
      </c>
      <c r="BL25" s="559">
        <v>-3.3900649999999999</v>
      </c>
      <c r="BM25" s="559">
        <v>-3.4497610000000001</v>
      </c>
      <c r="BN25" s="559">
        <v>-3.474847</v>
      </c>
      <c r="BO25" s="559">
        <v>-3.4731480000000001</v>
      </c>
      <c r="BP25" s="559">
        <v>-3.5355590000000001</v>
      </c>
      <c r="BQ25" s="559">
        <v>-3.4298850000000001</v>
      </c>
      <c r="BR25" s="559">
        <v>-3.3539119999999998</v>
      </c>
      <c r="BS25" s="559">
        <v>-3.4744120000000001</v>
      </c>
      <c r="BT25" s="559">
        <v>-3.504578</v>
      </c>
      <c r="BU25" s="559">
        <v>-3.6588349999999998</v>
      </c>
      <c r="BV25" s="559">
        <v>-3.6412149999999999</v>
      </c>
    </row>
    <row r="26" spans="1:74" x14ac:dyDescent="0.2">
      <c r="A26" s="270" t="s">
        <v>520</v>
      </c>
      <c r="B26" s="565" t="s">
        <v>1123</v>
      </c>
      <c r="C26" s="429">
        <v>-0.37527300000000002</v>
      </c>
      <c r="D26" s="429">
        <v>-0.39957500000000001</v>
      </c>
      <c r="E26" s="429">
        <v>-0.43408999999999998</v>
      </c>
      <c r="F26" s="429">
        <v>-0.35388399999999998</v>
      </c>
      <c r="G26" s="429">
        <v>-0.39364900000000003</v>
      </c>
      <c r="H26" s="429">
        <v>-0.45976099999999998</v>
      </c>
      <c r="I26" s="429">
        <v>-0.41492099999999998</v>
      </c>
      <c r="J26" s="429">
        <v>-0.45024399999999998</v>
      </c>
      <c r="K26" s="429">
        <v>-0.390656</v>
      </c>
      <c r="L26" s="429">
        <v>-0.43077100000000002</v>
      </c>
      <c r="M26" s="429">
        <v>-0.43722800000000001</v>
      </c>
      <c r="N26" s="429">
        <v>-0.48331800000000003</v>
      </c>
      <c r="O26" s="429">
        <v>-0.48628500000000002</v>
      </c>
      <c r="P26" s="429">
        <v>-0.45819300000000002</v>
      </c>
      <c r="Q26" s="429">
        <v>-0.50349500000000003</v>
      </c>
      <c r="R26" s="429">
        <v>-0.496506</v>
      </c>
      <c r="S26" s="429">
        <v>-0.46613599999999999</v>
      </c>
      <c r="T26" s="429">
        <v>-0.51195800000000002</v>
      </c>
      <c r="U26" s="429">
        <v>-0.49518899999999999</v>
      </c>
      <c r="V26" s="429">
        <v>-0.50918200000000002</v>
      </c>
      <c r="W26" s="429">
        <v>-0.51039299999999999</v>
      </c>
      <c r="X26" s="429">
        <v>-0.43967400000000001</v>
      </c>
      <c r="Y26" s="429">
        <v>-0.40046300000000001</v>
      </c>
      <c r="Z26" s="429">
        <v>-0.37533</v>
      </c>
      <c r="AA26" s="429">
        <v>-0.50509300000000001</v>
      </c>
      <c r="AB26" s="429">
        <v>-0.48550500000000002</v>
      </c>
      <c r="AC26" s="429">
        <v>-0.43552800000000003</v>
      </c>
      <c r="AD26" s="429">
        <v>-0.46427600000000002</v>
      </c>
      <c r="AE26" s="429">
        <v>-0.43180499999999999</v>
      </c>
      <c r="AF26" s="429">
        <v>-0.49152200000000001</v>
      </c>
      <c r="AG26" s="429">
        <v>-0.47805999999999998</v>
      </c>
      <c r="AH26" s="429">
        <v>-0.417846</v>
      </c>
      <c r="AI26" s="429">
        <v>-0.563778</v>
      </c>
      <c r="AJ26" s="429">
        <v>-0.510328</v>
      </c>
      <c r="AK26" s="429">
        <v>-0.540798</v>
      </c>
      <c r="AL26" s="429">
        <v>-0.52139000000000002</v>
      </c>
      <c r="AM26" s="429">
        <v>-0.54325400000000001</v>
      </c>
      <c r="AN26" s="429">
        <v>-0.63859500000000002</v>
      </c>
      <c r="AO26" s="429">
        <v>-0.52683100000000005</v>
      </c>
      <c r="AP26" s="429">
        <v>-0.50483900000000004</v>
      </c>
      <c r="AQ26" s="429">
        <v>-0.53374500000000002</v>
      </c>
      <c r="AR26" s="429">
        <v>-0.46261200000000002</v>
      </c>
      <c r="AS26" s="429">
        <v>-0.57117300000000004</v>
      </c>
      <c r="AT26" s="429">
        <v>-0.51807599999999998</v>
      </c>
      <c r="AU26" s="429">
        <v>-0.68095499999999998</v>
      </c>
      <c r="AV26" s="429">
        <v>-0.63134500000000005</v>
      </c>
      <c r="AW26" s="429">
        <v>-0.73116199999999998</v>
      </c>
      <c r="AX26" s="429">
        <v>-0.61314599999999997</v>
      </c>
      <c r="AY26" s="429">
        <v>-0.58581649999999996</v>
      </c>
      <c r="AZ26" s="896">
        <v>-0.58499060000000003</v>
      </c>
      <c r="BA26" s="352">
        <v>-0.58156799999999997</v>
      </c>
      <c r="BB26" s="352">
        <v>-0.59100949999999997</v>
      </c>
      <c r="BC26" s="352">
        <v>-0.58248789999999995</v>
      </c>
      <c r="BD26" s="352">
        <v>-0.6742591</v>
      </c>
      <c r="BE26" s="352">
        <v>-0.66054199999999996</v>
      </c>
      <c r="BF26" s="352">
        <v>-0.69196250000000004</v>
      </c>
      <c r="BG26" s="352">
        <v>-0.69271419999999995</v>
      </c>
      <c r="BH26" s="352">
        <v>-0.70097419999999999</v>
      </c>
      <c r="BI26" s="352">
        <v>-0.70078459999999998</v>
      </c>
      <c r="BJ26" s="352">
        <v>-0.70924480000000001</v>
      </c>
      <c r="BK26" s="352">
        <v>-0.72593160000000001</v>
      </c>
      <c r="BL26" s="352">
        <v>-0.72564680000000004</v>
      </c>
      <c r="BM26" s="352">
        <v>-0.71871220000000002</v>
      </c>
      <c r="BN26" s="352">
        <v>-0.72701700000000002</v>
      </c>
      <c r="BO26" s="352">
        <v>-0.71678070000000005</v>
      </c>
      <c r="BP26" s="352">
        <v>-0.72962510000000003</v>
      </c>
      <c r="BQ26" s="352">
        <v>-0.69889880000000004</v>
      </c>
      <c r="BR26" s="352">
        <v>-0.71431860000000003</v>
      </c>
      <c r="BS26" s="352">
        <v>-0.69923389999999996</v>
      </c>
      <c r="BT26" s="352">
        <v>-0.69185260000000004</v>
      </c>
      <c r="BU26" s="352">
        <v>-0.69023259999999997</v>
      </c>
      <c r="BV26" s="352">
        <v>-0.69711920000000005</v>
      </c>
    </row>
    <row r="27" spans="1:74" x14ac:dyDescent="0.2">
      <c r="A27" s="270" t="s">
        <v>521</v>
      </c>
      <c r="B27" s="565" t="s">
        <v>1134</v>
      </c>
      <c r="C27" s="429">
        <v>-1.2274689999999999</v>
      </c>
      <c r="D27" s="429">
        <v>-1.149994</v>
      </c>
      <c r="E27" s="429">
        <v>-1.2060839999999999</v>
      </c>
      <c r="F27" s="429">
        <v>-1.3134920000000001</v>
      </c>
      <c r="G27" s="429">
        <v>-1.2839929999999999</v>
      </c>
      <c r="H27" s="429">
        <v>-1.438733</v>
      </c>
      <c r="I27" s="429">
        <v>-1.2515000000000001</v>
      </c>
      <c r="J27" s="429">
        <v>-1.3592740000000001</v>
      </c>
      <c r="K27" s="429">
        <v>-1.2004570000000001</v>
      </c>
      <c r="L27" s="429">
        <v>-1.3140160000000001</v>
      </c>
      <c r="M27" s="429">
        <v>-1.1867829999999999</v>
      </c>
      <c r="N27" s="429">
        <v>-1.318559</v>
      </c>
      <c r="O27" s="429">
        <v>-1.277976</v>
      </c>
      <c r="P27" s="429">
        <v>-1.3912169999999999</v>
      </c>
      <c r="Q27" s="429">
        <v>-1.653159</v>
      </c>
      <c r="R27" s="429">
        <v>-1.430364</v>
      </c>
      <c r="S27" s="429">
        <v>-1.4457720000000001</v>
      </c>
      <c r="T27" s="429">
        <v>-1.4437390000000001</v>
      </c>
      <c r="U27" s="429">
        <v>-1.4658549999999999</v>
      </c>
      <c r="V27" s="429">
        <v>-1.3848689999999999</v>
      </c>
      <c r="W27" s="429">
        <v>-1.5376209999999999</v>
      </c>
      <c r="X27" s="429">
        <v>-1.5996360000000001</v>
      </c>
      <c r="Y27" s="429">
        <v>-1.650679</v>
      </c>
      <c r="Z27" s="429">
        <v>-1.6594949999999999</v>
      </c>
      <c r="AA27" s="429">
        <v>-1.542565</v>
      </c>
      <c r="AB27" s="429">
        <v>-1.698299</v>
      </c>
      <c r="AC27" s="429">
        <v>-1.552419</v>
      </c>
      <c r="AD27" s="429">
        <v>-1.594117</v>
      </c>
      <c r="AE27" s="429">
        <v>-1.5683180000000001</v>
      </c>
      <c r="AF27" s="429">
        <v>-1.6382559999999999</v>
      </c>
      <c r="AG27" s="429">
        <v>-1.542786</v>
      </c>
      <c r="AH27" s="429">
        <v>-1.715994</v>
      </c>
      <c r="AI27" s="429">
        <v>-1.71004</v>
      </c>
      <c r="AJ27" s="429">
        <v>-1.656328</v>
      </c>
      <c r="AK27" s="429">
        <v>-1.806295</v>
      </c>
      <c r="AL27" s="429">
        <v>-1.707214</v>
      </c>
      <c r="AM27" s="429">
        <v>-1.620573</v>
      </c>
      <c r="AN27" s="429">
        <v>-1.6288450000000001</v>
      </c>
      <c r="AO27" s="429">
        <v>-1.7182040000000001</v>
      </c>
      <c r="AP27" s="429">
        <v>-1.7269969999999999</v>
      </c>
      <c r="AQ27" s="429">
        <v>-1.5522370000000001</v>
      </c>
      <c r="AR27" s="429">
        <v>-1.6338779999999999</v>
      </c>
      <c r="AS27" s="429">
        <v>-1.7787010000000001</v>
      </c>
      <c r="AT27" s="429">
        <v>-1.5194749999999999</v>
      </c>
      <c r="AU27" s="429">
        <v>-1.809118</v>
      </c>
      <c r="AV27" s="429">
        <v>-1.6832720000000001</v>
      </c>
      <c r="AW27" s="429">
        <v>-1.863361</v>
      </c>
      <c r="AX27" s="429">
        <v>-1.678876</v>
      </c>
      <c r="AY27" s="429">
        <v>-1.6661935483999999</v>
      </c>
      <c r="AZ27" s="896">
        <v>-1.6822447857</v>
      </c>
      <c r="BA27" s="352">
        <v>-1.9262539999999999</v>
      </c>
      <c r="BB27" s="352">
        <v>-1.906566</v>
      </c>
      <c r="BC27" s="352">
        <v>-1.7899510000000001</v>
      </c>
      <c r="BD27" s="352">
        <v>-1.8124359999999999</v>
      </c>
      <c r="BE27" s="352">
        <v>-1.7540119999999999</v>
      </c>
      <c r="BF27" s="352">
        <v>-1.695619</v>
      </c>
      <c r="BG27" s="352">
        <v>-1.7939210000000001</v>
      </c>
      <c r="BH27" s="352">
        <v>-1.846149</v>
      </c>
      <c r="BI27" s="352">
        <v>-1.95913</v>
      </c>
      <c r="BJ27" s="352">
        <v>-1.9770430000000001</v>
      </c>
      <c r="BK27" s="352">
        <v>-1.798581</v>
      </c>
      <c r="BL27" s="352">
        <v>-1.8585700000000001</v>
      </c>
      <c r="BM27" s="352">
        <v>-1.8814090000000001</v>
      </c>
      <c r="BN27" s="352">
        <v>-1.9077409999999999</v>
      </c>
      <c r="BO27" s="352">
        <v>-1.895686</v>
      </c>
      <c r="BP27" s="352">
        <v>-1.9132819999999999</v>
      </c>
      <c r="BQ27" s="352">
        <v>-1.8746069999999999</v>
      </c>
      <c r="BR27" s="352">
        <v>-1.830808</v>
      </c>
      <c r="BS27" s="352">
        <v>-1.936591</v>
      </c>
      <c r="BT27" s="352">
        <v>-1.98298</v>
      </c>
      <c r="BU27" s="352">
        <v>-2.0901519999999998</v>
      </c>
      <c r="BV27" s="352">
        <v>-2.1074000000000002</v>
      </c>
    </row>
    <row r="28" spans="1:74" x14ac:dyDescent="0.2">
      <c r="A28" s="270" t="s">
        <v>522</v>
      </c>
      <c r="B28" s="565" t="s">
        <v>1129</v>
      </c>
      <c r="C28" s="429">
        <v>-0.25077199999999999</v>
      </c>
      <c r="D28" s="429">
        <v>-0.298591</v>
      </c>
      <c r="E28" s="429">
        <v>-0.33574599999999999</v>
      </c>
      <c r="F28" s="429">
        <v>-0.43086600000000003</v>
      </c>
      <c r="G28" s="429">
        <v>-0.48691499999999999</v>
      </c>
      <c r="H28" s="429">
        <v>-0.42652299999999999</v>
      </c>
      <c r="I28" s="429">
        <v>-0.345447</v>
      </c>
      <c r="J28" s="429">
        <v>-0.32774199999999998</v>
      </c>
      <c r="K28" s="429">
        <v>-0.43238399999999999</v>
      </c>
      <c r="L28" s="429">
        <v>-0.377442</v>
      </c>
      <c r="M28" s="429">
        <v>-0.37562600000000002</v>
      </c>
      <c r="N28" s="429">
        <v>-0.389403</v>
      </c>
      <c r="O28" s="429">
        <v>-0.39708100000000002</v>
      </c>
      <c r="P28" s="429">
        <v>-0.331368</v>
      </c>
      <c r="Q28" s="429">
        <v>-0.43581599999999998</v>
      </c>
      <c r="R28" s="429">
        <v>-0.41938799999999998</v>
      </c>
      <c r="S28" s="429">
        <v>-0.36749900000000002</v>
      </c>
      <c r="T28" s="429">
        <v>-0.36075200000000002</v>
      </c>
      <c r="U28" s="429">
        <v>-0.34126299999999998</v>
      </c>
      <c r="V28" s="429">
        <v>-0.41646100000000003</v>
      </c>
      <c r="W28" s="429">
        <v>-0.42943100000000001</v>
      </c>
      <c r="X28" s="429">
        <v>-0.44218299999999999</v>
      </c>
      <c r="Y28" s="429">
        <v>-0.40246300000000002</v>
      </c>
      <c r="Z28" s="429">
        <v>-0.39217800000000003</v>
      </c>
      <c r="AA28" s="429">
        <v>-0.30978499999999998</v>
      </c>
      <c r="AB28" s="429">
        <v>-0.44014900000000001</v>
      </c>
      <c r="AC28" s="429">
        <v>-0.47009499999999999</v>
      </c>
      <c r="AD28" s="429">
        <v>-0.49781999999999998</v>
      </c>
      <c r="AE28" s="429">
        <v>-0.41422500000000001</v>
      </c>
      <c r="AF28" s="429">
        <v>-0.50112599999999996</v>
      </c>
      <c r="AG28" s="429">
        <v>-0.42572300000000002</v>
      </c>
      <c r="AH28" s="429">
        <v>-0.52078400000000002</v>
      </c>
      <c r="AI28" s="429">
        <v>-0.42493599999999998</v>
      </c>
      <c r="AJ28" s="429">
        <v>-0.42431000000000002</v>
      </c>
      <c r="AK28" s="429">
        <v>-0.43941599999999997</v>
      </c>
      <c r="AL28" s="429">
        <v>-0.41864200000000001</v>
      </c>
      <c r="AM28" s="429">
        <v>-0.40672700000000001</v>
      </c>
      <c r="AN28" s="429">
        <v>-0.44239400000000001</v>
      </c>
      <c r="AO28" s="429">
        <v>-0.45904600000000001</v>
      </c>
      <c r="AP28" s="429">
        <v>-0.53048700000000004</v>
      </c>
      <c r="AQ28" s="429">
        <v>-0.59362400000000004</v>
      </c>
      <c r="AR28" s="429">
        <v>-0.53286599999999995</v>
      </c>
      <c r="AS28" s="429">
        <v>-0.49349100000000001</v>
      </c>
      <c r="AT28" s="429">
        <v>-0.49065199999999998</v>
      </c>
      <c r="AU28" s="429">
        <v>-0.43623400000000001</v>
      </c>
      <c r="AV28" s="429">
        <v>-0.46409899999999998</v>
      </c>
      <c r="AW28" s="429">
        <v>-0.43742900000000001</v>
      </c>
      <c r="AX28" s="429">
        <v>-0.44000099999999998</v>
      </c>
      <c r="AY28" s="429">
        <v>-0.51490250000000004</v>
      </c>
      <c r="AZ28" s="896">
        <v>-0.51997640000000001</v>
      </c>
      <c r="BA28" s="352">
        <v>-0.56814699999999996</v>
      </c>
      <c r="BB28" s="352">
        <v>-0.58379119999999995</v>
      </c>
      <c r="BC28" s="352">
        <v>-0.59347340000000004</v>
      </c>
      <c r="BD28" s="352">
        <v>-0.568909</v>
      </c>
      <c r="BE28" s="352">
        <v>-0.57850230000000002</v>
      </c>
      <c r="BF28" s="352">
        <v>-0.52846340000000003</v>
      </c>
      <c r="BG28" s="352">
        <v>-0.5315936</v>
      </c>
      <c r="BH28" s="352">
        <v>-0.54625670000000004</v>
      </c>
      <c r="BI28" s="352">
        <v>-0.58198890000000003</v>
      </c>
      <c r="BJ28" s="352">
        <v>-0.54545540000000003</v>
      </c>
      <c r="BK28" s="352">
        <v>-0.54396809999999995</v>
      </c>
      <c r="BL28" s="352">
        <v>-0.52762609999999999</v>
      </c>
      <c r="BM28" s="352">
        <v>-0.6161508</v>
      </c>
      <c r="BN28" s="352">
        <v>-0.60930209999999996</v>
      </c>
      <c r="BO28" s="352">
        <v>-0.6582268</v>
      </c>
      <c r="BP28" s="352">
        <v>-0.67419189999999996</v>
      </c>
      <c r="BQ28" s="352">
        <v>-0.65077169999999995</v>
      </c>
      <c r="BR28" s="352">
        <v>-0.58564240000000001</v>
      </c>
      <c r="BS28" s="352">
        <v>-0.60330030000000001</v>
      </c>
      <c r="BT28" s="352">
        <v>-0.59574300000000002</v>
      </c>
      <c r="BU28" s="352">
        <v>-0.63615730000000004</v>
      </c>
      <c r="BV28" s="352">
        <v>-0.59363580000000005</v>
      </c>
    </row>
    <row r="29" spans="1:74" x14ac:dyDescent="0.2">
      <c r="A29" s="270" t="s">
        <v>99</v>
      </c>
      <c r="B29" s="565" t="s">
        <v>1125</v>
      </c>
      <c r="C29" s="429">
        <v>-0.18923899999999999</v>
      </c>
      <c r="D29" s="429">
        <v>-0.177649</v>
      </c>
      <c r="E29" s="429">
        <v>-0.157309</v>
      </c>
      <c r="F29" s="429">
        <v>-0.16811200000000001</v>
      </c>
      <c r="G29" s="429">
        <v>-0.14660599999999999</v>
      </c>
      <c r="H29" s="429">
        <v>-0.192936</v>
      </c>
      <c r="I29" s="429">
        <v>-0.18790799999999999</v>
      </c>
      <c r="J29" s="429">
        <v>-0.177645</v>
      </c>
      <c r="K29" s="429">
        <v>-0.21041399999999999</v>
      </c>
      <c r="L29" s="429">
        <v>-0.104409</v>
      </c>
      <c r="M29" s="429">
        <v>-0.176619</v>
      </c>
      <c r="N29" s="429">
        <v>-0.17014799999999999</v>
      </c>
      <c r="O29" s="429">
        <v>-0.16297</v>
      </c>
      <c r="P29" s="429">
        <v>-0.17483000000000001</v>
      </c>
      <c r="Q29" s="429">
        <v>-0.147899</v>
      </c>
      <c r="R29" s="429">
        <v>-0.14412900000000001</v>
      </c>
      <c r="S29" s="429">
        <v>-0.17696100000000001</v>
      </c>
      <c r="T29" s="429">
        <v>-0.17473</v>
      </c>
      <c r="U29" s="429">
        <v>-0.13039899999999999</v>
      </c>
      <c r="V29" s="429">
        <v>-0.14550299999999999</v>
      </c>
      <c r="W29" s="429">
        <v>-0.122339</v>
      </c>
      <c r="X29" s="429">
        <v>-0.118267</v>
      </c>
      <c r="Y29" s="429">
        <v>-0.15235799999999999</v>
      </c>
      <c r="Z29" s="429">
        <v>-0.15143599999999999</v>
      </c>
      <c r="AA29" s="429">
        <v>-0.15421899999999999</v>
      </c>
      <c r="AB29" s="429">
        <v>-5.6253999999999998E-2</v>
      </c>
      <c r="AC29" s="429">
        <v>-0.128723</v>
      </c>
      <c r="AD29" s="429">
        <v>-0.16747999999999999</v>
      </c>
      <c r="AE29" s="429">
        <v>-0.152671</v>
      </c>
      <c r="AF29" s="429">
        <v>-8.2858000000000001E-2</v>
      </c>
      <c r="AG29" s="429">
        <v>-0.16928000000000001</v>
      </c>
      <c r="AH29" s="429">
        <v>-8.9409000000000002E-2</v>
      </c>
      <c r="AI29" s="429">
        <v>-0.17335200000000001</v>
      </c>
      <c r="AJ29" s="429">
        <v>-0.168271</v>
      </c>
      <c r="AK29" s="429">
        <v>-0.23697499999999999</v>
      </c>
      <c r="AL29" s="429">
        <v>-0.209841</v>
      </c>
      <c r="AM29" s="429">
        <v>-0.20486599999999999</v>
      </c>
      <c r="AN29" s="429">
        <v>-0.158305</v>
      </c>
      <c r="AO29" s="429">
        <v>-0.18171300000000001</v>
      </c>
      <c r="AP29" s="429">
        <v>-0.21667800000000001</v>
      </c>
      <c r="AQ29" s="429">
        <v>-0.202873</v>
      </c>
      <c r="AR29" s="429">
        <v>-0.24693499999999999</v>
      </c>
      <c r="AS29" s="429">
        <v>-0.22069800000000001</v>
      </c>
      <c r="AT29" s="429">
        <v>-0.17653199999999999</v>
      </c>
      <c r="AU29" s="429">
        <v>-0.15243200000000001</v>
      </c>
      <c r="AV29" s="429">
        <v>-0.10631599999999999</v>
      </c>
      <c r="AW29" s="429">
        <v>-0.121834</v>
      </c>
      <c r="AX29" s="429">
        <v>-0.124061</v>
      </c>
      <c r="AY29" s="429">
        <v>-0.1669079</v>
      </c>
      <c r="AZ29" s="896">
        <v>-0.2151013</v>
      </c>
      <c r="BA29" s="352">
        <v>-0.2038751</v>
      </c>
      <c r="BB29" s="352">
        <v>-0.20603940000000001</v>
      </c>
      <c r="BC29" s="352">
        <v>-0.1818941</v>
      </c>
      <c r="BD29" s="352">
        <v>-0.2011019</v>
      </c>
      <c r="BE29" s="352">
        <v>-0.19078039999999999</v>
      </c>
      <c r="BF29" s="352">
        <v>-0.21051919999999999</v>
      </c>
      <c r="BG29" s="352">
        <v>-0.22483639999999999</v>
      </c>
      <c r="BH29" s="352">
        <v>-0.22592180000000001</v>
      </c>
      <c r="BI29" s="352">
        <v>-0.2366579</v>
      </c>
      <c r="BJ29" s="352">
        <v>-0.23939279999999999</v>
      </c>
      <c r="BK29" s="352">
        <v>-0.26369609999999999</v>
      </c>
      <c r="BL29" s="352">
        <v>-0.2782213</v>
      </c>
      <c r="BM29" s="352">
        <v>-0.23348959999999999</v>
      </c>
      <c r="BN29" s="352">
        <v>-0.23078770000000001</v>
      </c>
      <c r="BO29" s="352">
        <v>-0.20245450000000001</v>
      </c>
      <c r="BP29" s="352">
        <v>-0.21846070000000001</v>
      </c>
      <c r="BQ29" s="352">
        <v>-0.20560790000000001</v>
      </c>
      <c r="BR29" s="352">
        <v>-0.22314310000000001</v>
      </c>
      <c r="BS29" s="352">
        <v>-0.23528660000000001</v>
      </c>
      <c r="BT29" s="352">
        <v>-0.2340024</v>
      </c>
      <c r="BU29" s="352">
        <v>-0.24229339999999999</v>
      </c>
      <c r="BV29" s="352">
        <v>-0.24305959999999999</v>
      </c>
    </row>
    <row r="30" spans="1:74" x14ac:dyDescent="0.2">
      <c r="A30" s="270"/>
      <c r="B30" s="564"/>
      <c r="C30" s="429"/>
      <c r="D30" s="429"/>
      <c r="E30" s="429"/>
      <c r="F30" s="429"/>
      <c r="G30" s="429"/>
      <c r="H30" s="429"/>
      <c r="I30" s="429"/>
      <c r="J30" s="429"/>
      <c r="K30" s="429"/>
      <c r="L30" s="429"/>
      <c r="M30" s="429"/>
      <c r="N30" s="429"/>
      <c r="O30" s="429"/>
      <c r="P30" s="429"/>
      <c r="Q30" s="429"/>
      <c r="R30" s="429"/>
      <c r="S30" s="429"/>
      <c r="T30" s="429"/>
      <c r="U30" s="429"/>
      <c r="V30" s="429"/>
      <c r="W30" s="429"/>
      <c r="X30" s="429"/>
      <c r="Y30" s="429"/>
      <c r="Z30" s="429"/>
      <c r="AA30" s="429"/>
      <c r="AB30" s="429"/>
      <c r="AC30" s="429"/>
      <c r="AD30" s="429"/>
      <c r="AE30" s="429"/>
      <c r="AF30" s="429"/>
      <c r="AG30" s="429"/>
      <c r="AH30" s="429"/>
      <c r="AI30" s="429"/>
      <c r="AJ30" s="429"/>
      <c r="AK30" s="429"/>
      <c r="AL30" s="429"/>
      <c r="AM30" s="429"/>
      <c r="AN30" s="429"/>
      <c r="AO30" s="429"/>
      <c r="AP30" s="429"/>
      <c r="AQ30" s="429"/>
      <c r="AR30" s="429"/>
      <c r="AS30" s="429"/>
      <c r="AT30" s="429"/>
      <c r="AU30" s="429"/>
      <c r="AV30" s="429"/>
      <c r="AW30" s="429"/>
      <c r="AX30" s="429"/>
      <c r="AY30" s="429"/>
      <c r="AZ30" s="896"/>
      <c r="BA30" s="352"/>
      <c r="BB30" s="352"/>
      <c r="BC30" s="352"/>
      <c r="BD30" s="352"/>
      <c r="BE30" s="352"/>
      <c r="BF30" s="352"/>
      <c r="BG30" s="352"/>
      <c r="BH30" s="352"/>
      <c r="BI30" s="352"/>
      <c r="BJ30" s="352"/>
      <c r="BK30" s="352"/>
      <c r="BL30" s="352"/>
      <c r="BM30" s="352"/>
      <c r="BN30" s="352"/>
      <c r="BO30" s="352"/>
      <c r="BP30" s="352"/>
      <c r="BQ30" s="352"/>
      <c r="BR30" s="352"/>
      <c r="BS30" s="352"/>
      <c r="BT30" s="352"/>
      <c r="BU30" s="352"/>
      <c r="BV30" s="352"/>
    </row>
    <row r="31" spans="1:74" s="274" customFormat="1" x14ac:dyDescent="0.2">
      <c r="A31" s="548" t="s">
        <v>530</v>
      </c>
      <c r="B31" s="560" t="s">
        <v>1135</v>
      </c>
      <c r="C31" s="313">
        <v>160.87744900000001</v>
      </c>
      <c r="D31" s="313">
        <v>141.07776200000001</v>
      </c>
      <c r="E31" s="313">
        <v>142.11115699999999</v>
      </c>
      <c r="F31" s="313">
        <v>154.29309699999999</v>
      </c>
      <c r="G31" s="313">
        <v>177.48304099999999</v>
      </c>
      <c r="H31" s="313">
        <v>186.72917699999999</v>
      </c>
      <c r="I31" s="313">
        <v>208.541369</v>
      </c>
      <c r="J31" s="313">
        <v>230.774023</v>
      </c>
      <c r="K31" s="313">
        <v>243.70535000000001</v>
      </c>
      <c r="L31" s="313">
        <v>243.01998399999999</v>
      </c>
      <c r="M31" s="313">
        <v>236.15490500000001</v>
      </c>
      <c r="N31" s="313">
        <v>211.14952099999999</v>
      </c>
      <c r="O31" s="313">
        <v>187.896445</v>
      </c>
      <c r="P31" s="313">
        <v>174.685643</v>
      </c>
      <c r="Q31" s="313">
        <v>173.949138</v>
      </c>
      <c r="R31" s="313">
        <v>187.93352400000001</v>
      </c>
      <c r="S31" s="313">
        <v>207.05935700000001</v>
      </c>
      <c r="T31" s="313">
        <v>225.71730600000001</v>
      </c>
      <c r="U31" s="313">
        <v>242.93247600000001</v>
      </c>
      <c r="V31" s="313">
        <v>266.99305399999997</v>
      </c>
      <c r="W31" s="313">
        <v>277.21147300000001</v>
      </c>
      <c r="X31" s="313">
        <v>274.01406400000002</v>
      </c>
      <c r="Y31" s="313">
        <v>254.801704</v>
      </c>
      <c r="Z31" s="313">
        <v>223.298676</v>
      </c>
      <c r="AA31" s="313">
        <v>184.50430299999999</v>
      </c>
      <c r="AB31" s="313">
        <v>163.40231499999999</v>
      </c>
      <c r="AC31" s="313">
        <v>170.228511</v>
      </c>
      <c r="AD31" s="313">
        <v>188.35041899999999</v>
      </c>
      <c r="AE31" s="313">
        <v>214.47302400000001</v>
      </c>
      <c r="AF31" s="313">
        <v>234.75323700000001</v>
      </c>
      <c r="AG31" s="313">
        <v>264.55737699999997</v>
      </c>
      <c r="AH31" s="313">
        <v>277.91525100000001</v>
      </c>
      <c r="AI31" s="313">
        <v>276.85161099999999</v>
      </c>
      <c r="AJ31" s="313">
        <v>269.48558000000003</v>
      </c>
      <c r="AK31" s="313">
        <v>253.66751099999999</v>
      </c>
      <c r="AL31" s="313">
        <v>225.71036000000001</v>
      </c>
      <c r="AM31" s="313">
        <v>184.688322</v>
      </c>
      <c r="AN31" s="313">
        <v>163.02121600000001</v>
      </c>
      <c r="AO31" s="313">
        <v>173.54224300000001</v>
      </c>
      <c r="AP31" s="313">
        <v>194.55259599999999</v>
      </c>
      <c r="AQ31" s="313">
        <v>225.49050600000001</v>
      </c>
      <c r="AR31" s="313">
        <v>252.639779</v>
      </c>
      <c r="AS31" s="313">
        <v>273.53508599999998</v>
      </c>
      <c r="AT31" s="313">
        <v>294.75440800000001</v>
      </c>
      <c r="AU31" s="313">
        <v>304.587783</v>
      </c>
      <c r="AV31" s="313">
        <v>305.49192599999998</v>
      </c>
      <c r="AW31" s="313">
        <v>292.18212899999997</v>
      </c>
      <c r="AX31" s="313">
        <v>271.65562199999999</v>
      </c>
      <c r="AY31" s="313">
        <v>231.70371428999999</v>
      </c>
      <c r="AZ31" s="920">
        <v>218.08934991000001</v>
      </c>
      <c r="BA31" s="437">
        <v>216.07329999999999</v>
      </c>
      <c r="BB31" s="437">
        <v>227.01050000000001</v>
      </c>
      <c r="BC31" s="437">
        <v>248.30260000000001</v>
      </c>
      <c r="BD31" s="437">
        <v>267.1078</v>
      </c>
      <c r="BE31" s="437">
        <v>285.59460000000001</v>
      </c>
      <c r="BF31" s="437">
        <v>304.52260000000001</v>
      </c>
      <c r="BG31" s="437">
        <v>312.41039999999998</v>
      </c>
      <c r="BH31" s="437">
        <v>307.35419999999999</v>
      </c>
      <c r="BI31" s="437">
        <v>293.08179999999999</v>
      </c>
      <c r="BJ31" s="437">
        <v>265.87329999999997</v>
      </c>
      <c r="BK31" s="437">
        <v>238.8809</v>
      </c>
      <c r="BL31" s="437">
        <v>219.7407</v>
      </c>
      <c r="BM31" s="437">
        <v>221.7585</v>
      </c>
      <c r="BN31" s="437">
        <v>235.6525</v>
      </c>
      <c r="BO31" s="437">
        <v>255.9564</v>
      </c>
      <c r="BP31" s="437">
        <v>272.91309999999999</v>
      </c>
      <c r="BQ31" s="437">
        <v>291.04829999999998</v>
      </c>
      <c r="BR31" s="437">
        <v>309.19110000000001</v>
      </c>
      <c r="BS31" s="437">
        <v>316.24290000000002</v>
      </c>
      <c r="BT31" s="437">
        <v>311.38389999999998</v>
      </c>
      <c r="BU31" s="437">
        <v>297.23820000000001</v>
      </c>
      <c r="BV31" s="437">
        <v>270.7756</v>
      </c>
    </row>
    <row r="32" spans="1:74" x14ac:dyDescent="0.2">
      <c r="A32" s="270" t="s">
        <v>525</v>
      </c>
      <c r="B32" s="565" t="s">
        <v>1123</v>
      </c>
      <c r="C32" s="574">
        <v>54.59</v>
      </c>
      <c r="D32" s="574">
        <v>49.136000000000003</v>
      </c>
      <c r="E32" s="574">
        <v>49.643000000000001</v>
      </c>
      <c r="F32" s="574">
        <v>51.323999999999998</v>
      </c>
      <c r="G32" s="574">
        <v>53.750999999999998</v>
      </c>
      <c r="H32" s="574">
        <v>49.872999999999998</v>
      </c>
      <c r="I32" s="574">
        <v>47.518999999999998</v>
      </c>
      <c r="J32" s="574">
        <v>50.063000000000002</v>
      </c>
      <c r="K32" s="574">
        <v>52.158999999999999</v>
      </c>
      <c r="L32" s="574">
        <v>52.713000000000001</v>
      </c>
      <c r="M32" s="574">
        <v>56.796999999999997</v>
      </c>
      <c r="N32" s="574">
        <v>53.545999999999999</v>
      </c>
      <c r="O32" s="574">
        <v>52.497999999999998</v>
      </c>
      <c r="P32" s="574">
        <v>52.121000000000002</v>
      </c>
      <c r="Q32" s="574">
        <v>54.469000000000001</v>
      </c>
      <c r="R32" s="574">
        <v>56.710999999999999</v>
      </c>
      <c r="S32" s="574">
        <v>54.235999999999997</v>
      </c>
      <c r="T32" s="574">
        <v>51.518999999999998</v>
      </c>
      <c r="U32" s="574">
        <v>48.314999999999998</v>
      </c>
      <c r="V32" s="574">
        <v>51.042000000000002</v>
      </c>
      <c r="W32" s="574">
        <v>57.296999999999997</v>
      </c>
      <c r="X32" s="574">
        <v>66.185000000000002</v>
      </c>
      <c r="Y32" s="574">
        <v>72.043000000000006</v>
      </c>
      <c r="Z32" s="574">
        <v>65.796000000000006</v>
      </c>
      <c r="AA32" s="574">
        <v>57.378</v>
      </c>
      <c r="AB32" s="574">
        <v>53.912999999999997</v>
      </c>
      <c r="AC32" s="574">
        <v>59.557000000000002</v>
      </c>
      <c r="AD32" s="574">
        <v>66.554000000000002</v>
      </c>
      <c r="AE32" s="574">
        <v>72.093000000000004</v>
      </c>
      <c r="AF32" s="574">
        <v>75.277000000000001</v>
      </c>
      <c r="AG32" s="574">
        <v>80.905000000000001</v>
      </c>
      <c r="AH32" s="574">
        <v>79.543000000000006</v>
      </c>
      <c r="AI32" s="574">
        <v>77.191999999999993</v>
      </c>
      <c r="AJ32" s="574">
        <v>75.314999999999998</v>
      </c>
      <c r="AK32" s="574">
        <v>76.971999999999994</v>
      </c>
      <c r="AL32" s="574">
        <v>71.603999999999999</v>
      </c>
      <c r="AM32" s="574">
        <v>61.716000000000001</v>
      </c>
      <c r="AN32" s="574">
        <v>56.2</v>
      </c>
      <c r="AO32" s="574">
        <v>63.933</v>
      </c>
      <c r="AP32" s="574">
        <v>71.394999999999996</v>
      </c>
      <c r="AQ32" s="574">
        <v>77.409000000000006</v>
      </c>
      <c r="AR32" s="574">
        <v>81.567999999999998</v>
      </c>
      <c r="AS32" s="574">
        <v>80.575999999999993</v>
      </c>
      <c r="AT32" s="574">
        <v>78.162000000000006</v>
      </c>
      <c r="AU32" s="574">
        <v>80.665999999999997</v>
      </c>
      <c r="AV32" s="574">
        <v>82.968000000000004</v>
      </c>
      <c r="AW32" s="574">
        <v>83.795000000000002</v>
      </c>
      <c r="AX32" s="574">
        <v>80.915999999999997</v>
      </c>
      <c r="AY32" s="574">
        <v>69.842291205999999</v>
      </c>
      <c r="AZ32" s="898">
        <v>66.914219677000006</v>
      </c>
      <c r="BA32" s="354">
        <v>68.23245</v>
      </c>
      <c r="BB32" s="354">
        <v>70.284649999999999</v>
      </c>
      <c r="BC32" s="354">
        <v>71.366259999999997</v>
      </c>
      <c r="BD32" s="354">
        <v>71.224299999999999</v>
      </c>
      <c r="BE32" s="354">
        <v>70.759270000000001</v>
      </c>
      <c r="BF32" s="354">
        <v>71.317440000000005</v>
      </c>
      <c r="BG32" s="354">
        <v>73.044899999999998</v>
      </c>
      <c r="BH32" s="354">
        <v>75.04907</v>
      </c>
      <c r="BI32" s="354">
        <v>76.878829999999994</v>
      </c>
      <c r="BJ32" s="354">
        <v>74.221339999999998</v>
      </c>
      <c r="BK32" s="354">
        <v>72.190969999999993</v>
      </c>
      <c r="BL32" s="354">
        <v>71.387320000000003</v>
      </c>
      <c r="BM32" s="354">
        <v>72.938199999999995</v>
      </c>
      <c r="BN32" s="354">
        <v>74.803970000000007</v>
      </c>
      <c r="BO32" s="354">
        <v>75.840149999999994</v>
      </c>
      <c r="BP32" s="354">
        <v>75.718909999999994</v>
      </c>
      <c r="BQ32" s="354">
        <v>75.613810000000001</v>
      </c>
      <c r="BR32" s="354">
        <v>76.255529999999993</v>
      </c>
      <c r="BS32" s="354">
        <v>78.049220000000005</v>
      </c>
      <c r="BT32" s="354">
        <v>80.11157</v>
      </c>
      <c r="BU32" s="354">
        <v>81.859909999999999</v>
      </c>
      <c r="BV32" s="354">
        <v>79.152529999999999</v>
      </c>
    </row>
    <row r="33" spans="1:77" x14ac:dyDescent="0.2">
      <c r="A33" s="270" t="s">
        <v>570</v>
      </c>
      <c r="B33" s="565" t="s">
        <v>925</v>
      </c>
      <c r="C33" s="574">
        <v>48.018999999999998</v>
      </c>
      <c r="D33" s="574">
        <v>37.734000000000002</v>
      </c>
      <c r="E33" s="574">
        <v>36.265999999999998</v>
      </c>
      <c r="F33" s="574">
        <v>40.213999999999999</v>
      </c>
      <c r="G33" s="574">
        <v>49.670999999999999</v>
      </c>
      <c r="H33" s="574">
        <v>54.127000000000002</v>
      </c>
      <c r="I33" s="574">
        <v>64.161000000000001</v>
      </c>
      <c r="J33" s="574">
        <v>72.837999999999994</v>
      </c>
      <c r="K33" s="574">
        <v>81.98</v>
      </c>
      <c r="L33" s="574">
        <v>86.724000000000004</v>
      </c>
      <c r="M33" s="574">
        <v>87.671999999999997</v>
      </c>
      <c r="N33" s="574">
        <v>76.641999999999996</v>
      </c>
      <c r="O33" s="574">
        <v>68.543999999999997</v>
      </c>
      <c r="P33" s="574">
        <v>60.451999999999998</v>
      </c>
      <c r="Q33" s="574">
        <v>55.197000000000003</v>
      </c>
      <c r="R33" s="574">
        <v>60.600999999999999</v>
      </c>
      <c r="S33" s="574">
        <v>71.049000000000007</v>
      </c>
      <c r="T33" s="574">
        <v>79.191999999999993</v>
      </c>
      <c r="U33" s="574">
        <v>86.676000000000002</v>
      </c>
      <c r="V33" s="574">
        <v>96.358999999999995</v>
      </c>
      <c r="W33" s="574">
        <v>101.404</v>
      </c>
      <c r="X33" s="574">
        <v>97.908000000000001</v>
      </c>
      <c r="Y33" s="574">
        <v>90.122</v>
      </c>
      <c r="Z33" s="574">
        <v>79.64</v>
      </c>
      <c r="AA33" s="574">
        <v>59.95</v>
      </c>
      <c r="AB33" s="574">
        <v>49.584000000000003</v>
      </c>
      <c r="AC33" s="574">
        <v>51.591999999999999</v>
      </c>
      <c r="AD33" s="574">
        <v>57.13</v>
      </c>
      <c r="AE33" s="574">
        <v>66.498999999999995</v>
      </c>
      <c r="AF33" s="574">
        <v>74.856999999999999</v>
      </c>
      <c r="AG33" s="574">
        <v>87.069000000000003</v>
      </c>
      <c r="AH33" s="574">
        <v>93.796000000000006</v>
      </c>
      <c r="AI33" s="574">
        <v>97.305000000000007</v>
      </c>
      <c r="AJ33" s="574">
        <v>97.292000000000002</v>
      </c>
      <c r="AK33" s="574">
        <v>92.438999999999993</v>
      </c>
      <c r="AL33" s="574">
        <v>80.662999999999997</v>
      </c>
      <c r="AM33" s="574">
        <v>59.335999999999999</v>
      </c>
      <c r="AN33" s="574">
        <v>46.610999999999997</v>
      </c>
      <c r="AO33" s="574">
        <v>44.146000000000001</v>
      </c>
      <c r="AP33" s="574">
        <v>48.622</v>
      </c>
      <c r="AQ33" s="574">
        <v>62.601999999999997</v>
      </c>
      <c r="AR33" s="574">
        <v>75.200999999999993</v>
      </c>
      <c r="AS33" s="574">
        <v>82.350999999999999</v>
      </c>
      <c r="AT33" s="574">
        <v>94.1</v>
      </c>
      <c r="AU33" s="574">
        <v>100.09</v>
      </c>
      <c r="AV33" s="574">
        <v>103.905</v>
      </c>
      <c r="AW33" s="574">
        <v>103.247</v>
      </c>
      <c r="AX33" s="574">
        <v>96.777000000000001</v>
      </c>
      <c r="AY33" s="574">
        <v>78.040447585999999</v>
      </c>
      <c r="AZ33" s="898">
        <v>69.636757704000004</v>
      </c>
      <c r="BA33" s="354">
        <v>62.875039999999998</v>
      </c>
      <c r="BB33" s="354">
        <v>63.35172</v>
      </c>
      <c r="BC33" s="354">
        <v>71.517240000000001</v>
      </c>
      <c r="BD33" s="354">
        <v>79.136889999999994</v>
      </c>
      <c r="BE33" s="354">
        <v>86.550870000000003</v>
      </c>
      <c r="BF33" s="354">
        <v>94.782449999999997</v>
      </c>
      <c r="BG33" s="354">
        <v>100.0889</v>
      </c>
      <c r="BH33" s="354">
        <v>100.09480000000001</v>
      </c>
      <c r="BI33" s="354">
        <v>97.071290000000005</v>
      </c>
      <c r="BJ33" s="354">
        <v>86.152900000000002</v>
      </c>
      <c r="BK33" s="354">
        <v>70.363299999999995</v>
      </c>
      <c r="BL33" s="354">
        <v>57.34686</v>
      </c>
      <c r="BM33" s="354">
        <v>55.397570000000002</v>
      </c>
      <c r="BN33" s="354">
        <v>59.031860000000002</v>
      </c>
      <c r="BO33" s="354">
        <v>67.258189999999999</v>
      </c>
      <c r="BP33" s="354">
        <v>75.001720000000006</v>
      </c>
      <c r="BQ33" s="354">
        <v>82.689899999999994</v>
      </c>
      <c r="BR33" s="354">
        <v>91.033820000000006</v>
      </c>
      <c r="BS33" s="354">
        <v>96.410939999999997</v>
      </c>
      <c r="BT33" s="354">
        <v>96.533119999999997</v>
      </c>
      <c r="BU33" s="354">
        <v>93.697689999999994</v>
      </c>
      <c r="BV33" s="354">
        <v>83.060199999999995</v>
      </c>
    </row>
    <row r="34" spans="1:77" x14ac:dyDescent="0.2">
      <c r="A34" s="270" t="s">
        <v>571</v>
      </c>
      <c r="B34" s="565" t="s">
        <v>1136</v>
      </c>
      <c r="C34" s="574">
        <v>1.204</v>
      </c>
      <c r="D34" s="574">
        <v>1.1779999999999999</v>
      </c>
      <c r="E34" s="574">
        <v>1.071</v>
      </c>
      <c r="F34" s="574">
        <v>0.99099999999999999</v>
      </c>
      <c r="G34" s="574">
        <v>1.0940000000000001</v>
      </c>
      <c r="H34" s="574">
        <v>1.228</v>
      </c>
      <c r="I34" s="574">
        <v>1.2290000000000001</v>
      </c>
      <c r="J34" s="574">
        <v>1.091</v>
      </c>
      <c r="K34" s="574">
        <v>1.083</v>
      </c>
      <c r="L34" s="574">
        <v>1.0269999999999999</v>
      </c>
      <c r="M34" s="574">
        <v>1.1679999999999999</v>
      </c>
      <c r="N34" s="574">
        <v>1.3380000000000001</v>
      </c>
      <c r="O34" s="574">
        <v>0.96299999999999997</v>
      </c>
      <c r="P34" s="574">
        <v>0.84499999999999997</v>
      </c>
      <c r="Q34" s="574">
        <v>1.145</v>
      </c>
      <c r="R34" s="574">
        <v>1.2789999999999999</v>
      </c>
      <c r="S34" s="574">
        <v>1.1459999999999999</v>
      </c>
      <c r="T34" s="574">
        <v>1.1379999999999999</v>
      </c>
      <c r="U34" s="574">
        <v>1.2330000000000001</v>
      </c>
      <c r="V34" s="574">
        <v>1.1990000000000001</v>
      </c>
      <c r="W34" s="574">
        <v>1.218</v>
      </c>
      <c r="X34" s="574">
        <v>1.345</v>
      </c>
      <c r="Y34" s="574">
        <v>1.526</v>
      </c>
      <c r="Z34" s="574">
        <v>0.90900000000000003</v>
      </c>
      <c r="AA34" s="574">
        <v>0.77800000000000002</v>
      </c>
      <c r="AB34" s="574">
        <v>0.72599999999999998</v>
      </c>
      <c r="AC34" s="574">
        <v>0.88700000000000001</v>
      </c>
      <c r="AD34" s="574">
        <v>1.034</v>
      </c>
      <c r="AE34" s="574">
        <v>1.1379999999999999</v>
      </c>
      <c r="AF34" s="574">
        <v>1.341</v>
      </c>
      <c r="AG34" s="574">
        <v>1.2689999999999999</v>
      </c>
      <c r="AH34" s="574">
        <v>1.3240000000000001</v>
      </c>
      <c r="AI34" s="574">
        <v>1.3340000000000001</v>
      </c>
      <c r="AJ34" s="574">
        <v>1.49</v>
      </c>
      <c r="AK34" s="574">
        <v>1.4319999999999999</v>
      </c>
      <c r="AL34" s="574">
        <v>1.361</v>
      </c>
      <c r="AM34" s="574">
        <v>1.125</v>
      </c>
      <c r="AN34" s="574">
        <v>0.83399999999999996</v>
      </c>
      <c r="AO34" s="574">
        <v>1.117</v>
      </c>
      <c r="AP34" s="574">
        <v>0.88200000000000001</v>
      </c>
      <c r="AQ34" s="574">
        <v>1.05</v>
      </c>
      <c r="AR34" s="574">
        <v>1.1990000000000001</v>
      </c>
      <c r="AS34" s="574">
        <v>1.214</v>
      </c>
      <c r="AT34" s="574">
        <v>1.3480000000000001</v>
      </c>
      <c r="AU34" s="574">
        <v>1.24</v>
      </c>
      <c r="AV34" s="574">
        <v>1.24</v>
      </c>
      <c r="AW34" s="574">
        <v>1.3620000000000001</v>
      </c>
      <c r="AX34" s="574">
        <v>1.3</v>
      </c>
      <c r="AY34" s="574">
        <v>1.1192667000000001</v>
      </c>
      <c r="AZ34" s="898">
        <v>1.1484582999999999</v>
      </c>
      <c r="BA34" s="354">
        <v>1.2078869999999999</v>
      </c>
      <c r="BB34" s="354">
        <v>1.258645</v>
      </c>
      <c r="BC34" s="354">
        <v>1.4270419999999999</v>
      </c>
      <c r="BD34" s="354">
        <v>1.468326</v>
      </c>
      <c r="BE34" s="354">
        <v>1.6684909999999999</v>
      </c>
      <c r="BF34" s="354">
        <v>1.820195</v>
      </c>
      <c r="BG34" s="354">
        <v>1.636468</v>
      </c>
      <c r="BH34" s="354">
        <v>1.691522</v>
      </c>
      <c r="BI34" s="354">
        <v>1.612852</v>
      </c>
      <c r="BJ34" s="354">
        <v>1.474917</v>
      </c>
      <c r="BK34" s="354">
        <v>1.2356739999999999</v>
      </c>
      <c r="BL34" s="354">
        <v>1.2368440000000001</v>
      </c>
      <c r="BM34" s="354">
        <v>1.2850360000000001</v>
      </c>
      <c r="BN34" s="354">
        <v>1.328662</v>
      </c>
      <c r="BO34" s="354">
        <v>1.5001450000000001</v>
      </c>
      <c r="BP34" s="354">
        <v>1.5491760000000001</v>
      </c>
      <c r="BQ34" s="354">
        <v>1.751455</v>
      </c>
      <c r="BR34" s="354">
        <v>1.9102440000000001</v>
      </c>
      <c r="BS34" s="354">
        <v>1.735314</v>
      </c>
      <c r="BT34" s="354">
        <v>1.7920339999999999</v>
      </c>
      <c r="BU34" s="354">
        <v>1.7059139999999999</v>
      </c>
      <c r="BV34" s="354">
        <v>1.5587420000000001</v>
      </c>
    </row>
    <row r="35" spans="1:77" x14ac:dyDescent="0.2">
      <c r="A35" s="270" t="s">
        <v>526</v>
      </c>
      <c r="B35" s="565" t="s">
        <v>1129</v>
      </c>
      <c r="C35" s="574">
        <v>36.618000000000002</v>
      </c>
      <c r="D35" s="574">
        <v>34.167000000000002</v>
      </c>
      <c r="E35" s="574">
        <v>35.732999999999997</v>
      </c>
      <c r="F35" s="574">
        <v>41.741</v>
      </c>
      <c r="G35" s="574">
        <v>49.762</v>
      </c>
      <c r="H35" s="574">
        <v>58.811</v>
      </c>
      <c r="I35" s="574">
        <v>70.840999999999994</v>
      </c>
      <c r="J35" s="574">
        <v>80.811999999999998</v>
      </c>
      <c r="K35" s="574">
        <v>81.256</v>
      </c>
      <c r="L35" s="574">
        <v>75.587000000000003</v>
      </c>
      <c r="M35" s="574">
        <v>64.201999999999998</v>
      </c>
      <c r="N35" s="574">
        <v>54.493000000000002</v>
      </c>
      <c r="O35" s="574">
        <v>43.063000000000002</v>
      </c>
      <c r="P35" s="574">
        <v>39.097999999999999</v>
      </c>
      <c r="Q35" s="574">
        <v>40.268999999999998</v>
      </c>
      <c r="R35" s="574">
        <v>47.418999999999997</v>
      </c>
      <c r="S35" s="574">
        <v>59.024000000000001</v>
      </c>
      <c r="T35" s="574">
        <v>70.47</v>
      </c>
      <c r="U35" s="574">
        <v>79.897999999999996</v>
      </c>
      <c r="V35" s="574">
        <v>90.894000000000005</v>
      </c>
      <c r="W35" s="574">
        <v>90.040999999999997</v>
      </c>
      <c r="X35" s="574">
        <v>80.539000000000001</v>
      </c>
      <c r="Y35" s="574">
        <v>64.456000000000003</v>
      </c>
      <c r="Z35" s="574">
        <v>50.121000000000002</v>
      </c>
      <c r="AA35" s="574">
        <v>41.661000000000001</v>
      </c>
      <c r="AB35" s="574">
        <v>35.713000000000001</v>
      </c>
      <c r="AC35" s="574">
        <v>35.034999999999997</v>
      </c>
      <c r="AD35" s="574">
        <v>41.512</v>
      </c>
      <c r="AE35" s="574">
        <v>51.854999999999997</v>
      </c>
      <c r="AF35" s="574">
        <v>59.201999999999998</v>
      </c>
      <c r="AG35" s="574">
        <v>69.501999999999995</v>
      </c>
      <c r="AH35" s="574">
        <v>76.995999999999995</v>
      </c>
      <c r="AI35" s="574">
        <v>76.45</v>
      </c>
      <c r="AJ35" s="574">
        <v>71.018000000000001</v>
      </c>
      <c r="AK35" s="574">
        <v>59.993000000000002</v>
      </c>
      <c r="AL35" s="574">
        <v>49.06</v>
      </c>
      <c r="AM35" s="574">
        <v>40.823</v>
      </c>
      <c r="AN35" s="574">
        <v>38.39</v>
      </c>
      <c r="AO35" s="574">
        <v>42.762999999999998</v>
      </c>
      <c r="AP35" s="574">
        <v>50.588000000000001</v>
      </c>
      <c r="AQ35" s="574">
        <v>59.325000000000003</v>
      </c>
      <c r="AR35" s="574">
        <v>67.573999999999998</v>
      </c>
      <c r="AS35" s="574">
        <v>79.994</v>
      </c>
      <c r="AT35" s="574">
        <v>90.066000000000003</v>
      </c>
      <c r="AU35" s="574">
        <v>92.519000000000005</v>
      </c>
      <c r="AV35" s="574">
        <v>87.763000000000005</v>
      </c>
      <c r="AW35" s="574">
        <v>76.209000000000003</v>
      </c>
      <c r="AX35" s="574">
        <v>63.924999999999997</v>
      </c>
      <c r="AY35" s="574">
        <v>54.424805436</v>
      </c>
      <c r="AZ35" s="898">
        <v>52.296271263999998</v>
      </c>
      <c r="BA35" s="354">
        <v>56.063989999999997</v>
      </c>
      <c r="BB35" s="354">
        <v>64.301599999999993</v>
      </c>
      <c r="BC35" s="354">
        <v>75.27534</v>
      </c>
      <c r="BD35" s="354">
        <v>86.01079</v>
      </c>
      <c r="BE35" s="354">
        <v>96.224950000000007</v>
      </c>
      <c r="BF35" s="354">
        <v>105.8387</v>
      </c>
      <c r="BG35" s="354">
        <v>107.3522</v>
      </c>
      <c r="BH35" s="354">
        <v>100.5711</v>
      </c>
      <c r="BI35" s="354">
        <v>88.200069999999997</v>
      </c>
      <c r="BJ35" s="354">
        <v>75.363590000000002</v>
      </c>
      <c r="BK35" s="354">
        <v>67.60257</v>
      </c>
      <c r="BL35" s="354">
        <v>63.590829999999997</v>
      </c>
      <c r="BM35" s="354">
        <v>66.365759999999995</v>
      </c>
      <c r="BN35" s="354">
        <v>74.598799999999997</v>
      </c>
      <c r="BO35" s="354">
        <v>84.566339999999997</v>
      </c>
      <c r="BP35" s="354">
        <v>93.290980000000005</v>
      </c>
      <c r="BQ35" s="354">
        <v>102.5124</v>
      </c>
      <c r="BR35" s="354">
        <v>111.12869999999999</v>
      </c>
      <c r="BS35" s="354">
        <v>111.6477</v>
      </c>
      <c r="BT35" s="354">
        <v>104.8673</v>
      </c>
      <c r="BU35" s="354">
        <v>92.503429999999994</v>
      </c>
      <c r="BV35" s="354">
        <v>80.17107</v>
      </c>
    </row>
    <row r="36" spans="1:77" x14ac:dyDescent="0.2">
      <c r="A36" s="270" t="s">
        <v>438</v>
      </c>
      <c r="B36" s="565" t="s">
        <v>1125</v>
      </c>
      <c r="C36" s="574">
        <v>20.446449000000001</v>
      </c>
      <c r="D36" s="574">
        <v>18.862762</v>
      </c>
      <c r="E36" s="574">
        <v>19.398157000000001</v>
      </c>
      <c r="F36" s="574">
        <v>20.023097</v>
      </c>
      <c r="G36" s="574">
        <v>23.205041000000001</v>
      </c>
      <c r="H36" s="574">
        <v>22.690176999999998</v>
      </c>
      <c r="I36" s="574">
        <v>24.791369</v>
      </c>
      <c r="J36" s="574">
        <v>25.970023000000001</v>
      </c>
      <c r="K36" s="574">
        <v>27.227350000000001</v>
      </c>
      <c r="L36" s="574">
        <v>26.968983999999999</v>
      </c>
      <c r="M36" s="574">
        <v>26.315905000000001</v>
      </c>
      <c r="N36" s="574">
        <v>25.130521000000002</v>
      </c>
      <c r="O36" s="574">
        <v>22.828444999999999</v>
      </c>
      <c r="P36" s="574">
        <v>22.169643000000001</v>
      </c>
      <c r="Q36" s="574">
        <v>22.869138</v>
      </c>
      <c r="R36" s="574">
        <v>21.923524</v>
      </c>
      <c r="S36" s="574">
        <v>21.604357</v>
      </c>
      <c r="T36" s="574">
        <v>23.398306000000002</v>
      </c>
      <c r="U36" s="574">
        <v>26.810476000000001</v>
      </c>
      <c r="V36" s="574">
        <v>27.499054000000001</v>
      </c>
      <c r="W36" s="574">
        <v>27.251473000000001</v>
      </c>
      <c r="X36" s="574">
        <v>28.037064000000001</v>
      </c>
      <c r="Y36" s="574">
        <v>26.654703999999999</v>
      </c>
      <c r="Z36" s="574">
        <v>26.832675999999999</v>
      </c>
      <c r="AA36" s="574">
        <v>24.737303000000001</v>
      </c>
      <c r="AB36" s="574">
        <v>23.466315000000002</v>
      </c>
      <c r="AC36" s="574">
        <v>23.157511</v>
      </c>
      <c r="AD36" s="574">
        <v>22.120418999999998</v>
      </c>
      <c r="AE36" s="574">
        <v>22.888024000000001</v>
      </c>
      <c r="AF36" s="574">
        <v>24.076236999999999</v>
      </c>
      <c r="AG36" s="574">
        <v>25.812377000000001</v>
      </c>
      <c r="AH36" s="574">
        <v>26.256250999999999</v>
      </c>
      <c r="AI36" s="574">
        <v>24.570611</v>
      </c>
      <c r="AJ36" s="574">
        <v>24.37058</v>
      </c>
      <c r="AK36" s="574">
        <v>22.831510999999999</v>
      </c>
      <c r="AL36" s="574">
        <v>23.022359999999999</v>
      </c>
      <c r="AM36" s="574">
        <v>21.688321999999999</v>
      </c>
      <c r="AN36" s="574">
        <v>20.986215999999999</v>
      </c>
      <c r="AO36" s="574">
        <v>21.583243</v>
      </c>
      <c r="AP36" s="574">
        <v>23.065595999999999</v>
      </c>
      <c r="AQ36" s="574">
        <v>25.104506000000001</v>
      </c>
      <c r="AR36" s="574">
        <v>27.097778999999999</v>
      </c>
      <c r="AS36" s="574">
        <v>29.400086000000002</v>
      </c>
      <c r="AT36" s="574">
        <v>31.078408</v>
      </c>
      <c r="AU36" s="574">
        <v>30.072783000000001</v>
      </c>
      <c r="AV36" s="574">
        <v>29.615926000000002</v>
      </c>
      <c r="AW36" s="574">
        <v>27.569129</v>
      </c>
      <c r="AX36" s="574">
        <v>28.737622000000002</v>
      </c>
      <c r="AY36" s="574">
        <v>28.276903357999998</v>
      </c>
      <c r="AZ36" s="898">
        <v>28.093642968000001</v>
      </c>
      <c r="BA36" s="354">
        <v>27.693899999999999</v>
      </c>
      <c r="BB36" s="354">
        <v>27.813880000000001</v>
      </c>
      <c r="BC36" s="354">
        <v>28.716729999999998</v>
      </c>
      <c r="BD36" s="354">
        <v>29.267510000000001</v>
      </c>
      <c r="BE36" s="354">
        <v>30.390969999999999</v>
      </c>
      <c r="BF36" s="354">
        <v>30.76379</v>
      </c>
      <c r="BG36" s="354">
        <v>30.287960000000002</v>
      </c>
      <c r="BH36" s="354">
        <v>29.947769999999998</v>
      </c>
      <c r="BI36" s="354">
        <v>29.31879</v>
      </c>
      <c r="BJ36" s="354">
        <v>28.660599999999999</v>
      </c>
      <c r="BK36" s="354">
        <v>27.488379999999999</v>
      </c>
      <c r="BL36" s="354">
        <v>26.178840000000001</v>
      </c>
      <c r="BM36" s="354">
        <v>25.77196</v>
      </c>
      <c r="BN36" s="354">
        <v>25.889189999999999</v>
      </c>
      <c r="BO36" s="354">
        <v>26.791609999999999</v>
      </c>
      <c r="BP36" s="354">
        <v>27.352329999999998</v>
      </c>
      <c r="BQ36" s="354">
        <v>28.480699999999999</v>
      </c>
      <c r="BR36" s="354">
        <v>28.86279</v>
      </c>
      <c r="BS36" s="354">
        <v>28.399709999999999</v>
      </c>
      <c r="BT36" s="354">
        <v>28.079910000000002</v>
      </c>
      <c r="BU36" s="354">
        <v>27.471309999999999</v>
      </c>
      <c r="BV36" s="354">
        <v>26.833020000000001</v>
      </c>
    </row>
    <row r="37" spans="1:77" x14ac:dyDescent="0.2">
      <c r="A37" s="269"/>
      <c r="B37" s="303"/>
      <c r="C37" s="574"/>
      <c r="D37" s="574"/>
      <c r="E37" s="574"/>
      <c r="F37" s="574"/>
      <c r="G37" s="574"/>
      <c r="H37" s="574"/>
      <c r="I37" s="574"/>
      <c r="J37" s="574"/>
      <c r="K37" s="574"/>
      <c r="L37" s="574"/>
      <c r="M37" s="574"/>
      <c r="N37" s="574"/>
      <c r="O37" s="574"/>
      <c r="P37" s="574"/>
      <c r="Q37" s="574"/>
      <c r="R37" s="574"/>
      <c r="S37" s="574"/>
      <c r="T37" s="574"/>
      <c r="U37" s="574"/>
      <c r="V37" s="574"/>
      <c r="W37" s="574"/>
      <c r="X37" s="574"/>
      <c r="Y37" s="574"/>
      <c r="Z37" s="574"/>
      <c r="AA37" s="574"/>
      <c r="AB37" s="574"/>
      <c r="AC37" s="574"/>
      <c r="AD37" s="574"/>
      <c r="AE37" s="574"/>
      <c r="AF37" s="574"/>
      <c r="AG37" s="574"/>
      <c r="AH37" s="574"/>
      <c r="AI37" s="574"/>
      <c r="AJ37" s="574"/>
      <c r="AK37" s="574"/>
      <c r="AL37" s="574"/>
      <c r="AM37" s="574"/>
      <c r="AN37" s="574"/>
      <c r="AO37" s="574"/>
      <c r="AP37" s="574"/>
      <c r="AQ37" s="574"/>
      <c r="AR37" s="574"/>
      <c r="AS37" s="574"/>
      <c r="AT37" s="574"/>
      <c r="AU37" s="574"/>
      <c r="AV37" s="574"/>
      <c r="AW37" s="574"/>
      <c r="AX37" s="574"/>
      <c r="AY37" s="574"/>
      <c r="AZ37" s="898"/>
      <c r="BA37" s="354"/>
      <c r="BB37" s="354"/>
      <c r="BC37" s="354"/>
      <c r="BD37" s="354"/>
      <c r="BE37" s="354"/>
      <c r="BF37" s="354"/>
      <c r="BG37" s="354"/>
      <c r="BH37" s="354"/>
      <c r="BI37" s="354"/>
      <c r="BJ37" s="354"/>
      <c r="BK37" s="354"/>
      <c r="BL37" s="354"/>
      <c r="BM37" s="354"/>
      <c r="BN37" s="354"/>
      <c r="BO37" s="354"/>
      <c r="BP37" s="354"/>
      <c r="BQ37" s="354"/>
      <c r="BR37" s="354"/>
      <c r="BS37" s="354"/>
      <c r="BT37" s="354"/>
      <c r="BU37" s="354"/>
      <c r="BV37" s="354"/>
    </row>
    <row r="38" spans="1:77" x14ac:dyDescent="0.2">
      <c r="A38" s="269"/>
      <c r="B38" s="85" t="s">
        <v>1137</v>
      </c>
      <c r="C38" s="574"/>
      <c r="D38" s="574"/>
      <c r="E38" s="574"/>
      <c r="F38" s="574"/>
      <c r="G38" s="574"/>
      <c r="H38" s="574"/>
      <c r="I38" s="574"/>
      <c r="J38" s="574"/>
      <c r="K38" s="574"/>
      <c r="L38" s="574"/>
      <c r="M38" s="574"/>
      <c r="N38" s="574"/>
      <c r="O38" s="574"/>
      <c r="P38" s="574"/>
      <c r="Q38" s="574"/>
      <c r="R38" s="574"/>
      <c r="S38" s="574"/>
      <c r="T38" s="574"/>
      <c r="U38" s="574"/>
      <c r="V38" s="574"/>
      <c r="W38" s="574"/>
      <c r="X38" s="574"/>
      <c r="Y38" s="574"/>
      <c r="Z38" s="574"/>
      <c r="AA38" s="574"/>
      <c r="AB38" s="574"/>
      <c r="AC38" s="574"/>
      <c r="AD38" s="574"/>
      <c r="AE38" s="574"/>
      <c r="AF38" s="574"/>
      <c r="AG38" s="574"/>
      <c r="AH38" s="574"/>
      <c r="AI38" s="574"/>
      <c r="AJ38" s="574"/>
      <c r="AK38" s="574"/>
      <c r="AL38" s="574"/>
      <c r="AM38" s="574"/>
      <c r="AN38" s="574"/>
      <c r="AO38" s="574"/>
      <c r="AP38" s="574"/>
      <c r="AQ38" s="574"/>
      <c r="AR38" s="574"/>
      <c r="AS38" s="574"/>
      <c r="AT38" s="574"/>
      <c r="AU38" s="574"/>
      <c r="AV38" s="574"/>
      <c r="AW38" s="574"/>
      <c r="AX38" s="574"/>
      <c r="AY38" s="574"/>
      <c r="AZ38" s="898"/>
      <c r="BA38" s="354"/>
      <c r="BB38" s="354"/>
      <c r="BC38" s="354"/>
      <c r="BD38" s="354"/>
      <c r="BE38" s="354"/>
      <c r="BF38" s="354"/>
      <c r="BG38" s="354"/>
      <c r="BH38" s="354"/>
      <c r="BI38" s="354"/>
      <c r="BJ38" s="354"/>
      <c r="BK38" s="354"/>
      <c r="BL38" s="354"/>
      <c r="BM38" s="354"/>
      <c r="BN38" s="354"/>
      <c r="BO38" s="354"/>
      <c r="BP38" s="354"/>
      <c r="BQ38" s="354"/>
      <c r="BR38" s="354"/>
      <c r="BS38" s="354"/>
      <c r="BT38" s="354"/>
      <c r="BU38" s="354"/>
      <c r="BV38" s="354"/>
    </row>
    <row r="39" spans="1:77" s="274" customFormat="1" x14ac:dyDescent="0.2">
      <c r="A39" s="548" t="s">
        <v>446</v>
      </c>
      <c r="B39" s="566" t="s">
        <v>1138</v>
      </c>
      <c r="C39" s="100">
        <v>16.884741000000002</v>
      </c>
      <c r="D39" s="100">
        <v>17.518035999999999</v>
      </c>
      <c r="E39" s="100">
        <v>18.182839000000001</v>
      </c>
      <c r="F39" s="100">
        <v>18.4023</v>
      </c>
      <c r="G39" s="100">
        <v>18.963322999999999</v>
      </c>
      <c r="H39" s="100">
        <v>19.130033000000001</v>
      </c>
      <c r="I39" s="100">
        <v>18.854386999999999</v>
      </c>
      <c r="J39" s="100">
        <v>19.119451999999999</v>
      </c>
      <c r="K39" s="100">
        <v>18.749634</v>
      </c>
      <c r="L39" s="100">
        <v>18.232194</v>
      </c>
      <c r="M39" s="100">
        <v>18.623833999999999</v>
      </c>
      <c r="N39" s="100">
        <v>17.677872000000001</v>
      </c>
      <c r="O39" s="100">
        <v>17.084869999999999</v>
      </c>
      <c r="P39" s="100">
        <v>17.492929</v>
      </c>
      <c r="Q39" s="100">
        <v>18.167033</v>
      </c>
      <c r="R39" s="100">
        <v>18.492799999999999</v>
      </c>
      <c r="S39" s="100">
        <v>19.077418999999999</v>
      </c>
      <c r="T39" s="100">
        <v>19.100832</v>
      </c>
      <c r="U39" s="100">
        <v>19.049292000000001</v>
      </c>
      <c r="V39" s="100">
        <v>19.199742000000001</v>
      </c>
      <c r="W39" s="100">
        <v>18.477132999999998</v>
      </c>
      <c r="X39" s="100">
        <v>17.926323</v>
      </c>
      <c r="Y39" s="100">
        <v>18.359667999999999</v>
      </c>
      <c r="Z39" s="100">
        <v>18.445969000000002</v>
      </c>
      <c r="AA39" s="100">
        <v>17.220064000000001</v>
      </c>
      <c r="AB39" s="100">
        <v>17.253034</v>
      </c>
      <c r="AC39" s="100">
        <v>18.257033</v>
      </c>
      <c r="AD39" s="100">
        <v>18.565532999999999</v>
      </c>
      <c r="AE39" s="100">
        <v>19.217517000000001</v>
      </c>
      <c r="AF39" s="100">
        <v>19.330300000000001</v>
      </c>
      <c r="AG39" s="100">
        <v>19.326644999999999</v>
      </c>
      <c r="AH39" s="100">
        <v>19.366161999999999</v>
      </c>
      <c r="AI39" s="100">
        <v>18.480267999999999</v>
      </c>
      <c r="AJ39" s="100">
        <v>18.573162</v>
      </c>
      <c r="AK39" s="100">
        <v>18.477767</v>
      </c>
      <c r="AL39" s="100">
        <v>18.540773999999999</v>
      </c>
      <c r="AM39" s="100">
        <v>17.246708999999999</v>
      </c>
      <c r="AN39" s="100">
        <v>17.319213999999999</v>
      </c>
      <c r="AO39" s="100">
        <v>17.963097999999999</v>
      </c>
      <c r="AP39" s="100">
        <v>18.263832000000001</v>
      </c>
      <c r="AQ39" s="100">
        <v>18.988001000000001</v>
      </c>
      <c r="AR39" s="100">
        <v>19.320967</v>
      </c>
      <c r="AS39" s="100">
        <v>19.288</v>
      </c>
      <c r="AT39" s="100">
        <v>19.228902999999999</v>
      </c>
      <c r="AU39" s="100">
        <v>18.635166999999999</v>
      </c>
      <c r="AV39" s="100">
        <v>18.024643999999999</v>
      </c>
      <c r="AW39" s="100">
        <v>18.4404</v>
      </c>
      <c r="AX39" s="100">
        <v>18.518646</v>
      </c>
      <c r="AY39" s="100">
        <v>17.930633168</v>
      </c>
      <c r="AZ39" s="915">
        <v>17.867350953999999</v>
      </c>
      <c r="BA39" s="559">
        <v>18.023990000000001</v>
      </c>
      <c r="BB39" s="559">
        <v>18.548120000000001</v>
      </c>
      <c r="BC39" s="559">
        <v>18.910229999999999</v>
      </c>
      <c r="BD39" s="559">
        <v>19.10294</v>
      </c>
      <c r="BE39" s="559">
        <v>19.056699999999999</v>
      </c>
      <c r="BF39" s="559">
        <v>18.975840000000002</v>
      </c>
      <c r="BG39" s="559">
        <v>18.12576</v>
      </c>
      <c r="BH39" s="559">
        <v>17.873760000000001</v>
      </c>
      <c r="BI39" s="559">
        <v>17.844529999999999</v>
      </c>
      <c r="BJ39" s="559">
        <v>17.972799999999999</v>
      </c>
      <c r="BK39" s="559">
        <v>17.107679999999998</v>
      </c>
      <c r="BL39" s="559">
        <v>17.238610000000001</v>
      </c>
      <c r="BM39" s="559">
        <v>17.883839999999999</v>
      </c>
      <c r="BN39" s="559">
        <v>18.287600000000001</v>
      </c>
      <c r="BO39" s="559">
        <v>18.674340000000001</v>
      </c>
      <c r="BP39" s="559">
        <v>18.8171</v>
      </c>
      <c r="BQ39" s="559">
        <v>18.988880000000002</v>
      </c>
      <c r="BR39" s="559">
        <v>18.987729999999999</v>
      </c>
      <c r="BS39" s="559">
        <v>18.173310000000001</v>
      </c>
      <c r="BT39" s="559">
        <v>17.91854</v>
      </c>
      <c r="BU39" s="559">
        <v>17.97401</v>
      </c>
      <c r="BV39" s="559">
        <v>18.103529999999999</v>
      </c>
    </row>
    <row r="40" spans="1:77" x14ac:dyDescent="0.2">
      <c r="A40" s="270" t="s">
        <v>238</v>
      </c>
      <c r="B40" s="565" t="s">
        <v>933</v>
      </c>
      <c r="C40" s="429">
        <v>15.467677</v>
      </c>
      <c r="D40" s="429">
        <v>15.397285999999999</v>
      </c>
      <c r="E40" s="429">
        <v>15.846807</v>
      </c>
      <c r="F40" s="429">
        <v>15.648300000000001</v>
      </c>
      <c r="G40" s="429">
        <v>16.238773999999999</v>
      </c>
      <c r="H40" s="429">
        <v>16.571000000000002</v>
      </c>
      <c r="I40" s="429">
        <v>16.358000000000001</v>
      </c>
      <c r="J40" s="429">
        <v>16.427676999999999</v>
      </c>
      <c r="K40" s="429">
        <v>16.141200000000001</v>
      </c>
      <c r="L40" s="429">
        <v>15.775807</v>
      </c>
      <c r="M40" s="429">
        <v>16.450467</v>
      </c>
      <c r="N40" s="429">
        <v>15.376936000000001</v>
      </c>
      <c r="O40" s="429">
        <v>15.086548000000001</v>
      </c>
      <c r="P40" s="429">
        <v>15.125607</v>
      </c>
      <c r="Q40" s="429">
        <v>15.512516</v>
      </c>
      <c r="R40" s="429">
        <v>15.839833</v>
      </c>
      <c r="S40" s="429">
        <v>16.215032000000001</v>
      </c>
      <c r="T40" s="429">
        <v>16.406133000000001</v>
      </c>
      <c r="U40" s="429">
        <v>16.627967999999999</v>
      </c>
      <c r="V40" s="429">
        <v>16.689484</v>
      </c>
      <c r="W40" s="429">
        <v>16.2393</v>
      </c>
      <c r="X40" s="429">
        <v>15.356903000000001</v>
      </c>
      <c r="Y40" s="429">
        <v>15.937167000000001</v>
      </c>
      <c r="Z40" s="429">
        <v>16.501839</v>
      </c>
      <c r="AA40" s="429">
        <v>15.394838999999999</v>
      </c>
      <c r="AB40" s="429">
        <v>14.881862</v>
      </c>
      <c r="AC40" s="429">
        <v>15.864613</v>
      </c>
      <c r="AD40" s="429">
        <v>15.881767</v>
      </c>
      <c r="AE40" s="429">
        <v>16.718516000000001</v>
      </c>
      <c r="AF40" s="429">
        <v>16.815632999999998</v>
      </c>
      <c r="AG40" s="429">
        <v>16.579903000000002</v>
      </c>
      <c r="AH40" s="429">
        <v>16.853031999999999</v>
      </c>
      <c r="AI40" s="429">
        <v>16.202500000000001</v>
      </c>
      <c r="AJ40" s="429">
        <v>16.116871</v>
      </c>
      <c r="AK40" s="429">
        <v>16.553699999999999</v>
      </c>
      <c r="AL40" s="429">
        <v>16.772129</v>
      </c>
      <c r="AM40" s="429">
        <v>15.737</v>
      </c>
      <c r="AN40" s="429">
        <v>15.357393</v>
      </c>
      <c r="AO40" s="429">
        <v>15.829644999999999</v>
      </c>
      <c r="AP40" s="429">
        <v>16.090599999999998</v>
      </c>
      <c r="AQ40" s="429">
        <v>16.723580999999999</v>
      </c>
      <c r="AR40" s="429">
        <v>17.095267</v>
      </c>
      <c r="AS40" s="429">
        <v>16.999580999999999</v>
      </c>
      <c r="AT40" s="429">
        <v>16.942257999999999</v>
      </c>
      <c r="AU40" s="429">
        <v>16.464433</v>
      </c>
      <c r="AV40" s="429">
        <v>15.525774</v>
      </c>
      <c r="AW40" s="429">
        <v>16.627600000000001</v>
      </c>
      <c r="AX40" s="429">
        <v>16.985451999999999</v>
      </c>
      <c r="AY40" s="429">
        <v>16.435774194</v>
      </c>
      <c r="AZ40" s="896">
        <v>15.84801</v>
      </c>
      <c r="BA40" s="352">
        <v>15.88335</v>
      </c>
      <c r="BB40" s="352">
        <v>16.222750000000001</v>
      </c>
      <c r="BC40" s="352">
        <v>16.54927</v>
      </c>
      <c r="BD40" s="352">
        <v>16.803170000000001</v>
      </c>
      <c r="BE40" s="352">
        <v>16.781510000000001</v>
      </c>
      <c r="BF40" s="352">
        <v>16.637450000000001</v>
      </c>
      <c r="BG40" s="352">
        <v>16.02129</v>
      </c>
      <c r="BH40" s="352">
        <v>15.572380000000001</v>
      </c>
      <c r="BI40" s="352">
        <v>15.96645</v>
      </c>
      <c r="BJ40" s="352">
        <v>16.173919999999999</v>
      </c>
      <c r="BK40" s="352">
        <v>15.67042</v>
      </c>
      <c r="BL40" s="352">
        <v>15.28195</v>
      </c>
      <c r="BM40" s="352">
        <v>15.718310000000001</v>
      </c>
      <c r="BN40" s="352">
        <v>15.99635</v>
      </c>
      <c r="BO40" s="352">
        <v>16.304819999999999</v>
      </c>
      <c r="BP40" s="352">
        <v>16.499020000000002</v>
      </c>
      <c r="BQ40" s="352">
        <v>16.713740000000001</v>
      </c>
      <c r="BR40" s="352">
        <v>16.653469999999999</v>
      </c>
      <c r="BS40" s="352">
        <v>16.070139999999999</v>
      </c>
      <c r="BT40" s="352">
        <v>15.62199</v>
      </c>
      <c r="BU40" s="352">
        <v>16.113160000000001</v>
      </c>
      <c r="BV40" s="352">
        <v>16.314080000000001</v>
      </c>
    </row>
    <row r="41" spans="1:77" x14ac:dyDescent="0.2">
      <c r="A41" s="270" t="s">
        <v>532</v>
      </c>
      <c r="B41" s="565" t="s">
        <v>1139</v>
      </c>
      <c r="C41" s="429">
        <v>0.65322599999999997</v>
      </c>
      <c r="D41" s="429">
        <v>0.59253599999999995</v>
      </c>
      <c r="E41" s="429">
        <v>0.53151599999999999</v>
      </c>
      <c r="F41" s="429">
        <v>0.46949999999999997</v>
      </c>
      <c r="G41" s="429">
        <v>0.45261299999999999</v>
      </c>
      <c r="H41" s="429">
        <v>0.43890000000000001</v>
      </c>
      <c r="I41" s="429">
        <v>0.47387099999999999</v>
      </c>
      <c r="J41" s="429">
        <v>0.48696800000000001</v>
      </c>
      <c r="K41" s="429">
        <v>0.60746699999999998</v>
      </c>
      <c r="L41" s="429">
        <v>0.64980700000000002</v>
      </c>
      <c r="M41" s="429">
        <v>0.73766699999999996</v>
      </c>
      <c r="N41" s="429">
        <v>0.72506499999999996</v>
      </c>
      <c r="O41" s="429">
        <v>0.74316099999999996</v>
      </c>
      <c r="P41" s="429">
        <v>0.685643</v>
      </c>
      <c r="Q41" s="429">
        <v>0.55525800000000003</v>
      </c>
      <c r="R41" s="429">
        <v>0.4975</v>
      </c>
      <c r="S41" s="429">
        <v>0.47541899999999998</v>
      </c>
      <c r="T41" s="429">
        <v>0.50119999999999998</v>
      </c>
      <c r="U41" s="429">
        <v>0.46858100000000003</v>
      </c>
      <c r="V41" s="429">
        <v>0.52141899999999997</v>
      </c>
      <c r="W41" s="429">
        <v>0.68156700000000003</v>
      </c>
      <c r="X41" s="429">
        <v>0.75222599999999995</v>
      </c>
      <c r="Y41" s="429">
        <v>0.79616699999999996</v>
      </c>
      <c r="Z41" s="429">
        <v>0.79680700000000004</v>
      </c>
      <c r="AA41" s="429">
        <v>0.69238699999999997</v>
      </c>
      <c r="AB41" s="429">
        <v>0.692241</v>
      </c>
      <c r="AC41" s="429">
        <v>0.64025799999999999</v>
      </c>
      <c r="AD41" s="429">
        <v>0.59803300000000004</v>
      </c>
      <c r="AE41" s="429">
        <v>0.54193599999999997</v>
      </c>
      <c r="AF41" s="429">
        <v>0.52716700000000005</v>
      </c>
      <c r="AG41" s="429">
        <v>0.51461299999999999</v>
      </c>
      <c r="AH41" s="429">
        <v>0.57235499999999995</v>
      </c>
      <c r="AI41" s="429">
        <v>0.69546699999999995</v>
      </c>
      <c r="AJ41" s="429">
        <v>0.743807</v>
      </c>
      <c r="AK41" s="429">
        <v>0.79830000000000001</v>
      </c>
      <c r="AL41" s="429">
        <v>0.76106499999999999</v>
      </c>
      <c r="AM41" s="429">
        <v>0.66506500000000002</v>
      </c>
      <c r="AN41" s="429">
        <v>0.61832100000000001</v>
      </c>
      <c r="AO41" s="429">
        <v>0.52580700000000002</v>
      </c>
      <c r="AP41" s="429">
        <v>0.51033300000000004</v>
      </c>
      <c r="AQ41" s="429">
        <v>0.49593599999999999</v>
      </c>
      <c r="AR41" s="429">
        <v>0.50033300000000003</v>
      </c>
      <c r="AS41" s="429">
        <v>0.52667699999999995</v>
      </c>
      <c r="AT41" s="429">
        <v>0.53767699999999996</v>
      </c>
      <c r="AU41" s="429">
        <v>0.69926699999999997</v>
      </c>
      <c r="AV41" s="429">
        <v>0.75090299999999999</v>
      </c>
      <c r="AW41" s="429">
        <v>0.89313299999999995</v>
      </c>
      <c r="AX41" s="429">
        <v>0.90771000000000002</v>
      </c>
      <c r="AY41" s="429">
        <v>0.75731610000000005</v>
      </c>
      <c r="AZ41" s="896">
        <v>0.67293979999999998</v>
      </c>
      <c r="BA41" s="352">
        <v>0.59799880000000005</v>
      </c>
      <c r="BB41" s="352">
        <v>0.54330630000000002</v>
      </c>
      <c r="BC41" s="352">
        <v>0.49937480000000001</v>
      </c>
      <c r="BD41" s="352">
        <v>0.50018240000000003</v>
      </c>
      <c r="BE41" s="352">
        <v>0.4995212</v>
      </c>
      <c r="BF41" s="352">
        <v>0.51838700000000004</v>
      </c>
      <c r="BG41" s="352">
        <v>0.64814559999999999</v>
      </c>
      <c r="BH41" s="352">
        <v>0.7259198</v>
      </c>
      <c r="BI41" s="352">
        <v>0.73682519999999996</v>
      </c>
      <c r="BJ41" s="352">
        <v>0.74819409999999997</v>
      </c>
      <c r="BK41" s="352">
        <v>0.72337549999999995</v>
      </c>
      <c r="BL41" s="352">
        <v>0.66274949999999999</v>
      </c>
      <c r="BM41" s="352">
        <v>0.57183720000000005</v>
      </c>
      <c r="BN41" s="352">
        <v>0.52055050000000003</v>
      </c>
      <c r="BO41" s="352">
        <v>0.48069440000000002</v>
      </c>
      <c r="BP41" s="352">
        <v>0.48389270000000001</v>
      </c>
      <c r="BQ41" s="352">
        <v>0.4903843</v>
      </c>
      <c r="BR41" s="352">
        <v>0.51055720000000004</v>
      </c>
      <c r="BS41" s="352">
        <v>0.64291379999999998</v>
      </c>
      <c r="BT41" s="352">
        <v>0.72107010000000005</v>
      </c>
      <c r="BU41" s="352">
        <v>0.73469169999999995</v>
      </c>
      <c r="BV41" s="352">
        <v>0.74637609999999999</v>
      </c>
    </row>
    <row r="42" spans="1:77" ht="11.1" customHeight="1" x14ac:dyDescent="0.2">
      <c r="A42" s="270" t="s">
        <v>495</v>
      </c>
      <c r="B42" s="565" t="s">
        <v>1140</v>
      </c>
      <c r="C42" s="429">
        <v>1.0839030000000001</v>
      </c>
      <c r="D42" s="429">
        <v>1.1350709999999999</v>
      </c>
      <c r="E42" s="429">
        <v>1.1663870000000001</v>
      </c>
      <c r="F42" s="429">
        <v>1.1906330000000001</v>
      </c>
      <c r="G42" s="429">
        <v>1.2010000000000001</v>
      </c>
      <c r="H42" s="429">
        <v>1.2102329999999999</v>
      </c>
      <c r="I42" s="429">
        <v>1.1805159999999999</v>
      </c>
      <c r="J42" s="429">
        <v>1.205452</v>
      </c>
      <c r="K42" s="429">
        <v>1.1923999999999999</v>
      </c>
      <c r="L42" s="429">
        <v>1.1802900000000001</v>
      </c>
      <c r="M42" s="429">
        <v>1.1786669999999999</v>
      </c>
      <c r="N42" s="429">
        <v>1.148129</v>
      </c>
      <c r="O42" s="429">
        <v>1.1026450000000001</v>
      </c>
      <c r="P42" s="429">
        <v>1.1352139999999999</v>
      </c>
      <c r="Q42" s="429">
        <v>1.1557740000000001</v>
      </c>
      <c r="R42" s="429">
        <v>1.1686000000000001</v>
      </c>
      <c r="S42" s="429">
        <v>1.218645</v>
      </c>
      <c r="T42" s="429">
        <v>1.2242</v>
      </c>
      <c r="U42" s="429">
        <v>1.198194</v>
      </c>
      <c r="V42" s="429">
        <v>1.235258</v>
      </c>
      <c r="W42" s="429">
        <v>1.193433</v>
      </c>
      <c r="X42" s="429">
        <v>1.1958709999999999</v>
      </c>
      <c r="Y42" s="429">
        <v>1.1888669999999999</v>
      </c>
      <c r="Z42" s="429">
        <v>1.1564190000000001</v>
      </c>
      <c r="AA42" s="429">
        <v>1.1015159999999999</v>
      </c>
      <c r="AB42" s="429">
        <v>1.1127929999999999</v>
      </c>
      <c r="AC42" s="429">
        <v>1.1611940000000001</v>
      </c>
      <c r="AD42" s="429">
        <v>1.2027330000000001</v>
      </c>
      <c r="AE42" s="429">
        <v>1.2130650000000001</v>
      </c>
      <c r="AF42" s="429">
        <v>1.2009000000000001</v>
      </c>
      <c r="AG42" s="429">
        <v>1.199419</v>
      </c>
      <c r="AH42" s="429">
        <v>1.2143870000000001</v>
      </c>
      <c r="AI42" s="429">
        <v>1.1751</v>
      </c>
      <c r="AJ42" s="429">
        <v>1.2002900000000001</v>
      </c>
      <c r="AK42" s="429">
        <v>1.1693</v>
      </c>
      <c r="AL42" s="429">
        <v>1.169516</v>
      </c>
      <c r="AM42" s="429">
        <v>1.093161</v>
      </c>
      <c r="AN42" s="429">
        <v>1.1087499999999999</v>
      </c>
      <c r="AO42" s="429">
        <v>1.1333549999999999</v>
      </c>
      <c r="AP42" s="429">
        <v>1.1593329999999999</v>
      </c>
      <c r="AQ42" s="429">
        <v>1.1822900000000001</v>
      </c>
      <c r="AR42" s="429">
        <v>1.177667</v>
      </c>
      <c r="AS42" s="429">
        <v>1.174871</v>
      </c>
      <c r="AT42" s="429">
        <v>1.1768069999999999</v>
      </c>
      <c r="AU42" s="429">
        <v>1.1613</v>
      </c>
      <c r="AV42" s="429">
        <v>1.161516</v>
      </c>
      <c r="AW42" s="429">
        <v>1.1456999999999999</v>
      </c>
      <c r="AX42" s="429">
        <v>1.163613</v>
      </c>
      <c r="AY42" s="429">
        <v>1.0938687547999999</v>
      </c>
      <c r="AZ42" s="896">
        <v>1.1145786643</v>
      </c>
      <c r="BA42" s="352">
        <v>1.1522129999999999</v>
      </c>
      <c r="BB42" s="352">
        <v>1.198229</v>
      </c>
      <c r="BC42" s="352">
        <v>1.194418</v>
      </c>
      <c r="BD42" s="352">
        <v>1.204942</v>
      </c>
      <c r="BE42" s="352">
        <v>1.206863</v>
      </c>
      <c r="BF42" s="352">
        <v>1.2148289999999999</v>
      </c>
      <c r="BG42" s="352">
        <v>1.185648</v>
      </c>
      <c r="BH42" s="352">
        <v>1.2050540000000001</v>
      </c>
      <c r="BI42" s="352">
        <v>1.1646780000000001</v>
      </c>
      <c r="BJ42" s="352">
        <v>1.177098</v>
      </c>
      <c r="BK42" s="352">
        <v>1.122107</v>
      </c>
      <c r="BL42" s="352">
        <v>1.1473040000000001</v>
      </c>
      <c r="BM42" s="352">
        <v>1.157913</v>
      </c>
      <c r="BN42" s="352">
        <v>1.2051289999999999</v>
      </c>
      <c r="BO42" s="352">
        <v>1.2016370000000001</v>
      </c>
      <c r="BP42" s="352">
        <v>1.2091780000000001</v>
      </c>
      <c r="BQ42" s="352">
        <v>1.2090810000000001</v>
      </c>
      <c r="BR42" s="352">
        <v>1.2158679999999999</v>
      </c>
      <c r="BS42" s="352">
        <v>1.185918</v>
      </c>
      <c r="BT42" s="352">
        <v>1.2043200000000001</v>
      </c>
      <c r="BU42" s="352">
        <v>1.1642079999999999</v>
      </c>
      <c r="BV42" s="352">
        <v>1.1766939999999999</v>
      </c>
      <c r="BX42" s="303"/>
      <c r="BY42" s="303"/>
    </row>
    <row r="43" spans="1:77" ht="11.1" customHeight="1" x14ac:dyDescent="0.2">
      <c r="A43" s="270" t="s">
        <v>444</v>
      </c>
      <c r="B43" s="565" t="s">
        <v>1101</v>
      </c>
      <c r="C43" s="429">
        <v>-3.5418999999999999E-2</v>
      </c>
      <c r="D43" s="429">
        <v>-0.124643</v>
      </c>
      <c r="E43" s="429">
        <v>-3.6354999999999998E-2</v>
      </c>
      <c r="F43" s="429">
        <v>0.26826699999999998</v>
      </c>
      <c r="G43" s="429">
        <v>9.2710000000000001E-2</v>
      </c>
      <c r="H43" s="429">
        <v>0.27839999999999998</v>
      </c>
      <c r="I43" s="429">
        <v>0.33796799999999999</v>
      </c>
      <c r="J43" s="429">
        <v>0.164742</v>
      </c>
      <c r="K43" s="429">
        <v>0.222467</v>
      </c>
      <c r="L43" s="429">
        <v>0.14651600000000001</v>
      </c>
      <c r="M43" s="429">
        <v>0.20039999999999999</v>
      </c>
      <c r="N43" s="429">
        <v>0.106548</v>
      </c>
      <c r="O43" s="429">
        <v>0.27996799999999999</v>
      </c>
      <c r="P43" s="429">
        <v>0.19900000000000001</v>
      </c>
      <c r="Q43" s="429">
        <v>9.6064999999999998E-2</v>
      </c>
      <c r="R43" s="429">
        <v>0.1172</v>
      </c>
      <c r="S43" s="429">
        <v>0.27161299999999999</v>
      </c>
      <c r="T43" s="429">
        <v>0.19703300000000001</v>
      </c>
      <c r="U43" s="429">
        <v>8.6999999999999994E-2</v>
      </c>
      <c r="V43" s="429">
        <v>1.0742E-2</v>
      </c>
      <c r="W43" s="429">
        <v>-0.13206699999999999</v>
      </c>
      <c r="X43" s="429">
        <v>-0.12664500000000001</v>
      </c>
      <c r="Y43" s="429">
        <v>0.17313300000000001</v>
      </c>
      <c r="Z43" s="429">
        <v>0.29932300000000001</v>
      </c>
      <c r="AA43" s="429">
        <v>0.122548</v>
      </c>
      <c r="AB43" s="429">
        <v>-0.26713799999999999</v>
      </c>
      <c r="AC43" s="429">
        <v>6.1483999999999997E-2</v>
      </c>
      <c r="AD43" s="429">
        <v>7.1099999999999997E-2</v>
      </c>
      <c r="AE43" s="429">
        <v>5.2290000000000003E-2</v>
      </c>
      <c r="AF43" s="429">
        <v>0.1426</v>
      </c>
      <c r="AG43" s="429">
        <v>0.242452</v>
      </c>
      <c r="AH43" s="429">
        <v>0.103807</v>
      </c>
      <c r="AI43" s="429">
        <v>-9.1633000000000006E-2</v>
      </c>
      <c r="AJ43" s="429">
        <v>-0.156774</v>
      </c>
      <c r="AK43" s="429">
        <v>-8.9732999999999993E-2</v>
      </c>
      <c r="AL43" s="429">
        <v>-2.7968E-2</v>
      </c>
      <c r="AM43" s="429">
        <v>-8.5355E-2</v>
      </c>
      <c r="AN43" s="429">
        <v>-0.18625</v>
      </c>
      <c r="AO43" s="429">
        <v>-0.22425800000000001</v>
      </c>
      <c r="AP43" s="429">
        <v>-0.26136700000000002</v>
      </c>
      <c r="AQ43" s="429">
        <v>-3.3548000000000001E-2</v>
      </c>
      <c r="AR43" s="429">
        <v>0.13883300000000001</v>
      </c>
      <c r="AS43" s="429">
        <v>0.12506500000000001</v>
      </c>
      <c r="AT43" s="429">
        <v>2.5516E-2</v>
      </c>
      <c r="AU43" s="429">
        <v>6.9400000000000003E-2</v>
      </c>
      <c r="AV43" s="429">
        <v>-0.24171000000000001</v>
      </c>
      <c r="AW43" s="429">
        <v>-1.9332999999999999E-2</v>
      </c>
      <c r="AX43" s="429">
        <v>3.4000000000000002E-2</v>
      </c>
      <c r="AY43" s="429">
        <v>1.0917001843E-2</v>
      </c>
      <c r="AZ43" s="896">
        <v>-6.8583946862000006E-2</v>
      </c>
      <c r="BA43" s="352">
        <v>-5.7925499999999998E-2</v>
      </c>
      <c r="BB43" s="352">
        <v>-2.62066E-2</v>
      </c>
      <c r="BC43" s="352">
        <v>3.3443499999999998E-3</v>
      </c>
      <c r="BD43" s="352">
        <v>8.2388600000000006E-2</v>
      </c>
      <c r="BE43" s="352">
        <v>0.1327237</v>
      </c>
      <c r="BF43" s="352">
        <v>6.4607899999999996E-2</v>
      </c>
      <c r="BG43" s="352">
        <v>-3.7297200000000003E-2</v>
      </c>
      <c r="BH43" s="352">
        <v>-9.5372899999999997E-2</v>
      </c>
      <c r="BI43" s="352">
        <v>4.0912199999999996E-3</v>
      </c>
      <c r="BJ43" s="352">
        <v>1.3041000000000001E-2</v>
      </c>
      <c r="BK43" s="352">
        <v>-0.1955018</v>
      </c>
      <c r="BL43" s="352">
        <v>-0.1611226</v>
      </c>
      <c r="BM43" s="352">
        <v>-0.1034533</v>
      </c>
      <c r="BN43" s="352">
        <v>-5.6360399999999998E-2</v>
      </c>
      <c r="BO43" s="352">
        <v>-2.4048E-2</v>
      </c>
      <c r="BP43" s="352">
        <v>4.6276499999999998E-2</v>
      </c>
      <c r="BQ43" s="352">
        <v>8.8614700000000005E-2</v>
      </c>
      <c r="BR43" s="352">
        <v>3.0548200000000001E-2</v>
      </c>
      <c r="BS43" s="352">
        <v>-6.0493699999999997E-2</v>
      </c>
      <c r="BT43" s="352">
        <v>-0.10846600000000001</v>
      </c>
      <c r="BU43" s="352">
        <v>-5.2278699999999999E-3</v>
      </c>
      <c r="BV43" s="352">
        <v>5.9209199999999997E-3</v>
      </c>
      <c r="BX43" s="304"/>
      <c r="BY43" s="304"/>
    </row>
    <row r="44" spans="1:77" ht="11.1" customHeight="1" x14ac:dyDescent="0.2">
      <c r="A44" s="270" t="s">
        <v>445</v>
      </c>
      <c r="B44" s="565" t="s">
        <v>1103</v>
      </c>
      <c r="C44" s="429">
        <v>-0.28480699999999998</v>
      </c>
      <c r="D44" s="429">
        <v>0.51778599999999997</v>
      </c>
      <c r="E44" s="429">
        <v>0.67396800000000001</v>
      </c>
      <c r="F44" s="429">
        <v>0.82523299999999999</v>
      </c>
      <c r="G44" s="429">
        <v>0.97796799999999995</v>
      </c>
      <c r="H44" s="429">
        <v>0.63149999999999995</v>
      </c>
      <c r="I44" s="429">
        <v>0.504</v>
      </c>
      <c r="J44" s="429">
        <v>0.83390299999999995</v>
      </c>
      <c r="K44" s="429">
        <v>0.58553299999999997</v>
      </c>
      <c r="L44" s="429">
        <v>0.47912900000000003</v>
      </c>
      <c r="M44" s="429">
        <v>5.6333000000000001E-2</v>
      </c>
      <c r="N44" s="429">
        <v>0.32074200000000003</v>
      </c>
      <c r="O44" s="429">
        <v>-0.128</v>
      </c>
      <c r="P44" s="429">
        <v>0.34667900000000001</v>
      </c>
      <c r="Q44" s="429">
        <v>0.84722600000000003</v>
      </c>
      <c r="R44" s="429">
        <v>0.86990000000000001</v>
      </c>
      <c r="S44" s="429">
        <v>0.89632299999999998</v>
      </c>
      <c r="T44" s="429">
        <v>0.771733</v>
      </c>
      <c r="U44" s="429">
        <v>0.66674199999999995</v>
      </c>
      <c r="V44" s="429">
        <v>0.74212900000000004</v>
      </c>
      <c r="W44" s="429">
        <v>0.49440000000000001</v>
      </c>
      <c r="X44" s="429">
        <v>0.747807</v>
      </c>
      <c r="Y44" s="429">
        <v>0.26436700000000002</v>
      </c>
      <c r="Z44" s="429">
        <v>-0.308645</v>
      </c>
      <c r="AA44" s="429">
        <v>-9.171E-2</v>
      </c>
      <c r="AB44" s="429">
        <v>0.83282800000000001</v>
      </c>
      <c r="AC44" s="429">
        <v>0.52880700000000003</v>
      </c>
      <c r="AD44" s="429">
        <v>0.81163300000000005</v>
      </c>
      <c r="AE44" s="429">
        <v>0.69106500000000004</v>
      </c>
      <c r="AF44" s="429">
        <v>0.64403299999999997</v>
      </c>
      <c r="AG44" s="429">
        <v>0.78958099999999998</v>
      </c>
      <c r="AH44" s="429">
        <v>0.62238700000000002</v>
      </c>
      <c r="AI44" s="429">
        <v>0.49776700000000002</v>
      </c>
      <c r="AJ44" s="429">
        <v>0.66848399999999997</v>
      </c>
      <c r="AK44" s="429">
        <v>4.5366999999999998E-2</v>
      </c>
      <c r="AL44" s="429">
        <v>-0.13461300000000001</v>
      </c>
      <c r="AM44" s="429">
        <v>-0.163323</v>
      </c>
      <c r="AN44" s="429">
        <v>0.420429</v>
      </c>
      <c r="AO44" s="429">
        <v>0.69796800000000003</v>
      </c>
      <c r="AP44" s="429">
        <v>0.76483299999999999</v>
      </c>
      <c r="AQ44" s="429">
        <v>0.619807</v>
      </c>
      <c r="AR44" s="429">
        <v>0.408667</v>
      </c>
      <c r="AS44" s="429">
        <v>0.46090300000000001</v>
      </c>
      <c r="AT44" s="429">
        <v>0.545516</v>
      </c>
      <c r="AU44" s="429">
        <v>0.240367</v>
      </c>
      <c r="AV44" s="429">
        <v>0.82803199999999999</v>
      </c>
      <c r="AW44" s="429">
        <v>-0.20693300000000001</v>
      </c>
      <c r="AX44" s="429">
        <v>-0.57245199999999996</v>
      </c>
      <c r="AY44" s="429">
        <v>-0.36767741934999998</v>
      </c>
      <c r="AZ44" s="896">
        <v>0.29997190000000001</v>
      </c>
      <c r="BA44" s="352">
        <v>0.4479167</v>
      </c>
      <c r="BB44" s="352">
        <v>0.60960879999999995</v>
      </c>
      <c r="BC44" s="352">
        <v>0.66338569999999997</v>
      </c>
      <c r="BD44" s="352">
        <v>0.51182970000000005</v>
      </c>
      <c r="BE44" s="352">
        <v>0.43564269999999999</v>
      </c>
      <c r="BF44" s="352">
        <v>0.54013440000000001</v>
      </c>
      <c r="BG44" s="352">
        <v>0.30754209999999998</v>
      </c>
      <c r="BH44" s="352">
        <v>0.46534310000000001</v>
      </c>
      <c r="BI44" s="352">
        <v>-2.7950699999999998E-2</v>
      </c>
      <c r="BJ44" s="352">
        <v>-0.1398884</v>
      </c>
      <c r="BK44" s="352">
        <v>-0.21315509999999999</v>
      </c>
      <c r="BL44" s="352">
        <v>0.3072915</v>
      </c>
      <c r="BM44" s="352">
        <v>0.53879869999999996</v>
      </c>
      <c r="BN44" s="352">
        <v>0.62150050000000001</v>
      </c>
      <c r="BO44" s="352">
        <v>0.71079999999999999</v>
      </c>
      <c r="BP44" s="352">
        <v>0.5782986</v>
      </c>
      <c r="BQ44" s="352">
        <v>0.48662329999999998</v>
      </c>
      <c r="BR44" s="352">
        <v>0.57685319999999995</v>
      </c>
      <c r="BS44" s="352">
        <v>0.3344007</v>
      </c>
      <c r="BT44" s="352">
        <v>0.47919230000000002</v>
      </c>
      <c r="BU44" s="352">
        <v>-3.3252200000000003E-2</v>
      </c>
      <c r="BV44" s="352">
        <v>-0.13997770000000001</v>
      </c>
      <c r="BX44" s="304"/>
      <c r="BY44" s="304"/>
    </row>
    <row r="45" spans="1:77" ht="11.1" customHeight="1" x14ac:dyDescent="0.2">
      <c r="A45" s="270"/>
      <c r="B45" s="567"/>
      <c r="C45" s="429"/>
      <c r="D45" s="429"/>
      <c r="E45" s="429"/>
      <c r="F45" s="429"/>
      <c r="G45" s="429"/>
      <c r="H45" s="429"/>
      <c r="I45" s="429"/>
      <c r="J45" s="429"/>
      <c r="K45" s="429"/>
      <c r="L45" s="429"/>
      <c r="M45" s="429"/>
      <c r="N45" s="429"/>
      <c r="O45" s="429"/>
      <c r="P45" s="429"/>
      <c r="Q45" s="429"/>
      <c r="R45" s="429"/>
      <c r="S45" s="429"/>
      <c r="T45" s="429"/>
      <c r="U45" s="429"/>
      <c r="V45" s="429"/>
      <c r="W45" s="429"/>
      <c r="X45" s="429"/>
      <c r="Y45" s="429"/>
      <c r="Z45" s="429"/>
      <c r="AA45" s="429"/>
      <c r="AB45" s="429"/>
      <c r="AC45" s="429"/>
      <c r="AD45" s="429"/>
      <c r="AE45" s="429"/>
      <c r="AF45" s="429"/>
      <c r="AG45" s="429"/>
      <c r="AH45" s="429"/>
      <c r="AI45" s="429"/>
      <c r="AJ45" s="429"/>
      <c r="AK45" s="429"/>
      <c r="AL45" s="429"/>
      <c r="AM45" s="429"/>
      <c r="AN45" s="429"/>
      <c r="AO45" s="429"/>
      <c r="AP45" s="429"/>
      <c r="AQ45" s="429"/>
      <c r="AR45" s="429"/>
      <c r="AS45" s="429"/>
      <c r="AT45" s="429"/>
      <c r="AU45" s="429"/>
      <c r="AV45" s="429"/>
      <c r="AW45" s="429"/>
      <c r="AX45" s="429"/>
      <c r="AY45" s="429"/>
      <c r="AZ45" s="896"/>
      <c r="BA45" s="352"/>
      <c r="BB45" s="352"/>
      <c r="BC45" s="352"/>
      <c r="BD45" s="352"/>
      <c r="BE45" s="352"/>
      <c r="BF45" s="352"/>
      <c r="BG45" s="352"/>
      <c r="BH45" s="352"/>
      <c r="BI45" s="352"/>
      <c r="BJ45" s="352"/>
      <c r="BK45" s="352"/>
      <c r="BL45" s="352"/>
      <c r="BM45" s="352"/>
      <c r="BN45" s="352"/>
      <c r="BO45" s="352"/>
      <c r="BP45" s="352"/>
      <c r="BQ45" s="352"/>
      <c r="BR45" s="352"/>
      <c r="BS45" s="352"/>
      <c r="BT45" s="352"/>
      <c r="BU45" s="352"/>
      <c r="BV45" s="352"/>
      <c r="BX45" s="304"/>
      <c r="BY45" s="304"/>
    </row>
    <row r="46" spans="1:77" s="274" customFormat="1" ht="11.1" customHeight="1" x14ac:dyDescent="0.2">
      <c r="A46" s="548" t="s">
        <v>240</v>
      </c>
      <c r="B46" s="566" t="s">
        <v>1141</v>
      </c>
      <c r="C46" s="100">
        <v>0.98848599999999998</v>
      </c>
      <c r="D46" s="100">
        <v>0.92403500000000005</v>
      </c>
      <c r="E46" s="100">
        <v>1.004067</v>
      </c>
      <c r="F46" s="100">
        <v>1.0501659999999999</v>
      </c>
      <c r="G46" s="100">
        <v>1.0867089999999999</v>
      </c>
      <c r="H46" s="100">
        <v>1.1109009999999999</v>
      </c>
      <c r="I46" s="100">
        <v>1.100482</v>
      </c>
      <c r="J46" s="100">
        <v>1.01013</v>
      </c>
      <c r="K46" s="100">
        <v>1.081998</v>
      </c>
      <c r="L46" s="100">
        <v>1.0138050000000001</v>
      </c>
      <c r="M46" s="100">
        <v>1.023299</v>
      </c>
      <c r="N46" s="100">
        <v>0.98570899999999995</v>
      </c>
      <c r="O46" s="100">
        <v>1.0314540000000001</v>
      </c>
      <c r="P46" s="100">
        <v>0.95485799999999998</v>
      </c>
      <c r="Q46" s="100">
        <v>0.92438900000000002</v>
      </c>
      <c r="R46" s="100">
        <v>1.008634</v>
      </c>
      <c r="S46" s="100">
        <v>0.93196699999999999</v>
      </c>
      <c r="T46" s="100">
        <v>1.049633</v>
      </c>
      <c r="U46" s="100">
        <v>1.04413</v>
      </c>
      <c r="V46" s="100">
        <v>1.0708070000000001</v>
      </c>
      <c r="W46" s="100">
        <v>1.0710679999999999</v>
      </c>
      <c r="X46" s="100">
        <v>1.0310319999999999</v>
      </c>
      <c r="Y46" s="100">
        <v>1.054665</v>
      </c>
      <c r="Z46" s="100">
        <v>1.065612</v>
      </c>
      <c r="AA46" s="100">
        <v>0.96887199999999996</v>
      </c>
      <c r="AB46" s="100">
        <v>0.83903499999999998</v>
      </c>
      <c r="AC46" s="100">
        <v>0.92435500000000004</v>
      </c>
      <c r="AD46" s="100">
        <v>0.97323400000000004</v>
      </c>
      <c r="AE46" s="100">
        <v>0.97599999999999998</v>
      </c>
      <c r="AF46" s="100">
        <v>0.97896799999999995</v>
      </c>
      <c r="AG46" s="100">
        <v>0.91967699999999997</v>
      </c>
      <c r="AH46" s="100">
        <v>1.0033570000000001</v>
      </c>
      <c r="AI46" s="100">
        <v>0.98699800000000004</v>
      </c>
      <c r="AJ46" s="100">
        <v>1.008645</v>
      </c>
      <c r="AK46" s="100">
        <v>1.0306649999999999</v>
      </c>
      <c r="AL46" s="100">
        <v>1.020035</v>
      </c>
      <c r="AM46" s="100">
        <v>0.96013099999999996</v>
      </c>
      <c r="AN46" s="100">
        <v>0.94250100000000003</v>
      </c>
      <c r="AO46" s="100">
        <v>0.91890300000000003</v>
      </c>
      <c r="AP46" s="100">
        <v>0.93333500000000003</v>
      </c>
      <c r="AQ46" s="100">
        <v>1.065742</v>
      </c>
      <c r="AR46" s="100">
        <v>1.023166</v>
      </c>
      <c r="AS46" s="100">
        <v>1.0159050000000001</v>
      </c>
      <c r="AT46" s="100">
        <v>1.0369360000000001</v>
      </c>
      <c r="AU46" s="100">
        <v>0.98656600000000005</v>
      </c>
      <c r="AV46" s="100">
        <v>0.87158199999999997</v>
      </c>
      <c r="AW46" s="100">
        <v>0.91706699999999997</v>
      </c>
      <c r="AX46" s="100">
        <v>0.99409800000000004</v>
      </c>
      <c r="AY46" s="100">
        <v>0.98649180000000003</v>
      </c>
      <c r="AZ46" s="915">
        <v>0.92870079999999999</v>
      </c>
      <c r="BA46" s="559">
        <v>0.9471096</v>
      </c>
      <c r="BB46" s="559">
        <v>0.98925739999999995</v>
      </c>
      <c r="BC46" s="559">
        <v>0.98768279999999997</v>
      </c>
      <c r="BD46" s="559">
        <v>1.016534</v>
      </c>
      <c r="BE46" s="559">
        <v>1.0132559999999999</v>
      </c>
      <c r="BF46" s="559">
        <v>1.0164820000000001</v>
      </c>
      <c r="BG46" s="559">
        <v>0.972719</v>
      </c>
      <c r="BH46" s="559">
        <v>0.9761341</v>
      </c>
      <c r="BI46" s="559">
        <v>0.99444259999999995</v>
      </c>
      <c r="BJ46" s="559">
        <v>0.99900259999999996</v>
      </c>
      <c r="BK46" s="559">
        <v>0.97154629999999997</v>
      </c>
      <c r="BL46" s="559">
        <v>0.91501200000000005</v>
      </c>
      <c r="BM46" s="559">
        <v>0.92759800000000003</v>
      </c>
      <c r="BN46" s="559">
        <v>0.96615499999999999</v>
      </c>
      <c r="BO46" s="559">
        <v>0.96293240000000002</v>
      </c>
      <c r="BP46" s="559">
        <v>0.98663239999999996</v>
      </c>
      <c r="BQ46" s="559">
        <v>0.99986260000000005</v>
      </c>
      <c r="BR46" s="559">
        <v>1.0096670000000001</v>
      </c>
      <c r="BS46" s="559">
        <v>0.96941219999999995</v>
      </c>
      <c r="BT46" s="559">
        <v>0.97531129999999999</v>
      </c>
      <c r="BU46" s="559">
        <v>1.0033970000000001</v>
      </c>
      <c r="BV46" s="559">
        <v>1.009422</v>
      </c>
      <c r="BX46" s="576"/>
      <c r="BY46" s="576"/>
    </row>
    <row r="47" spans="1:77" ht="11.1" customHeight="1" x14ac:dyDescent="0.2">
      <c r="A47" s="270"/>
      <c r="B47" s="568"/>
      <c r="C47" s="429"/>
      <c r="D47" s="429"/>
      <c r="E47" s="429"/>
      <c r="F47" s="429"/>
      <c r="G47" s="429"/>
      <c r="H47" s="429"/>
      <c r="I47" s="429"/>
      <c r="J47" s="429"/>
      <c r="K47" s="429"/>
      <c r="L47" s="429"/>
      <c r="M47" s="429"/>
      <c r="N47" s="429"/>
      <c r="O47" s="429"/>
      <c r="P47" s="429"/>
      <c r="Q47" s="429"/>
      <c r="R47" s="429"/>
      <c r="S47" s="429"/>
      <c r="T47" s="429"/>
      <c r="U47" s="429"/>
      <c r="V47" s="429"/>
      <c r="W47" s="429"/>
      <c r="X47" s="429"/>
      <c r="Y47" s="429"/>
      <c r="Z47" s="429"/>
      <c r="AA47" s="429"/>
      <c r="AB47" s="429"/>
      <c r="AC47" s="429"/>
      <c r="AD47" s="429"/>
      <c r="AE47" s="429"/>
      <c r="AF47" s="429"/>
      <c r="AG47" s="429"/>
      <c r="AH47" s="429"/>
      <c r="AI47" s="429"/>
      <c r="AJ47" s="429"/>
      <c r="AK47" s="429"/>
      <c r="AL47" s="429"/>
      <c r="AM47" s="429"/>
      <c r="AN47" s="429"/>
      <c r="AO47" s="429"/>
      <c r="AP47" s="429"/>
      <c r="AQ47" s="429"/>
      <c r="AR47" s="429"/>
      <c r="AS47" s="429"/>
      <c r="AT47" s="429"/>
      <c r="AU47" s="429"/>
      <c r="AV47" s="429"/>
      <c r="AW47" s="429"/>
      <c r="AX47" s="429"/>
      <c r="AY47" s="429"/>
      <c r="AZ47" s="896"/>
      <c r="BA47" s="352"/>
      <c r="BB47" s="352"/>
      <c r="BC47" s="352"/>
      <c r="BD47" s="352"/>
      <c r="BE47" s="352"/>
      <c r="BF47" s="352"/>
      <c r="BG47" s="352"/>
      <c r="BH47" s="352"/>
      <c r="BI47" s="352"/>
      <c r="BJ47" s="352"/>
      <c r="BK47" s="352"/>
      <c r="BL47" s="352"/>
      <c r="BM47" s="352"/>
      <c r="BN47" s="352"/>
      <c r="BO47" s="352"/>
      <c r="BP47" s="352"/>
      <c r="BQ47" s="352"/>
      <c r="BR47" s="352"/>
      <c r="BS47" s="352"/>
      <c r="BT47" s="352"/>
      <c r="BU47" s="352"/>
      <c r="BV47" s="352"/>
      <c r="BX47" s="304"/>
      <c r="BY47" s="304"/>
    </row>
    <row r="48" spans="1:77" s="274" customFormat="1" ht="11.1" customHeight="1" x14ac:dyDescent="0.2">
      <c r="A48" s="548" t="s">
        <v>452</v>
      </c>
      <c r="B48" s="566" t="s">
        <v>1142</v>
      </c>
      <c r="C48" s="100">
        <v>17.873227</v>
      </c>
      <c r="D48" s="100">
        <v>18.442070999999999</v>
      </c>
      <c r="E48" s="100">
        <v>19.186906</v>
      </c>
      <c r="F48" s="100">
        <v>19.452466000000001</v>
      </c>
      <c r="G48" s="100">
        <v>20.050032000000002</v>
      </c>
      <c r="H48" s="100">
        <v>20.240933999999999</v>
      </c>
      <c r="I48" s="100">
        <v>19.954868999999999</v>
      </c>
      <c r="J48" s="100">
        <v>20.129581999999999</v>
      </c>
      <c r="K48" s="100">
        <v>19.831631999999999</v>
      </c>
      <c r="L48" s="100">
        <v>19.245999000000001</v>
      </c>
      <c r="M48" s="100">
        <v>19.647133</v>
      </c>
      <c r="N48" s="100">
        <v>18.663581000000001</v>
      </c>
      <c r="O48" s="100">
        <v>18.116323999999999</v>
      </c>
      <c r="P48" s="100">
        <v>18.447787000000002</v>
      </c>
      <c r="Q48" s="100">
        <v>19.091422000000001</v>
      </c>
      <c r="R48" s="100">
        <v>19.501434</v>
      </c>
      <c r="S48" s="100">
        <v>20.009385999999999</v>
      </c>
      <c r="T48" s="100">
        <v>20.150465000000001</v>
      </c>
      <c r="U48" s="100">
        <v>20.093422</v>
      </c>
      <c r="V48" s="100">
        <v>20.270548999999999</v>
      </c>
      <c r="W48" s="100">
        <v>19.548200999999999</v>
      </c>
      <c r="X48" s="100">
        <v>18.957355</v>
      </c>
      <c r="Y48" s="100">
        <v>19.414332999999999</v>
      </c>
      <c r="Z48" s="100">
        <v>19.511581</v>
      </c>
      <c r="AA48" s="100">
        <v>18.188936000000002</v>
      </c>
      <c r="AB48" s="100">
        <v>18.092068999999999</v>
      </c>
      <c r="AC48" s="100">
        <v>19.181387999999998</v>
      </c>
      <c r="AD48" s="100">
        <v>19.538767</v>
      </c>
      <c r="AE48" s="100">
        <v>20.193517</v>
      </c>
      <c r="AF48" s="100">
        <v>20.309267999999999</v>
      </c>
      <c r="AG48" s="100">
        <v>20.246321999999999</v>
      </c>
      <c r="AH48" s="100">
        <v>20.369519</v>
      </c>
      <c r="AI48" s="100">
        <v>19.467265999999999</v>
      </c>
      <c r="AJ48" s="100">
        <v>19.581807000000001</v>
      </c>
      <c r="AK48" s="100">
        <v>19.508431999999999</v>
      </c>
      <c r="AL48" s="100">
        <v>19.560808999999999</v>
      </c>
      <c r="AM48" s="100">
        <v>18.20684</v>
      </c>
      <c r="AN48" s="100">
        <v>18.261714999999999</v>
      </c>
      <c r="AO48" s="100">
        <v>18.882000999999999</v>
      </c>
      <c r="AP48" s="100">
        <v>19.197167</v>
      </c>
      <c r="AQ48" s="100">
        <v>20.053743000000001</v>
      </c>
      <c r="AR48" s="100">
        <v>20.344132999999999</v>
      </c>
      <c r="AS48" s="100">
        <v>20.303905</v>
      </c>
      <c r="AT48" s="100">
        <v>20.265839</v>
      </c>
      <c r="AU48" s="100">
        <v>19.621732999999999</v>
      </c>
      <c r="AV48" s="100">
        <v>18.896225999999999</v>
      </c>
      <c r="AW48" s="100">
        <v>19.357467</v>
      </c>
      <c r="AX48" s="100">
        <v>19.512744000000001</v>
      </c>
      <c r="AY48" s="100">
        <v>18.917124968</v>
      </c>
      <c r="AZ48" s="915">
        <v>18.796051754</v>
      </c>
      <c r="BA48" s="559">
        <v>18.9711</v>
      </c>
      <c r="BB48" s="559">
        <v>19.537379999999999</v>
      </c>
      <c r="BC48" s="559">
        <v>19.89791</v>
      </c>
      <c r="BD48" s="559">
        <v>20.119479999999999</v>
      </c>
      <c r="BE48" s="559">
        <v>20.069959999999998</v>
      </c>
      <c r="BF48" s="559">
        <v>19.992319999999999</v>
      </c>
      <c r="BG48" s="559">
        <v>19.098479999999999</v>
      </c>
      <c r="BH48" s="559">
        <v>18.849889999999998</v>
      </c>
      <c r="BI48" s="559">
        <v>18.83897</v>
      </c>
      <c r="BJ48" s="559">
        <v>18.971800000000002</v>
      </c>
      <c r="BK48" s="559">
        <v>18.079229999999999</v>
      </c>
      <c r="BL48" s="559">
        <v>18.15362</v>
      </c>
      <c r="BM48" s="559">
        <v>18.811440000000001</v>
      </c>
      <c r="BN48" s="559">
        <v>19.25375</v>
      </c>
      <c r="BO48" s="559">
        <v>19.637270000000001</v>
      </c>
      <c r="BP48" s="559">
        <v>19.803730000000002</v>
      </c>
      <c r="BQ48" s="559">
        <v>19.98874</v>
      </c>
      <c r="BR48" s="559">
        <v>19.997399999999999</v>
      </c>
      <c r="BS48" s="559">
        <v>19.142720000000001</v>
      </c>
      <c r="BT48" s="559">
        <v>18.89385</v>
      </c>
      <c r="BU48" s="559">
        <v>18.977409999999999</v>
      </c>
      <c r="BV48" s="559">
        <v>19.112950000000001</v>
      </c>
      <c r="BX48" s="576"/>
      <c r="BY48" s="576"/>
    </row>
    <row r="49" spans="1:79" s="87" customFormat="1" ht="11.1" customHeight="1" x14ac:dyDescent="0.2">
      <c r="A49" s="270" t="s">
        <v>533</v>
      </c>
      <c r="B49" s="565" t="s">
        <v>1139</v>
      </c>
      <c r="C49" s="429">
        <v>0.38187100000000002</v>
      </c>
      <c r="D49" s="429">
        <v>0.45410699999999998</v>
      </c>
      <c r="E49" s="429">
        <v>0.63132299999999997</v>
      </c>
      <c r="F49" s="429">
        <v>0.81006699999999998</v>
      </c>
      <c r="G49" s="429">
        <v>0.84948400000000002</v>
      </c>
      <c r="H49" s="429">
        <v>0.86146699999999998</v>
      </c>
      <c r="I49" s="429">
        <v>0.84690299999999996</v>
      </c>
      <c r="J49" s="429">
        <v>0.80006500000000003</v>
      </c>
      <c r="K49" s="429">
        <v>0.61103300000000005</v>
      </c>
      <c r="L49" s="429">
        <v>0.40428999999999998</v>
      </c>
      <c r="M49" s="429">
        <v>0.33843299999999998</v>
      </c>
      <c r="N49" s="429">
        <v>0.33712900000000001</v>
      </c>
      <c r="O49" s="429">
        <v>0.35154800000000003</v>
      </c>
      <c r="P49" s="429">
        <v>0.40953600000000001</v>
      </c>
      <c r="Q49" s="429">
        <v>0.63306499999999999</v>
      </c>
      <c r="R49" s="429">
        <v>0.80659999999999998</v>
      </c>
      <c r="S49" s="429">
        <v>0.843032</v>
      </c>
      <c r="T49" s="429">
        <v>0.84703300000000004</v>
      </c>
      <c r="U49" s="429">
        <v>0.80932300000000001</v>
      </c>
      <c r="V49" s="429">
        <v>0.82580699999999996</v>
      </c>
      <c r="W49" s="429">
        <v>0.61286700000000005</v>
      </c>
      <c r="X49" s="429">
        <v>0.414742</v>
      </c>
      <c r="Y49" s="429">
        <v>0.33316699999999999</v>
      </c>
      <c r="Z49" s="429">
        <v>0.34525800000000001</v>
      </c>
      <c r="AA49" s="429">
        <v>0.337258</v>
      </c>
      <c r="AB49" s="429">
        <v>0.34672399999999998</v>
      </c>
      <c r="AC49" s="429">
        <v>0.62938700000000003</v>
      </c>
      <c r="AD49" s="429">
        <v>0.79643299999999995</v>
      </c>
      <c r="AE49" s="429">
        <v>0.83364499999999997</v>
      </c>
      <c r="AF49" s="429">
        <v>0.82150000000000001</v>
      </c>
      <c r="AG49" s="429">
        <v>0.77729000000000004</v>
      </c>
      <c r="AH49" s="429">
        <v>0.793323</v>
      </c>
      <c r="AI49" s="429">
        <v>0.60389999999999999</v>
      </c>
      <c r="AJ49" s="429">
        <v>0.39564500000000002</v>
      </c>
      <c r="AK49" s="429">
        <v>0.30763299999999999</v>
      </c>
      <c r="AL49" s="429">
        <v>0.31032300000000002</v>
      </c>
      <c r="AM49" s="429">
        <v>0.29048400000000002</v>
      </c>
      <c r="AN49" s="429">
        <v>0.39821400000000001</v>
      </c>
      <c r="AO49" s="429">
        <v>0.62716099999999997</v>
      </c>
      <c r="AP49" s="429">
        <v>0.755</v>
      </c>
      <c r="AQ49" s="429">
        <v>0.80474199999999996</v>
      </c>
      <c r="AR49" s="429">
        <v>0.82476700000000003</v>
      </c>
      <c r="AS49" s="429">
        <v>0.82080699999999995</v>
      </c>
      <c r="AT49" s="429">
        <v>0.78374200000000005</v>
      </c>
      <c r="AU49" s="429">
        <v>0.59253299999999998</v>
      </c>
      <c r="AV49" s="429">
        <v>0.37438700000000003</v>
      </c>
      <c r="AW49" s="429">
        <v>0.31966699999999998</v>
      </c>
      <c r="AX49" s="429">
        <v>0.34487099999999998</v>
      </c>
      <c r="AY49" s="429">
        <v>0.3167895</v>
      </c>
      <c r="AZ49" s="896">
        <v>0.40924110000000002</v>
      </c>
      <c r="BA49" s="352">
        <v>0.59236750000000005</v>
      </c>
      <c r="BB49" s="352">
        <v>0.73878820000000001</v>
      </c>
      <c r="BC49" s="352">
        <v>0.82020300000000002</v>
      </c>
      <c r="BD49" s="352">
        <v>0.81881470000000001</v>
      </c>
      <c r="BE49" s="352">
        <v>0.79946519999999999</v>
      </c>
      <c r="BF49" s="352">
        <v>0.76918350000000002</v>
      </c>
      <c r="BG49" s="352">
        <v>0.56451079999999998</v>
      </c>
      <c r="BH49" s="352">
        <v>0.39649509999999999</v>
      </c>
      <c r="BI49" s="352">
        <v>0.28775630000000002</v>
      </c>
      <c r="BJ49" s="352">
        <v>0.31041819999999998</v>
      </c>
      <c r="BK49" s="352">
        <v>0.33198539999999999</v>
      </c>
      <c r="BL49" s="352">
        <v>0.38885760000000003</v>
      </c>
      <c r="BM49" s="352">
        <v>0.60209179999999995</v>
      </c>
      <c r="BN49" s="352">
        <v>0.74683069999999996</v>
      </c>
      <c r="BO49" s="352">
        <v>0.82642950000000004</v>
      </c>
      <c r="BP49" s="352">
        <v>0.82255160000000005</v>
      </c>
      <c r="BQ49" s="352">
        <v>0.80777860000000001</v>
      </c>
      <c r="BR49" s="352">
        <v>0.77654920000000005</v>
      </c>
      <c r="BS49" s="352">
        <v>0.57264510000000002</v>
      </c>
      <c r="BT49" s="352">
        <v>0.40357870000000001</v>
      </c>
      <c r="BU49" s="352">
        <v>0.29676750000000002</v>
      </c>
      <c r="BV49" s="352">
        <v>0.31831150000000002</v>
      </c>
      <c r="BX49" s="304"/>
      <c r="BY49" s="304"/>
      <c r="BZ49" s="306"/>
      <c r="CA49" s="305"/>
    </row>
    <row r="50" spans="1:79" s="87" customFormat="1" ht="11.1" customHeight="1" x14ac:dyDescent="0.2">
      <c r="A50" s="270" t="s">
        <v>447</v>
      </c>
      <c r="B50" s="569" t="s">
        <v>1104</v>
      </c>
      <c r="C50" s="429">
        <v>8.7581939999999996</v>
      </c>
      <c r="D50" s="429">
        <v>9.3725710000000007</v>
      </c>
      <c r="E50" s="429">
        <v>9.5245809999999995</v>
      </c>
      <c r="F50" s="429">
        <v>9.5468329999999995</v>
      </c>
      <c r="G50" s="429">
        <v>9.8254190000000001</v>
      </c>
      <c r="H50" s="429">
        <v>9.8343000000000007</v>
      </c>
      <c r="I50" s="429">
        <v>9.5799029999999998</v>
      </c>
      <c r="J50" s="429">
        <v>9.8724519999999991</v>
      </c>
      <c r="K50" s="429">
        <v>9.7598669999999998</v>
      </c>
      <c r="L50" s="429">
        <v>9.6538389999999996</v>
      </c>
      <c r="M50" s="429">
        <v>9.6821000000000002</v>
      </c>
      <c r="N50" s="429">
        <v>9.4153549999999999</v>
      </c>
      <c r="O50" s="429">
        <v>8.9510000000000005</v>
      </c>
      <c r="P50" s="429">
        <v>9.3166069999999994</v>
      </c>
      <c r="Q50" s="429">
        <v>9.6073229999999992</v>
      </c>
      <c r="R50" s="429">
        <v>9.6836669999999998</v>
      </c>
      <c r="S50" s="429">
        <v>9.8768390000000004</v>
      </c>
      <c r="T50" s="429">
        <v>9.929767</v>
      </c>
      <c r="U50" s="429">
        <v>9.8277420000000006</v>
      </c>
      <c r="V50" s="429">
        <v>9.9122900000000005</v>
      </c>
      <c r="W50" s="429">
        <v>9.6816999999999993</v>
      </c>
      <c r="X50" s="429">
        <v>9.7320320000000002</v>
      </c>
      <c r="Y50" s="429">
        <v>9.7075669999999992</v>
      </c>
      <c r="Z50" s="429">
        <v>9.508032</v>
      </c>
      <c r="AA50" s="429">
        <v>8.9771289999999997</v>
      </c>
      <c r="AB50" s="429">
        <v>9.2889309999999998</v>
      </c>
      <c r="AC50" s="429">
        <v>9.4607740000000007</v>
      </c>
      <c r="AD50" s="429">
        <v>9.6956330000000008</v>
      </c>
      <c r="AE50" s="429">
        <v>9.8917420000000007</v>
      </c>
      <c r="AF50" s="429">
        <v>9.8408669999999994</v>
      </c>
      <c r="AG50" s="429">
        <v>9.7810000000000006</v>
      </c>
      <c r="AH50" s="429">
        <v>9.8608390000000004</v>
      </c>
      <c r="AI50" s="429">
        <v>9.5347329999999992</v>
      </c>
      <c r="AJ50" s="429">
        <v>9.8685480000000005</v>
      </c>
      <c r="AK50" s="429">
        <v>9.6075330000000001</v>
      </c>
      <c r="AL50" s="429">
        <v>9.6141939999999995</v>
      </c>
      <c r="AM50" s="429">
        <v>8.9884839999999997</v>
      </c>
      <c r="AN50" s="429">
        <v>9.1571429999999996</v>
      </c>
      <c r="AO50" s="429">
        <v>9.3456770000000002</v>
      </c>
      <c r="AP50" s="429">
        <v>9.4744670000000006</v>
      </c>
      <c r="AQ50" s="429">
        <v>9.7170970000000008</v>
      </c>
      <c r="AR50" s="429">
        <v>9.6909329999999994</v>
      </c>
      <c r="AS50" s="429">
        <v>9.6786770000000004</v>
      </c>
      <c r="AT50" s="429">
        <v>9.6371289999999998</v>
      </c>
      <c r="AU50" s="429">
        <v>9.4713670000000008</v>
      </c>
      <c r="AV50" s="429">
        <v>9.6105809999999998</v>
      </c>
      <c r="AW50" s="429">
        <v>9.374333</v>
      </c>
      <c r="AX50" s="429">
        <v>9.3706449999999997</v>
      </c>
      <c r="AY50" s="429">
        <v>8.9564193547999995</v>
      </c>
      <c r="AZ50" s="896">
        <v>9.1391028570999993</v>
      </c>
      <c r="BA50" s="352">
        <v>9.1570280000000004</v>
      </c>
      <c r="BB50" s="352">
        <v>9.4228839999999998</v>
      </c>
      <c r="BC50" s="352">
        <v>9.5598430000000008</v>
      </c>
      <c r="BD50" s="352">
        <v>9.6215689999999991</v>
      </c>
      <c r="BE50" s="352">
        <v>9.5109110000000001</v>
      </c>
      <c r="BF50" s="352">
        <v>9.5754219999999997</v>
      </c>
      <c r="BG50" s="352">
        <v>9.2841140000000006</v>
      </c>
      <c r="BH50" s="352">
        <v>9.5645389999999999</v>
      </c>
      <c r="BI50" s="352">
        <v>9.2736560000000008</v>
      </c>
      <c r="BJ50" s="352">
        <v>9.3324789999999993</v>
      </c>
      <c r="BK50" s="352">
        <v>8.8269549999999999</v>
      </c>
      <c r="BL50" s="352">
        <v>9.1169039999999999</v>
      </c>
      <c r="BM50" s="352">
        <v>9.2010579999999997</v>
      </c>
      <c r="BN50" s="352">
        <v>9.3950230000000001</v>
      </c>
      <c r="BO50" s="352">
        <v>9.521998</v>
      </c>
      <c r="BP50" s="352">
        <v>9.5555260000000004</v>
      </c>
      <c r="BQ50" s="352">
        <v>9.5553089999999994</v>
      </c>
      <c r="BR50" s="352">
        <v>9.5907199999999992</v>
      </c>
      <c r="BS50" s="352">
        <v>9.3174440000000001</v>
      </c>
      <c r="BT50" s="352">
        <v>9.5693970000000004</v>
      </c>
      <c r="BU50" s="352">
        <v>9.3172859999999993</v>
      </c>
      <c r="BV50" s="352">
        <v>9.3576530000000009</v>
      </c>
    </row>
    <row r="51" spans="1:79" ht="11.1" customHeight="1" x14ac:dyDescent="0.2">
      <c r="A51" s="270" t="s">
        <v>448</v>
      </c>
      <c r="B51" s="569" t="s">
        <v>1105</v>
      </c>
      <c r="C51" s="429">
        <v>1.516548</v>
      </c>
      <c r="D51" s="429">
        <v>1.503679</v>
      </c>
      <c r="E51" s="429">
        <v>1.4359360000000001</v>
      </c>
      <c r="F51" s="429">
        <v>1.699233</v>
      </c>
      <c r="G51" s="429">
        <v>1.740677</v>
      </c>
      <c r="H51" s="429">
        <v>1.6862330000000001</v>
      </c>
      <c r="I51" s="429">
        <v>1.7235480000000001</v>
      </c>
      <c r="J51" s="429">
        <v>1.6833229999999999</v>
      </c>
      <c r="K51" s="429">
        <v>1.6012</v>
      </c>
      <c r="L51" s="429">
        <v>1.567839</v>
      </c>
      <c r="M51" s="429">
        <v>1.6588000000000001</v>
      </c>
      <c r="N51" s="429">
        <v>1.5615159999999999</v>
      </c>
      <c r="O51" s="429">
        <v>1.623097</v>
      </c>
      <c r="P51" s="429">
        <v>1.565679</v>
      </c>
      <c r="Q51" s="429">
        <v>1.6793229999999999</v>
      </c>
      <c r="R51" s="429">
        <v>1.7016</v>
      </c>
      <c r="S51" s="429">
        <v>1.6905159999999999</v>
      </c>
      <c r="T51" s="429">
        <v>1.775733</v>
      </c>
      <c r="U51" s="429">
        <v>1.7797419999999999</v>
      </c>
      <c r="V51" s="429">
        <v>1.823742</v>
      </c>
      <c r="W51" s="429">
        <v>1.7496670000000001</v>
      </c>
      <c r="X51" s="429">
        <v>1.611677</v>
      </c>
      <c r="Y51" s="429">
        <v>1.699767</v>
      </c>
      <c r="Z51" s="429">
        <v>1.8280650000000001</v>
      </c>
      <c r="AA51" s="429">
        <v>1.691516</v>
      </c>
      <c r="AB51" s="429">
        <v>1.6443449999999999</v>
      </c>
      <c r="AC51" s="429">
        <v>1.757903</v>
      </c>
      <c r="AD51" s="429">
        <v>1.7538670000000001</v>
      </c>
      <c r="AE51" s="429">
        <v>1.8348070000000001</v>
      </c>
      <c r="AF51" s="429">
        <v>1.9300330000000001</v>
      </c>
      <c r="AG51" s="429">
        <v>1.9210970000000001</v>
      </c>
      <c r="AH51" s="429">
        <v>1.9073230000000001</v>
      </c>
      <c r="AI51" s="429">
        <v>1.785533</v>
      </c>
      <c r="AJ51" s="429">
        <v>1.7623230000000001</v>
      </c>
      <c r="AK51" s="429">
        <v>1.8255669999999999</v>
      </c>
      <c r="AL51" s="429">
        <v>1.839871</v>
      </c>
      <c r="AM51" s="429">
        <v>1.7193229999999999</v>
      </c>
      <c r="AN51" s="429">
        <v>1.642679</v>
      </c>
      <c r="AO51" s="429">
        <v>1.690258</v>
      </c>
      <c r="AP51" s="429">
        <v>1.826233</v>
      </c>
      <c r="AQ51" s="429">
        <v>1.9287099999999999</v>
      </c>
      <c r="AR51" s="429">
        <v>1.9968330000000001</v>
      </c>
      <c r="AS51" s="429">
        <v>1.9198390000000001</v>
      </c>
      <c r="AT51" s="429">
        <v>1.8904190000000001</v>
      </c>
      <c r="AU51" s="429">
        <v>1.8229329999999999</v>
      </c>
      <c r="AV51" s="429">
        <v>1.715516</v>
      </c>
      <c r="AW51" s="429">
        <v>1.863767</v>
      </c>
      <c r="AX51" s="429">
        <v>1.872903</v>
      </c>
      <c r="AY51" s="429">
        <v>1.7669999999999999</v>
      </c>
      <c r="AZ51" s="896">
        <v>1.7356625000000001</v>
      </c>
      <c r="BA51" s="352">
        <v>1.803653</v>
      </c>
      <c r="BB51" s="352">
        <v>1.9222649999999999</v>
      </c>
      <c r="BC51" s="352">
        <v>1.9367589999999999</v>
      </c>
      <c r="BD51" s="352">
        <v>2.0082550000000001</v>
      </c>
      <c r="BE51" s="352">
        <v>1.9708289999999999</v>
      </c>
      <c r="BF51" s="352">
        <v>1.9118729999999999</v>
      </c>
      <c r="BG51" s="352">
        <v>1.782046</v>
      </c>
      <c r="BH51" s="352">
        <v>1.661537</v>
      </c>
      <c r="BI51" s="352">
        <v>1.7233019999999999</v>
      </c>
      <c r="BJ51" s="352">
        <v>1.7498990000000001</v>
      </c>
      <c r="BK51" s="352">
        <v>1.6862159999999999</v>
      </c>
      <c r="BL51" s="352">
        <v>1.6526700000000001</v>
      </c>
      <c r="BM51" s="352">
        <v>1.7649079999999999</v>
      </c>
      <c r="BN51" s="352">
        <v>1.836625</v>
      </c>
      <c r="BO51" s="352">
        <v>1.838851</v>
      </c>
      <c r="BP51" s="352">
        <v>1.8783380000000001</v>
      </c>
      <c r="BQ51" s="352">
        <v>1.890522</v>
      </c>
      <c r="BR51" s="352">
        <v>1.867621</v>
      </c>
      <c r="BS51" s="352">
        <v>1.7738579999999999</v>
      </c>
      <c r="BT51" s="352">
        <v>1.6840520000000001</v>
      </c>
      <c r="BU51" s="352">
        <v>1.7635799999999999</v>
      </c>
      <c r="BV51" s="352">
        <v>1.798791</v>
      </c>
    </row>
    <row r="52" spans="1:79" ht="11.1" customHeight="1" x14ac:dyDescent="0.2">
      <c r="A52" s="270" t="s">
        <v>449</v>
      </c>
      <c r="B52" s="569" t="s">
        <v>1106</v>
      </c>
      <c r="C52" s="429">
        <v>4.6704189999999999</v>
      </c>
      <c r="D52" s="429">
        <v>4.6821429999999999</v>
      </c>
      <c r="E52" s="429">
        <v>5.0040969999999998</v>
      </c>
      <c r="F52" s="429">
        <v>4.835267</v>
      </c>
      <c r="G52" s="429">
        <v>4.9879030000000002</v>
      </c>
      <c r="H52" s="429">
        <v>5.1965000000000003</v>
      </c>
      <c r="I52" s="429">
        <v>5.1244839999999998</v>
      </c>
      <c r="J52" s="429">
        <v>5.1423870000000003</v>
      </c>
      <c r="K52" s="429">
        <v>5.1832330000000004</v>
      </c>
      <c r="L52" s="429">
        <v>5.0771610000000003</v>
      </c>
      <c r="M52" s="429">
        <v>5.3384</v>
      </c>
      <c r="N52" s="429">
        <v>4.872871</v>
      </c>
      <c r="O52" s="429">
        <v>4.7022899999999996</v>
      </c>
      <c r="P52" s="429">
        <v>4.6969289999999999</v>
      </c>
      <c r="Q52" s="429">
        <v>4.6824519999999996</v>
      </c>
      <c r="R52" s="429">
        <v>4.743233</v>
      </c>
      <c r="S52" s="429">
        <v>4.9480969999999997</v>
      </c>
      <c r="T52" s="429">
        <v>4.975867</v>
      </c>
      <c r="U52" s="429">
        <v>4.9784519999999999</v>
      </c>
      <c r="V52" s="429">
        <v>5.0175159999999996</v>
      </c>
      <c r="W52" s="429">
        <v>4.8967000000000001</v>
      </c>
      <c r="X52" s="429">
        <v>4.7347419999999998</v>
      </c>
      <c r="Y52" s="429">
        <v>5.1009669999999998</v>
      </c>
      <c r="Z52" s="429">
        <v>5.2440319999999998</v>
      </c>
      <c r="AA52" s="429">
        <v>4.6423870000000003</v>
      </c>
      <c r="AB52" s="429">
        <v>4.3183449999999999</v>
      </c>
      <c r="AC52" s="429">
        <v>4.7288069999999998</v>
      </c>
      <c r="AD52" s="429">
        <v>4.7907330000000004</v>
      </c>
      <c r="AE52" s="429">
        <v>5.0102260000000003</v>
      </c>
      <c r="AF52" s="429">
        <v>5.0438999999999998</v>
      </c>
      <c r="AG52" s="429">
        <v>5.1375479999999998</v>
      </c>
      <c r="AH52" s="429">
        <v>5.1275810000000002</v>
      </c>
      <c r="AI52" s="429">
        <v>4.9915669999999999</v>
      </c>
      <c r="AJ52" s="429">
        <v>5.0198710000000002</v>
      </c>
      <c r="AK52" s="429">
        <v>5.1835329999999997</v>
      </c>
      <c r="AL52" s="429">
        <v>5.2071940000000003</v>
      </c>
      <c r="AM52" s="429">
        <v>4.7412900000000002</v>
      </c>
      <c r="AN52" s="429">
        <v>4.6119289999999999</v>
      </c>
      <c r="AO52" s="429">
        <v>4.739903</v>
      </c>
      <c r="AP52" s="429">
        <v>4.7369329999999996</v>
      </c>
      <c r="AQ52" s="429">
        <v>5.0063550000000001</v>
      </c>
      <c r="AR52" s="429">
        <v>5.1342999999999996</v>
      </c>
      <c r="AS52" s="429">
        <v>5.199516</v>
      </c>
      <c r="AT52" s="429">
        <v>5.2809999999999997</v>
      </c>
      <c r="AU52" s="429">
        <v>5.0714329999999999</v>
      </c>
      <c r="AV52" s="429">
        <v>4.8089029999999999</v>
      </c>
      <c r="AW52" s="429">
        <v>5.2332999999999998</v>
      </c>
      <c r="AX52" s="429">
        <v>5.3293229999999996</v>
      </c>
      <c r="AY52" s="429">
        <v>5.0546774193999999</v>
      </c>
      <c r="AZ52" s="896">
        <v>4.8935230000000001</v>
      </c>
      <c r="BA52" s="352">
        <v>4.8887460000000003</v>
      </c>
      <c r="BB52" s="352">
        <v>4.877999</v>
      </c>
      <c r="BC52" s="352">
        <v>4.9311400000000001</v>
      </c>
      <c r="BD52" s="352">
        <v>5.015199</v>
      </c>
      <c r="BE52" s="352">
        <v>5.1220800000000004</v>
      </c>
      <c r="BF52" s="352">
        <v>5.093756</v>
      </c>
      <c r="BG52" s="352">
        <v>4.9399959999999998</v>
      </c>
      <c r="BH52" s="352">
        <v>4.800287</v>
      </c>
      <c r="BI52" s="352">
        <v>5.0584030000000002</v>
      </c>
      <c r="BJ52" s="352">
        <v>5.072495</v>
      </c>
      <c r="BK52" s="352">
        <v>4.7862929999999997</v>
      </c>
      <c r="BL52" s="352">
        <v>4.5781450000000001</v>
      </c>
      <c r="BM52" s="352">
        <v>4.7661210000000001</v>
      </c>
      <c r="BN52" s="352">
        <v>4.7775869999999996</v>
      </c>
      <c r="BO52" s="352">
        <v>4.8910619999999998</v>
      </c>
      <c r="BP52" s="352">
        <v>4.9526149999999998</v>
      </c>
      <c r="BQ52" s="352">
        <v>5.0372389999999996</v>
      </c>
      <c r="BR52" s="352">
        <v>5.0826450000000003</v>
      </c>
      <c r="BS52" s="352">
        <v>4.9192580000000001</v>
      </c>
      <c r="BT52" s="352">
        <v>4.7794619999999997</v>
      </c>
      <c r="BU52" s="352">
        <v>5.0749740000000001</v>
      </c>
      <c r="BV52" s="352">
        <v>5.1001609999999999</v>
      </c>
    </row>
    <row r="53" spans="1:79" ht="11.1" customHeight="1" x14ac:dyDescent="0.2">
      <c r="A53" s="270" t="s">
        <v>450</v>
      </c>
      <c r="B53" s="569" t="s">
        <v>1107</v>
      </c>
      <c r="C53" s="429">
        <v>0.27035500000000001</v>
      </c>
      <c r="D53" s="429">
        <v>0.22800000000000001</v>
      </c>
      <c r="E53" s="429">
        <v>0.30058099999999999</v>
      </c>
      <c r="F53" s="429">
        <v>0.23169999999999999</v>
      </c>
      <c r="G53" s="429">
        <v>0.24512900000000001</v>
      </c>
      <c r="H53" s="429">
        <v>0.20536699999999999</v>
      </c>
      <c r="I53" s="429">
        <v>0.217387</v>
      </c>
      <c r="J53" s="429">
        <v>0.27419399999999999</v>
      </c>
      <c r="K53" s="429">
        <v>0.29573300000000002</v>
      </c>
      <c r="L53" s="429">
        <v>0.25316100000000002</v>
      </c>
      <c r="M53" s="429">
        <v>0.21890000000000001</v>
      </c>
      <c r="N53" s="429">
        <v>0.27238699999999999</v>
      </c>
      <c r="O53" s="429">
        <v>0.26148399999999999</v>
      </c>
      <c r="P53" s="429">
        <v>0.27592899999999998</v>
      </c>
      <c r="Q53" s="429">
        <v>0.276194</v>
      </c>
      <c r="R53" s="429">
        <v>0.2873</v>
      </c>
      <c r="S53" s="429">
        <v>0.27777400000000002</v>
      </c>
      <c r="T53" s="429">
        <v>0.22983300000000001</v>
      </c>
      <c r="U53" s="429">
        <v>0.264484</v>
      </c>
      <c r="V53" s="429">
        <v>0.26922600000000002</v>
      </c>
      <c r="W53" s="429">
        <v>0.26166699999999998</v>
      </c>
      <c r="X53" s="429">
        <v>0.27061299999999999</v>
      </c>
      <c r="Y53" s="429">
        <v>0.29049999999999998</v>
      </c>
      <c r="Z53" s="429">
        <v>0.287387</v>
      </c>
      <c r="AA53" s="429">
        <v>0.32032300000000002</v>
      </c>
      <c r="AB53" s="429">
        <v>0.39865499999999998</v>
      </c>
      <c r="AC53" s="429">
        <v>0.40632299999999999</v>
      </c>
      <c r="AD53" s="429">
        <v>0.29609999999999997</v>
      </c>
      <c r="AE53" s="429">
        <v>0.32267699999999999</v>
      </c>
      <c r="AF53" s="429">
        <v>0.29506700000000002</v>
      </c>
      <c r="AG53" s="429">
        <v>0.30729000000000001</v>
      </c>
      <c r="AH53" s="429">
        <v>0.302452</v>
      </c>
      <c r="AI53" s="429">
        <v>0.26490000000000002</v>
      </c>
      <c r="AJ53" s="429">
        <v>0.32222600000000001</v>
      </c>
      <c r="AK53" s="429">
        <v>0.26736700000000002</v>
      </c>
      <c r="AL53" s="429">
        <v>0.29235499999999998</v>
      </c>
      <c r="AM53" s="429">
        <v>0.30738700000000002</v>
      </c>
      <c r="AN53" s="429">
        <v>0.324071</v>
      </c>
      <c r="AO53" s="429">
        <v>0.31822600000000001</v>
      </c>
      <c r="AP53" s="429">
        <v>0.24996699999999999</v>
      </c>
      <c r="AQ53" s="429">
        <v>0.28000000000000003</v>
      </c>
      <c r="AR53" s="429">
        <v>0.31566699999999998</v>
      </c>
      <c r="AS53" s="429">
        <v>0.33145200000000002</v>
      </c>
      <c r="AT53" s="429">
        <v>0.325936</v>
      </c>
      <c r="AU53" s="429">
        <v>0.33286700000000002</v>
      </c>
      <c r="AV53" s="429">
        <v>0.32116099999999997</v>
      </c>
      <c r="AW53" s="429">
        <v>0.32876699999999998</v>
      </c>
      <c r="AX53" s="429">
        <v>0.30548399999999998</v>
      </c>
      <c r="AY53" s="429">
        <v>0.29554838709999998</v>
      </c>
      <c r="AZ53" s="896">
        <v>0.28718546429000003</v>
      </c>
      <c r="BA53" s="352">
        <v>0.29418050000000001</v>
      </c>
      <c r="BB53" s="352">
        <v>0.27393889999999999</v>
      </c>
      <c r="BC53" s="352">
        <v>0.27418779999999998</v>
      </c>
      <c r="BD53" s="352">
        <v>0.27048240000000001</v>
      </c>
      <c r="BE53" s="352">
        <v>0.27206340000000001</v>
      </c>
      <c r="BF53" s="352">
        <v>0.27544439999999998</v>
      </c>
      <c r="BG53" s="352">
        <v>0.26624170000000003</v>
      </c>
      <c r="BH53" s="352">
        <v>0.2619165</v>
      </c>
      <c r="BI53" s="352">
        <v>0.25369789999999998</v>
      </c>
      <c r="BJ53" s="352">
        <v>0.23471690000000001</v>
      </c>
      <c r="BK53" s="352">
        <v>0.25767760000000001</v>
      </c>
      <c r="BL53" s="352">
        <v>0.25927119999999998</v>
      </c>
      <c r="BM53" s="352">
        <v>0.27003490000000002</v>
      </c>
      <c r="BN53" s="352">
        <v>0.25087120000000002</v>
      </c>
      <c r="BO53" s="352">
        <v>0.25154910000000003</v>
      </c>
      <c r="BP53" s="352">
        <v>0.24757460000000001</v>
      </c>
      <c r="BQ53" s="352">
        <v>0.25640449999999998</v>
      </c>
      <c r="BR53" s="352">
        <v>0.26635249999999999</v>
      </c>
      <c r="BS53" s="352">
        <v>0.2618762</v>
      </c>
      <c r="BT53" s="352">
        <v>0.2609863</v>
      </c>
      <c r="BU53" s="352">
        <v>0.2558433</v>
      </c>
      <c r="BV53" s="352">
        <v>0.2393034</v>
      </c>
    </row>
    <row r="54" spans="1:79" ht="11.1" customHeight="1" x14ac:dyDescent="0.2">
      <c r="A54" s="270" t="s">
        <v>451</v>
      </c>
      <c r="B54" s="569" t="s">
        <v>1143</v>
      </c>
      <c r="C54" s="429">
        <v>2.2758400000000001</v>
      </c>
      <c r="D54" s="429">
        <v>2.2015709999999999</v>
      </c>
      <c r="E54" s="429">
        <v>2.2903880000000001</v>
      </c>
      <c r="F54" s="429">
        <v>2.3293659999999998</v>
      </c>
      <c r="G54" s="429">
        <v>2.4014199999999999</v>
      </c>
      <c r="H54" s="429">
        <v>2.4570669999999999</v>
      </c>
      <c r="I54" s="429">
        <v>2.4626440000000001</v>
      </c>
      <c r="J54" s="429">
        <v>2.3571610000000001</v>
      </c>
      <c r="K54" s="429">
        <v>2.380566</v>
      </c>
      <c r="L54" s="429">
        <v>2.2897090000000002</v>
      </c>
      <c r="M54" s="429">
        <v>2.4104999999999999</v>
      </c>
      <c r="N54" s="429">
        <v>2.204323</v>
      </c>
      <c r="O54" s="429">
        <v>2.2269049999999999</v>
      </c>
      <c r="P54" s="429">
        <v>2.1831070000000001</v>
      </c>
      <c r="Q54" s="429">
        <v>2.2130649999999998</v>
      </c>
      <c r="R54" s="429">
        <v>2.2790339999999998</v>
      </c>
      <c r="S54" s="429">
        <v>2.3731279999999999</v>
      </c>
      <c r="T54" s="429">
        <v>2.3922319999999999</v>
      </c>
      <c r="U54" s="429">
        <v>2.4336790000000001</v>
      </c>
      <c r="V54" s="429">
        <v>2.4219680000000001</v>
      </c>
      <c r="W54" s="429">
        <v>2.3456000000000001</v>
      </c>
      <c r="X54" s="429">
        <v>2.193549</v>
      </c>
      <c r="Y54" s="429">
        <v>2.282365</v>
      </c>
      <c r="Z54" s="429">
        <v>2.298807</v>
      </c>
      <c r="AA54" s="429">
        <v>2.220323</v>
      </c>
      <c r="AB54" s="429">
        <v>2.0950690000000001</v>
      </c>
      <c r="AC54" s="429">
        <v>2.198194</v>
      </c>
      <c r="AD54" s="429">
        <v>2.2060010000000001</v>
      </c>
      <c r="AE54" s="429">
        <v>2.3004199999999999</v>
      </c>
      <c r="AF54" s="429">
        <v>2.377901</v>
      </c>
      <c r="AG54" s="429">
        <v>2.3220969999999999</v>
      </c>
      <c r="AH54" s="429">
        <v>2.3780009999999998</v>
      </c>
      <c r="AI54" s="429">
        <v>2.2866330000000001</v>
      </c>
      <c r="AJ54" s="429">
        <v>2.2131940000000001</v>
      </c>
      <c r="AK54" s="429">
        <v>2.3167990000000001</v>
      </c>
      <c r="AL54" s="429">
        <v>2.296872</v>
      </c>
      <c r="AM54" s="429">
        <v>2.159872</v>
      </c>
      <c r="AN54" s="429">
        <v>2.1276790000000001</v>
      </c>
      <c r="AO54" s="429">
        <v>2.1607759999999998</v>
      </c>
      <c r="AP54" s="429">
        <v>2.1545670000000001</v>
      </c>
      <c r="AQ54" s="429">
        <v>2.3168389999999999</v>
      </c>
      <c r="AR54" s="429">
        <v>2.3816329999999999</v>
      </c>
      <c r="AS54" s="429">
        <v>2.3536139999999999</v>
      </c>
      <c r="AT54" s="429">
        <v>2.3476129999999999</v>
      </c>
      <c r="AU54" s="429">
        <v>2.3306</v>
      </c>
      <c r="AV54" s="429">
        <v>2.0656780000000001</v>
      </c>
      <c r="AW54" s="429">
        <v>2.2376330000000002</v>
      </c>
      <c r="AX54" s="429">
        <v>2.2895180000000002</v>
      </c>
      <c r="AY54" s="429">
        <v>2.5266903065999999</v>
      </c>
      <c r="AZ54" s="896">
        <v>2.3313368329999999</v>
      </c>
      <c r="BA54" s="352">
        <v>2.2351239999999999</v>
      </c>
      <c r="BB54" s="352">
        <v>2.301507</v>
      </c>
      <c r="BC54" s="352">
        <v>2.3757830000000002</v>
      </c>
      <c r="BD54" s="352">
        <v>2.3851580000000001</v>
      </c>
      <c r="BE54" s="352">
        <v>2.3946070000000002</v>
      </c>
      <c r="BF54" s="352">
        <v>2.3666429999999998</v>
      </c>
      <c r="BG54" s="352">
        <v>2.261571</v>
      </c>
      <c r="BH54" s="352">
        <v>2.165117</v>
      </c>
      <c r="BI54" s="352">
        <v>2.2421570000000002</v>
      </c>
      <c r="BJ54" s="352">
        <v>2.2717909999999999</v>
      </c>
      <c r="BK54" s="352">
        <v>2.1901030000000001</v>
      </c>
      <c r="BL54" s="352">
        <v>2.157769</v>
      </c>
      <c r="BM54" s="352">
        <v>2.2072280000000002</v>
      </c>
      <c r="BN54" s="352">
        <v>2.2468170000000001</v>
      </c>
      <c r="BO54" s="352">
        <v>2.3073809999999999</v>
      </c>
      <c r="BP54" s="352">
        <v>2.3471259999999998</v>
      </c>
      <c r="BQ54" s="352">
        <v>2.4414899999999999</v>
      </c>
      <c r="BR54" s="352">
        <v>2.4135089999999999</v>
      </c>
      <c r="BS54" s="352">
        <v>2.297641</v>
      </c>
      <c r="BT54" s="352">
        <v>2.196374</v>
      </c>
      <c r="BU54" s="352">
        <v>2.268958</v>
      </c>
      <c r="BV54" s="352">
        <v>2.298727</v>
      </c>
    </row>
    <row r="55" spans="1:79" ht="11.1" customHeight="1" x14ac:dyDescent="0.2">
      <c r="A55" s="32"/>
      <c r="B55" s="86"/>
      <c r="C55" s="429"/>
      <c r="D55" s="429"/>
      <c r="E55" s="429"/>
      <c r="F55" s="429"/>
      <c r="G55" s="429"/>
      <c r="H55" s="429"/>
      <c r="I55" s="429"/>
      <c r="J55" s="429"/>
      <c r="K55" s="429"/>
      <c r="L55" s="429"/>
      <c r="M55" s="429"/>
      <c r="N55" s="429"/>
      <c r="O55" s="429"/>
      <c r="P55" s="429"/>
      <c r="Q55" s="429"/>
      <c r="R55" s="429"/>
      <c r="S55" s="429"/>
      <c r="T55" s="429"/>
      <c r="U55" s="429"/>
      <c r="V55" s="429"/>
      <c r="W55" s="429"/>
      <c r="X55" s="429"/>
      <c r="Y55" s="429"/>
      <c r="Z55" s="429"/>
      <c r="AA55" s="429"/>
      <c r="AB55" s="429"/>
      <c r="AC55" s="429"/>
      <c r="AD55" s="429"/>
      <c r="AE55" s="429"/>
      <c r="AF55" s="429"/>
      <c r="AG55" s="429"/>
      <c r="AH55" s="429"/>
      <c r="AI55" s="429"/>
      <c r="AJ55" s="429"/>
      <c r="AK55" s="429"/>
      <c r="AL55" s="429"/>
      <c r="AM55" s="429"/>
      <c r="AN55" s="429"/>
      <c r="AO55" s="429"/>
      <c r="AP55" s="429"/>
      <c r="AQ55" s="429"/>
      <c r="AR55" s="429"/>
      <c r="AS55" s="429"/>
      <c r="AT55" s="429"/>
      <c r="AU55" s="429"/>
      <c r="AV55" s="429"/>
      <c r="AW55" s="429"/>
      <c r="AX55" s="429"/>
      <c r="AY55" s="429"/>
      <c r="AZ55" s="896"/>
      <c r="BA55" s="352"/>
      <c r="BB55" s="352"/>
      <c r="BC55" s="352"/>
      <c r="BD55" s="352"/>
      <c r="BE55" s="352"/>
      <c r="BF55" s="352"/>
      <c r="BG55" s="352"/>
      <c r="BH55" s="352"/>
      <c r="BI55" s="352"/>
      <c r="BJ55" s="352"/>
      <c r="BK55" s="352"/>
      <c r="BL55" s="352"/>
      <c r="BM55" s="352"/>
      <c r="BN55" s="352"/>
      <c r="BO55" s="352"/>
      <c r="BP55" s="352"/>
      <c r="BQ55" s="352"/>
      <c r="BR55" s="352"/>
      <c r="BS55" s="352"/>
      <c r="BT55" s="352"/>
      <c r="BU55" s="352"/>
      <c r="BV55" s="352"/>
    </row>
    <row r="56" spans="1:79" s="274" customFormat="1" ht="11.1" customHeight="1" x14ac:dyDescent="0.2">
      <c r="A56" s="548" t="s">
        <v>455</v>
      </c>
      <c r="B56" s="570" t="s">
        <v>1144</v>
      </c>
      <c r="C56" s="100">
        <v>15.969548</v>
      </c>
      <c r="D56" s="100">
        <v>15.946963999999999</v>
      </c>
      <c r="E56" s="100">
        <v>16.414290000000001</v>
      </c>
      <c r="F56" s="100">
        <v>16.121867000000002</v>
      </c>
      <c r="G56" s="100">
        <v>16.734128999999999</v>
      </c>
      <c r="H56" s="100">
        <v>17.1082</v>
      </c>
      <c r="I56" s="100">
        <v>16.887225999999998</v>
      </c>
      <c r="J56" s="100">
        <v>16.903419</v>
      </c>
      <c r="K56" s="100">
        <v>16.660900000000002</v>
      </c>
      <c r="L56" s="100">
        <v>16.265871000000001</v>
      </c>
      <c r="M56" s="100">
        <v>16.939966999999999</v>
      </c>
      <c r="N56" s="100">
        <v>15.842936</v>
      </c>
      <c r="O56" s="100">
        <v>15.625194</v>
      </c>
      <c r="P56" s="100">
        <v>15.627071000000001</v>
      </c>
      <c r="Q56" s="100">
        <v>16.026257999999999</v>
      </c>
      <c r="R56" s="100">
        <v>16.463032999999999</v>
      </c>
      <c r="S56" s="100">
        <v>16.756613000000002</v>
      </c>
      <c r="T56" s="100">
        <v>17.014433</v>
      </c>
      <c r="U56" s="100">
        <v>17.135580999999998</v>
      </c>
      <c r="V56" s="100">
        <v>17.200548000000001</v>
      </c>
      <c r="W56" s="100">
        <v>16.711500000000001</v>
      </c>
      <c r="X56" s="100">
        <v>15.835936</v>
      </c>
      <c r="Y56" s="100">
        <v>16.487133</v>
      </c>
      <c r="Z56" s="100">
        <v>17.074387000000002</v>
      </c>
      <c r="AA56" s="100">
        <v>15.831968</v>
      </c>
      <c r="AB56" s="100">
        <v>15.204862</v>
      </c>
      <c r="AC56" s="100">
        <v>16.257936000000001</v>
      </c>
      <c r="AD56" s="100">
        <v>16.394500000000001</v>
      </c>
      <c r="AE56" s="100">
        <v>17.13571</v>
      </c>
      <c r="AF56" s="100">
        <v>17.2728</v>
      </c>
      <c r="AG56" s="100">
        <v>16.945516000000001</v>
      </c>
      <c r="AH56" s="100">
        <v>17.231290000000001</v>
      </c>
      <c r="AI56" s="100">
        <v>16.582166999999998</v>
      </c>
      <c r="AJ56" s="100">
        <v>16.462</v>
      </c>
      <c r="AK56" s="100">
        <v>16.817767</v>
      </c>
      <c r="AL56" s="100">
        <v>17.077000000000002</v>
      </c>
      <c r="AM56" s="100">
        <v>16.004999999999999</v>
      </c>
      <c r="AN56" s="100">
        <v>15.628857</v>
      </c>
      <c r="AO56" s="100">
        <v>16.152515999999999</v>
      </c>
      <c r="AP56" s="100">
        <v>16.428933000000001</v>
      </c>
      <c r="AQ56" s="100">
        <v>17.125871</v>
      </c>
      <c r="AR56" s="100">
        <v>17.362732999999999</v>
      </c>
      <c r="AS56" s="100">
        <v>17.387936</v>
      </c>
      <c r="AT56" s="100">
        <v>17.324580999999998</v>
      </c>
      <c r="AU56" s="100">
        <v>16.921633</v>
      </c>
      <c r="AV56" s="100">
        <v>16.003354999999999</v>
      </c>
      <c r="AW56" s="100">
        <v>16.8339</v>
      </c>
      <c r="AX56" s="100">
        <v>17.247257999999999</v>
      </c>
      <c r="AY56" s="100">
        <v>16.774935484</v>
      </c>
      <c r="AZ56" s="915">
        <v>16.138595714000001</v>
      </c>
      <c r="BA56" s="559">
        <v>16.288039999999999</v>
      </c>
      <c r="BB56" s="559">
        <v>16.660419999999998</v>
      </c>
      <c r="BC56" s="559">
        <v>16.950130000000001</v>
      </c>
      <c r="BD56" s="559">
        <v>17.25301</v>
      </c>
      <c r="BE56" s="559">
        <v>17.239699999999999</v>
      </c>
      <c r="BF56" s="559">
        <v>17.090689999999999</v>
      </c>
      <c r="BG56" s="559">
        <v>16.461690000000001</v>
      </c>
      <c r="BH56" s="559">
        <v>15.990159999999999</v>
      </c>
      <c r="BI56" s="559">
        <v>16.406279999999999</v>
      </c>
      <c r="BJ56" s="559">
        <v>16.615300000000001</v>
      </c>
      <c r="BK56" s="559">
        <v>16.135359999999999</v>
      </c>
      <c r="BL56" s="559">
        <v>15.72475</v>
      </c>
      <c r="BM56" s="559">
        <v>16.136209999999998</v>
      </c>
      <c r="BN56" s="559">
        <v>16.44744</v>
      </c>
      <c r="BO56" s="559">
        <v>16.71942</v>
      </c>
      <c r="BP56" s="559">
        <v>16.966259999999998</v>
      </c>
      <c r="BQ56" s="559">
        <v>17.181049999999999</v>
      </c>
      <c r="BR56" s="559">
        <v>17.11102</v>
      </c>
      <c r="BS56" s="559">
        <v>16.511959999999998</v>
      </c>
      <c r="BT56" s="559">
        <v>16.0397</v>
      </c>
      <c r="BU56" s="559">
        <v>16.548480000000001</v>
      </c>
      <c r="BV56" s="559">
        <v>16.750900000000001</v>
      </c>
    </row>
    <row r="57" spans="1:79" s="274" customFormat="1" ht="11.1" customHeight="1" x14ac:dyDescent="0.2">
      <c r="A57" s="548" t="s">
        <v>453</v>
      </c>
      <c r="B57" s="570" t="s">
        <v>1145</v>
      </c>
      <c r="C57" s="100">
        <v>17.93431</v>
      </c>
      <c r="D57" s="100">
        <v>17.93431</v>
      </c>
      <c r="E57" s="100">
        <v>17.93431</v>
      </c>
      <c r="F57" s="100">
        <v>17.93431</v>
      </c>
      <c r="G57" s="100">
        <v>17.93431</v>
      </c>
      <c r="H57" s="100">
        <v>17.93431</v>
      </c>
      <c r="I57" s="100">
        <v>17.955310000000001</v>
      </c>
      <c r="J57" s="100">
        <v>17.955310000000001</v>
      </c>
      <c r="K57" s="100">
        <v>18.01661</v>
      </c>
      <c r="L57" s="100">
        <v>18.01661</v>
      </c>
      <c r="M57" s="100">
        <v>18.003609999999998</v>
      </c>
      <c r="N57" s="100">
        <v>18.003609999999998</v>
      </c>
      <c r="O57" s="100">
        <v>18.060369000000001</v>
      </c>
      <c r="P57" s="100">
        <v>18.030369</v>
      </c>
      <c r="Q57" s="100">
        <v>18.270368999999999</v>
      </c>
      <c r="R57" s="100">
        <v>18.270368999999999</v>
      </c>
      <c r="S57" s="100">
        <v>18.270368999999999</v>
      </c>
      <c r="T57" s="100">
        <v>18.270368999999999</v>
      </c>
      <c r="U57" s="100">
        <v>18.272248999999999</v>
      </c>
      <c r="V57" s="100">
        <v>18.272248999999999</v>
      </c>
      <c r="W57" s="100">
        <v>18.272248999999999</v>
      </c>
      <c r="X57" s="100">
        <v>18.272248999999999</v>
      </c>
      <c r="Y57" s="100">
        <v>18.346249</v>
      </c>
      <c r="Z57" s="100">
        <v>18.347978000000001</v>
      </c>
      <c r="AA57" s="100">
        <v>18.384228</v>
      </c>
      <c r="AB57" s="100">
        <v>18.384228</v>
      </c>
      <c r="AC57" s="100">
        <v>18.326028000000001</v>
      </c>
      <c r="AD57" s="100">
        <v>18.326028000000001</v>
      </c>
      <c r="AE57" s="100">
        <v>18.326028000000001</v>
      </c>
      <c r="AF57" s="100">
        <v>18.336528000000001</v>
      </c>
      <c r="AG57" s="100">
        <v>18.336528000000001</v>
      </c>
      <c r="AH57" s="100">
        <v>18.336528000000001</v>
      </c>
      <c r="AI57" s="100">
        <v>18.336528000000001</v>
      </c>
      <c r="AJ57" s="100">
        <v>18.35746</v>
      </c>
      <c r="AK57" s="100">
        <v>18.36496</v>
      </c>
      <c r="AL57" s="100">
        <v>18.36496</v>
      </c>
      <c r="AM57" s="100">
        <v>18.416072</v>
      </c>
      <c r="AN57" s="100">
        <v>18.406472000000001</v>
      </c>
      <c r="AO57" s="100">
        <v>18.159717000000001</v>
      </c>
      <c r="AP57" s="100">
        <v>18.089366999999999</v>
      </c>
      <c r="AQ57" s="100">
        <v>18.159717000000001</v>
      </c>
      <c r="AR57" s="100">
        <v>18.159717000000001</v>
      </c>
      <c r="AS57" s="100">
        <v>18.159717000000001</v>
      </c>
      <c r="AT57" s="100">
        <v>18.159717000000001</v>
      </c>
      <c r="AU57" s="100">
        <v>18.160717000000002</v>
      </c>
      <c r="AV57" s="100">
        <v>18.160717000000002</v>
      </c>
      <c r="AW57" s="100">
        <v>18.022017000000002</v>
      </c>
      <c r="AX57" s="100">
        <v>18.022017000000002</v>
      </c>
      <c r="AY57" s="100">
        <v>18.02102</v>
      </c>
      <c r="AZ57" s="915">
        <v>18.02102</v>
      </c>
      <c r="BA57" s="559">
        <v>18.02102</v>
      </c>
      <c r="BB57" s="559">
        <v>17.948519999999998</v>
      </c>
      <c r="BC57" s="559">
        <v>17.87602</v>
      </c>
      <c r="BD57" s="559">
        <v>17.87602</v>
      </c>
      <c r="BE57" s="559">
        <v>17.87602</v>
      </c>
      <c r="BF57" s="559">
        <v>17.87602</v>
      </c>
      <c r="BG57" s="559">
        <v>17.87602</v>
      </c>
      <c r="BH57" s="559">
        <v>17.87602</v>
      </c>
      <c r="BI57" s="559">
        <v>17.87602</v>
      </c>
      <c r="BJ57" s="559">
        <v>17.87602</v>
      </c>
      <c r="BK57" s="559">
        <v>17.87602</v>
      </c>
      <c r="BL57" s="559">
        <v>17.87602</v>
      </c>
      <c r="BM57" s="559">
        <v>17.87602</v>
      </c>
      <c r="BN57" s="559">
        <v>17.87602</v>
      </c>
      <c r="BO57" s="559">
        <v>17.87602</v>
      </c>
      <c r="BP57" s="559">
        <v>17.87602</v>
      </c>
      <c r="BQ57" s="559">
        <v>17.87602</v>
      </c>
      <c r="BR57" s="559">
        <v>17.87602</v>
      </c>
      <c r="BS57" s="559">
        <v>17.87602</v>
      </c>
      <c r="BT57" s="559">
        <v>17.87602</v>
      </c>
      <c r="BU57" s="559">
        <v>17.87602</v>
      </c>
      <c r="BV57" s="559">
        <v>17.87602</v>
      </c>
    </row>
    <row r="58" spans="1:79" s="274" customFormat="1" ht="11.1" customHeight="1" x14ac:dyDescent="0.2">
      <c r="A58" s="548" t="s">
        <v>454</v>
      </c>
      <c r="B58" s="571" t="s">
        <v>1146</v>
      </c>
      <c r="C58" s="101">
        <v>0.89044674705000004</v>
      </c>
      <c r="D58" s="101">
        <v>0.88918748476999998</v>
      </c>
      <c r="E58" s="101">
        <v>0.91524513628000004</v>
      </c>
      <c r="F58" s="101">
        <v>0.89893990902999998</v>
      </c>
      <c r="G58" s="101">
        <v>0.93307905349999998</v>
      </c>
      <c r="H58" s="101">
        <v>0.95393689526000003</v>
      </c>
      <c r="I58" s="101">
        <v>0.94051431024999999</v>
      </c>
      <c r="J58" s="101">
        <v>0.94141616045999998</v>
      </c>
      <c r="K58" s="101">
        <v>0.92475221476000002</v>
      </c>
      <c r="L58" s="101">
        <v>0.90282639187000002</v>
      </c>
      <c r="M58" s="101">
        <v>0.94092057093000003</v>
      </c>
      <c r="N58" s="101">
        <v>0.87998662490000001</v>
      </c>
      <c r="O58" s="101">
        <v>0.86516471507000003</v>
      </c>
      <c r="P58" s="101">
        <v>0.86670832971</v>
      </c>
      <c r="Q58" s="101">
        <v>0.87717210309000004</v>
      </c>
      <c r="R58" s="101">
        <v>0.90107829787000004</v>
      </c>
      <c r="S58" s="101">
        <v>0.91714693884999998</v>
      </c>
      <c r="T58" s="101">
        <v>0.9312583123</v>
      </c>
      <c r="U58" s="101">
        <v>0.93779266032999997</v>
      </c>
      <c r="V58" s="101">
        <v>0.94134816135999999</v>
      </c>
      <c r="W58" s="101">
        <v>0.91458363992000002</v>
      </c>
      <c r="X58" s="101">
        <v>0.86666594790999996</v>
      </c>
      <c r="Y58" s="101">
        <v>0.89866506226999998</v>
      </c>
      <c r="Z58" s="101">
        <v>0.93058684722999996</v>
      </c>
      <c r="AA58" s="101">
        <v>0.86117121697999999</v>
      </c>
      <c r="AB58" s="101">
        <v>0.82706013002000001</v>
      </c>
      <c r="AC58" s="101">
        <v>0.88715001417999995</v>
      </c>
      <c r="AD58" s="101">
        <v>0.89460192902000002</v>
      </c>
      <c r="AE58" s="101">
        <v>0.93504768190999998</v>
      </c>
      <c r="AF58" s="101">
        <v>0.94198858147999998</v>
      </c>
      <c r="AG58" s="101">
        <v>0.92413983716000003</v>
      </c>
      <c r="AH58" s="101">
        <v>0.93972479413999999</v>
      </c>
      <c r="AI58" s="101">
        <v>0.90432425375000003</v>
      </c>
      <c r="AJ58" s="101">
        <v>0.89674715347</v>
      </c>
      <c r="AK58" s="101">
        <v>0.91575298829999996</v>
      </c>
      <c r="AL58" s="101">
        <v>0.92986861936999998</v>
      </c>
      <c r="AM58" s="101">
        <v>0.86907783592999999</v>
      </c>
      <c r="AN58" s="101">
        <v>0.84909574198000004</v>
      </c>
      <c r="AO58" s="101">
        <v>0.88946958809999999</v>
      </c>
      <c r="AP58" s="101">
        <v>0.90820939174000004</v>
      </c>
      <c r="AQ58" s="101">
        <v>0.94306926699000004</v>
      </c>
      <c r="AR58" s="101">
        <v>0.95611253193000001</v>
      </c>
      <c r="AS58" s="101">
        <v>0.95750038395000003</v>
      </c>
      <c r="AT58" s="101">
        <v>0.95401161813000002</v>
      </c>
      <c r="AU58" s="101">
        <v>0.93177119604000003</v>
      </c>
      <c r="AV58" s="101">
        <v>0.88120722326000001</v>
      </c>
      <c r="AW58" s="101">
        <v>0.93407413831999997</v>
      </c>
      <c r="AX58" s="101">
        <v>0.95701041675999998</v>
      </c>
      <c r="AY58" s="101">
        <v>0.93085382979999998</v>
      </c>
      <c r="AZ58" s="921">
        <v>0.89554285575000003</v>
      </c>
      <c r="BA58" s="577">
        <v>0.90383550000000001</v>
      </c>
      <c r="BB58" s="577">
        <v>0.92823389999999995</v>
      </c>
      <c r="BC58" s="577">
        <v>0.94820479999999996</v>
      </c>
      <c r="BD58" s="577">
        <v>0.96514829999999996</v>
      </c>
      <c r="BE58" s="577">
        <v>0.96440369999999997</v>
      </c>
      <c r="BF58" s="577">
        <v>0.95606780000000002</v>
      </c>
      <c r="BG58" s="577">
        <v>0.92088099999999995</v>
      </c>
      <c r="BH58" s="577">
        <v>0.89450350000000001</v>
      </c>
      <c r="BI58" s="577">
        <v>0.91778150000000003</v>
      </c>
      <c r="BJ58" s="577">
        <v>0.92947420000000003</v>
      </c>
      <c r="BK58" s="577">
        <v>0.90262589999999998</v>
      </c>
      <c r="BL58" s="577">
        <v>0.87965599999999999</v>
      </c>
      <c r="BM58" s="577">
        <v>0.90267350000000002</v>
      </c>
      <c r="BN58" s="577">
        <v>0.92008420000000002</v>
      </c>
      <c r="BO58" s="577">
        <v>0.93529879999999999</v>
      </c>
      <c r="BP58" s="577">
        <v>0.94910709999999998</v>
      </c>
      <c r="BQ58" s="577">
        <v>0.9611227</v>
      </c>
      <c r="BR58" s="577">
        <v>0.95720539999999998</v>
      </c>
      <c r="BS58" s="577">
        <v>0.92369330000000005</v>
      </c>
      <c r="BT58" s="577">
        <v>0.89727449999999997</v>
      </c>
      <c r="BU58" s="577">
        <v>0.92573649999999996</v>
      </c>
      <c r="BV58" s="577">
        <v>0.93705970000000005</v>
      </c>
    </row>
    <row r="59" spans="1:79" s="164" customFormat="1" ht="22.35" customHeight="1" x14ac:dyDescent="0.2">
      <c r="A59" s="163"/>
      <c r="B59" s="1048" t="s">
        <v>1147</v>
      </c>
      <c r="C59" s="1049"/>
      <c r="D59" s="1049"/>
      <c r="E59" s="1049"/>
      <c r="F59" s="1049"/>
      <c r="G59" s="1049"/>
      <c r="H59" s="1049"/>
      <c r="I59" s="1049"/>
      <c r="J59" s="1049"/>
      <c r="K59" s="1049"/>
      <c r="L59" s="1049"/>
      <c r="M59" s="1049"/>
      <c r="N59" s="1049"/>
      <c r="O59" s="1049"/>
      <c r="P59" s="1049"/>
      <c r="Q59" s="1049"/>
      <c r="AY59" s="646"/>
      <c r="AZ59" s="646"/>
      <c r="BA59" s="646"/>
      <c r="BB59" s="646"/>
      <c r="BC59" s="646"/>
      <c r="BD59" s="646"/>
      <c r="BE59" s="646"/>
      <c r="BF59" s="646"/>
      <c r="BG59" s="646"/>
      <c r="BH59" s="646"/>
      <c r="BI59" s="646"/>
      <c r="BJ59" s="218"/>
    </row>
    <row r="60" spans="1:79" ht="12" customHeight="1" x14ac:dyDescent="0.2">
      <c r="A60" s="32"/>
      <c r="B60" s="777" t="s">
        <v>809</v>
      </c>
      <c r="C60" s="789"/>
      <c r="D60" s="789"/>
      <c r="E60" s="789"/>
      <c r="F60" s="789"/>
      <c r="G60" s="789"/>
      <c r="H60" s="789"/>
      <c r="I60" s="789"/>
      <c r="J60" s="789"/>
      <c r="K60" s="789"/>
      <c r="L60" s="789"/>
      <c r="M60" s="789"/>
      <c r="N60" s="789"/>
      <c r="O60" s="789"/>
      <c r="P60" s="789"/>
      <c r="Q60" s="789"/>
      <c r="BD60" s="647"/>
      <c r="BE60" s="647"/>
      <c r="BF60" s="647"/>
      <c r="BH60" s="647"/>
    </row>
    <row r="61" spans="1:79" s="336" customFormat="1" ht="12" customHeight="1" x14ac:dyDescent="0.2">
      <c r="A61" s="335"/>
      <c r="B61" s="994" t="str">
        <f>Dates!$G$2</f>
        <v>EIA completed modeling and analysis for this report on Monday, March 9, 2026.</v>
      </c>
      <c r="C61" s="995"/>
      <c r="D61" s="995"/>
      <c r="E61" s="995"/>
      <c r="F61" s="995"/>
      <c r="G61" s="995"/>
      <c r="H61" s="995"/>
      <c r="I61" s="995"/>
      <c r="J61" s="995"/>
      <c r="K61" s="995"/>
      <c r="L61" s="995"/>
      <c r="M61" s="995"/>
      <c r="N61" s="995"/>
      <c r="O61" s="995"/>
      <c r="P61" s="995"/>
      <c r="Q61" s="995"/>
      <c r="AY61" s="339"/>
      <c r="AZ61" s="339"/>
      <c r="BA61" s="339"/>
      <c r="BB61" s="339"/>
      <c r="BC61" s="339"/>
      <c r="BD61" s="339"/>
      <c r="BE61" s="339"/>
      <c r="BF61" s="339"/>
      <c r="BG61" s="339"/>
      <c r="BH61" s="339"/>
      <c r="BI61" s="339"/>
    </row>
    <row r="62" spans="1:79" s="164" customFormat="1" ht="12" customHeight="1" x14ac:dyDescent="0.2">
      <c r="A62" s="163"/>
      <c r="B62" s="1050" t="s">
        <v>482</v>
      </c>
      <c r="C62" s="1051"/>
      <c r="D62" s="1051"/>
      <c r="E62" s="1051"/>
      <c r="F62" s="1051"/>
      <c r="G62" s="1051"/>
      <c r="H62" s="1051"/>
      <c r="I62" s="1051"/>
      <c r="J62" s="1051"/>
      <c r="K62" s="1051"/>
      <c r="L62" s="1051"/>
      <c r="M62" s="1051"/>
      <c r="N62" s="1051"/>
      <c r="O62" s="1051"/>
      <c r="P62" s="1051"/>
      <c r="Q62" s="1051"/>
      <c r="AY62" s="646"/>
      <c r="AZ62" s="646"/>
      <c r="BA62" s="646"/>
      <c r="BB62" s="646"/>
      <c r="BC62" s="646"/>
      <c r="BD62" s="646"/>
      <c r="BE62" s="646"/>
      <c r="BF62" s="646"/>
      <c r="BG62" s="646"/>
      <c r="BH62" s="646"/>
      <c r="BI62" s="646"/>
      <c r="BJ62" s="218"/>
    </row>
    <row r="63" spans="1:79" s="164" customFormat="1" ht="12" customHeight="1" x14ac:dyDescent="0.2">
      <c r="A63" s="163"/>
      <c r="B63" s="985" t="s">
        <v>1406</v>
      </c>
      <c r="C63" s="986"/>
      <c r="D63" s="986"/>
      <c r="E63" s="986"/>
      <c r="F63" s="986"/>
      <c r="G63" s="986"/>
      <c r="H63" s="986"/>
      <c r="I63" s="986"/>
      <c r="J63" s="986"/>
      <c r="K63" s="986"/>
      <c r="L63" s="986"/>
      <c r="M63" s="986"/>
      <c r="N63" s="986"/>
      <c r="O63" s="986"/>
      <c r="P63" s="986"/>
      <c r="Q63" s="986"/>
      <c r="AY63" s="646"/>
      <c r="AZ63" s="646"/>
      <c r="BA63" s="646"/>
      <c r="BB63" s="646"/>
      <c r="BC63" s="646"/>
      <c r="BD63" s="646"/>
      <c r="BE63" s="646"/>
      <c r="BF63" s="646"/>
      <c r="BG63" s="646"/>
      <c r="BH63" s="646"/>
      <c r="BI63" s="646"/>
      <c r="BJ63" s="218"/>
    </row>
    <row r="64" spans="1:79" s="164" customFormat="1" ht="12" customHeight="1" x14ac:dyDescent="0.2">
      <c r="A64" s="163"/>
      <c r="B64" s="980" t="s">
        <v>490</v>
      </c>
      <c r="C64" s="982"/>
      <c r="D64" s="982"/>
      <c r="E64" s="982"/>
      <c r="F64" s="982"/>
      <c r="G64" s="982"/>
      <c r="H64" s="982"/>
      <c r="I64" s="982"/>
      <c r="J64" s="982"/>
      <c r="K64" s="982"/>
      <c r="L64" s="982"/>
      <c r="M64" s="982"/>
      <c r="N64" s="982"/>
      <c r="O64" s="982"/>
      <c r="P64" s="982"/>
      <c r="Q64" s="1043"/>
      <c r="AY64" s="646"/>
      <c r="AZ64" s="646"/>
      <c r="BA64" s="646"/>
      <c r="BB64" s="646"/>
      <c r="BC64" s="646"/>
      <c r="BD64" s="646"/>
      <c r="BE64" s="646"/>
      <c r="BF64" s="646"/>
      <c r="BG64" s="646"/>
      <c r="BH64" s="646"/>
      <c r="BI64" s="646"/>
      <c r="BJ64" s="218"/>
    </row>
    <row r="65" spans="1:74" s="164" customFormat="1" ht="12" customHeight="1" x14ac:dyDescent="0.2">
      <c r="A65" s="163"/>
      <c r="B65" s="776" t="s">
        <v>823</v>
      </c>
      <c r="C65" s="303"/>
      <c r="D65" s="303"/>
      <c r="E65" s="303"/>
      <c r="F65" s="303"/>
      <c r="G65" s="303"/>
      <c r="H65" s="303"/>
      <c r="I65" s="303"/>
      <c r="J65" s="303"/>
      <c r="K65" s="303"/>
      <c r="L65" s="303"/>
      <c r="M65" s="303"/>
      <c r="N65" s="303"/>
      <c r="O65" s="303"/>
      <c r="P65" s="303"/>
      <c r="Q65" s="303"/>
      <c r="AY65" s="646"/>
      <c r="AZ65" s="646"/>
      <c r="BA65" s="646"/>
      <c r="BB65" s="646"/>
      <c r="BC65" s="646"/>
      <c r="BD65" s="646"/>
      <c r="BE65" s="646"/>
      <c r="BF65" s="646"/>
      <c r="BG65" s="646"/>
      <c r="BH65" s="646"/>
      <c r="BI65" s="646"/>
      <c r="BJ65" s="218"/>
    </row>
    <row r="66" spans="1:74" s="164" customFormat="1" ht="12" customHeight="1" x14ac:dyDescent="0.2">
      <c r="A66" s="163"/>
      <c r="B66" s="980" t="s">
        <v>1603</v>
      </c>
      <c r="C66" s="1047"/>
      <c r="D66" s="1047"/>
      <c r="E66" s="1047"/>
      <c r="F66" s="1047"/>
      <c r="G66" s="1047"/>
      <c r="H66" s="1047"/>
      <c r="I66" s="1047"/>
      <c r="J66" s="1047"/>
      <c r="K66" s="1047"/>
      <c r="L66" s="1047"/>
      <c r="M66" s="1047"/>
      <c r="N66" s="1047"/>
      <c r="O66" s="1047"/>
      <c r="P66" s="1047"/>
      <c r="Q66" s="1043"/>
      <c r="AY66" s="646"/>
      <c r="AZ66" s="646"/>
      <c r="BA66" s="646"/>
      <c r="BB66" s="646"/>
      <c r="BC66" s="646"/>
      <c r="BD66" s="646"/>
      <c r="BE66" s="646"/>
      <c r="BF66" s="646"/>
      <c r="BG66" s="646"/>
      <c r="BH66" s="646"/>
      <c r="BI66" s="646"/>
      <c r="BJ66" s="218"/>
    </row>
    <row r="67" spans="1:74" s="164" customFormat="1" ht="12" customHeight="1" x14ac:dyDescent="0.2">
      <c r="A67" s="158"/>
      <c r="B67" s="983" t="s">
        <v>1539</v>
      </c>
      <c r="C67" s="982"/>
      <c r="D67" s="982"/>
      <c r="E67" s="982"/>
      <c r="F67" s="982"/>
      <c r="G67" s="982"/>
      <c r="H67" s="982"/>
      <c r="I67" s="982"/>
      <c r="J67" s="982"/>
      <c r="K67" s="982"/>
      <c r="L67" s="982"/>
      <c r="M67" s="982"/>
      <c r="N67" s="982"/>
      <c r="O67" s="982"/>
      <c r="P67" s="982"/>
      <c r="Q67" s="1043"/>
      <c r="AY67" s="646"/>
      <c r="AZ67" s="646"/>
      <c r="BA67" s="646"/>
      <c r="BB67" s="646"/>
      <c r="BC67" s="646"/>
      <c r="BD67" s="646"/>
      <c r="BE67" s="646"/>
      <c r="BF67" s="646"/>
      <c r="BG67" s="646"/>
      <c r="BH67" s="646"/>
      <c r="BI67" s="646"/>
      <c r="BJ67" s="218"/>
    </row>
    <row r="68" spans="1:74" ht="12.75" x14ac:dyDescent="0.2">
      <c r="A68" s="158"/>
      <c r="B68" s="1046" t="s">
        <v>1072</v>
      </c>
      <c r="C68" s="1043"/>
      <c r="D68" s="1043"/>
      <c r="E68" s="1043"/>
      <c r="F68" s="1043"/>
      <c r="G68" s="1043"/>
      <c r="H68" s="1043"/>
      <c r="I68" s="1043"/>
      <c r="J68" s="1043"/>
      <c r="K68" s="1043"/>
      <c r="L68" s="1043"/>
      <c r="M68" s="1043"/>
      <c r="N68" s="1043"/>
      <c r="O68" s="1043"/>
      <c r="P68" s="1043"/>
      <c r="Q68" s="1043"/>
      <c r="R68" s="88"/>
      <c r="S68" s="88"/>
      <c r="T68" s="88"/>
      <c r="U68" s="88"/>
      <c r="V68" s="88"/>
      <c r="W68" s="88"/>
      <c r="X68" s="88"/>
      <c r="Y68" s="88"/>
      <c r="Z68" s="88"/>
      <c r="AA68" s="88"/>
      <c r="AB68" s="88"/>
      <c r="AC68" s="88"/>
      <c r="AD68" s="88"/>
      <c r="AE68" s="88"/>
      <c r="AF68" s="88"/>
      <c r="AG68" s="88"/>
      <c r="AH68" s="88"/>
      <c r="AI68" s="88"/>
      <c r="AJ68" s="88"/>
      <c r="AK68" s="88"/>
      <c r="AL68" s="88"/>
      <c r="AM68" s="88"/>
      <c r="AN68" s="88"/>
      <c r="AO68" s="88"/>
      <c r="AP68" s="88"/>
      <c r="AQ68" s="88"/>
      <c r="AR68" s="88"/>
      <c r="AS68" s="88"/>
      <c r="AT68" s="88"/>
      <c r="AU68" s="88"/>
      <c r="AV68" s="88"/>
      <c r="AW68" s="88"/>
      <c r="AX68" s="88"/>
      <c r="AY68" s="648"/>
      <c r="AZ68" s="648"/>
      <c r="BA68" s="648"/>
      <c r="BB68" s="648"/>
      <c r="BC68" s="648"/>
      <c r="BD68" s="648"/>
      <c r="BE68" s="648"/>
      <c r="BF68" s="648"/>
      <c r="BG68" s="648"/>
      <c r="BH68" s="648"/>
      <c r="BI68" s="648"/>
      <c r="BJ68" s="147"/>
      <c r="BK68" s="147"/>
      <c r="BL68" s="147"/>
      <c r="BM68" s="147"/>
      <c r="BN68" s="147"/>
      <c r="BO68" s="147"/>
      <c r="BP68" s="147"/>
      <c r="BQ68" s="147"/>
      <c r="BR68" s="147"/>
      <c r="BS68" s="147"/>
      <c r="BT68" s="147"/>
      <c r="BU68" s="147"/>
      <c r="BV68" s="147"/>
    </row>
    <row r="69" spans="1:74" x14ac:dyDescent="0.2">
      <c r="C69" s="88"/>
      <c r="D69" s="88"/>
      <c r="E69" s="88"/>
      <c r="F69" s="88"/>
      <c r="G69" s="88"/>
      <c r="H69" s="88"/>
      <c r="I69" s="88"/>
      <c r="J69" s="88"/>
      <c r="K69" s="88"/>
      <c r="L69" s="88"/>
      <c r="M69" s="88"/>
      <c r="N69" s="88"/>
      <c r="O69" s="88"/>
      <c r="P69" s="88"/>
      <c r="Q69" s="88"/>
      <c r="R69" s="88"/>
      <c r="S69" s="88"/>
      <c r="T69" s="88"/>
      <c r="U69" s="88"/>
      <c r="V69" s="88"/>
      <c r="W69" s="88"/>
      <c r="X69" s="88"/>
      <c r="Y69" s="88"/>
      <c r="Z69" s="88"/>
      <c r="AA69" s="88"/>
      <c r="AB69" s="88"/>
      <c r="AC69" s="88"/>
      <c r="AD69" s="88"/>
      <c r="AE69" s="88"/>
      <c r="AF69" s="88"/>
      <c r="AG69" s="88"/>
      <c r="AH69" s="88"/>
      <c r="AI69" s="88"/>
      <c r="AJ69" s="88"/>
      <c r="AK69" s="88"/>
      <c r="AL69" s="88"/>
      <c r="AM69" s="88"/>
      <c r="AN69" s="88"/>
      <c r="AO69" s="88"/>
      <c r="AP69" s="88"/>
      <c r="AQ69" s="88"/>
      <c r="AR69" s="88"/>
      <c r="AS69" s="88"/>
      <c r="AT69" s="88"/>
      <c r="AU69" s="88"/>
      <c r="AV69" s="88"/>
      <c r="AW69" s="88"/>
      <c r="AX69" s="88"/>
      <c r="AY69" s="648"/>
      <c r="AZ69" s="648"/>
      <c r="BA69" s="648"/>
      <c r="BB69" s="648"/>
      <c r="BC69" s="648"/>
      <c r="BD69" s="648"/>
      <c r="BE69" s="648"/>
      <c r="BF69" s="648"/>
      <c r="BG69" s="648"/>
      <c r="BH69" s="648"/>
      <c r="BI69" s="648"/>
      <c r="BJ69" s="147"/>
      <c r="BK69" s="147"/>
      <c r="BL69" s="147"/>
      <c r="BM69" s="147"/>
      <c r="BN69" s="147"/>
      <c r="BO69" s="147"/>
      <c r="BP69" s="147"/>
      <c r="BQ69" s="147"/>
      <c r="BR69" s="147"/>
      <c r="BS69" s="147"/>
      <c r="BT69" s="147"/>
      <c r="BU69" s="147"/>
      <c r="BV69" s="147"/>
    </row>
    <row r="70" spans="1:74" x14ac:dyDescent="0.2">
      <c r="C70" s="88"/>
      <c r="D70" s="88"/>
      <c r="E70" s="88"/>
      <c r="F70" s="88"/>
      <c r="G70" s="88"/>
      <c r="H70" s="88"/>
      <c r="I70" s="88"/>
      <c r="J70" s="88"/>
      <c r="K70" s="88"/>
      <c r="L70" s="88"/>
      <c r="M70" s="88"/>
      <c r="N70" s="88"/>
      <c r="O70" s="88"/>
      <c r="P70" s="88"/>
      <c r="Q70" s="88"/>
      <c r="R70" s="88"/>
      <c r="S70" s="88"/>
      <c r="T70" s="88"/>
      <c r="U70" s="88"/>
      <c r="V70" s="88"/>
      <c r="W70" s="88"/>
      <c r="X70" s="88"/>
      <c r="Y70" s="88"/>
      <c r="Z70" s="88"/>
      <c r="AA70" s="88"/>
      <c r="AB70" s="88"/>
      <c r="AC70" s="88"/>
      <c r="AD70" s="88"/>
      <c r="AE70" s="88"/>
      <c r="AF70" s="88"/>
      <c r="AG70" s="88"/>
      <c r="AH70" s="88"/>
      <c r="AI70" s="88"/>
      <c r="AJ70" s="88"/>
      <c r="AK70" s="88"/>
      <c r="AL70" s="88"/>
      <c r="AM70" s="88"/>
      <c r="AN70" s="88"/>
      <c r="AO70" s="88"/>
      <c r="AP70" s="88"/>
      <c r="AQ70" s="88"/>
      <c r="AR70" s="88"/>
      <c r="AS70" s="88"/>
      <c r="AT70" s="88"/>
      <c r="AU70" s="88"/>
      <c r="AV70" s="88"/>
      <c r="AW70" s="88"/>
      <c r="AX70" s="88"/>
      <c r="AY70" s="648"/>
      <c r="AZ70" s="648"/>
      <c r="BA70" s="648"/>
      <c r="BB70" s="648"/>
      <c r="BC70" s="648"/>
      <c r="BD70" s="648"/>
      <c r="BE70" s="648"/>
      <c r="BF70" s="648"/>
      <c r="BG70" s="648"/>
      <c r="BH70" s="648"/>
      <c r="BI70" s="648"/>
      <c r="BJ70" s="147"/>
      <c r="BK70" s="147"/>
      <c r="BL70" s="147"/>
      <c r="BM70" s="147"/>
      <c r="BN70" s="147"/>
      <c r="BO70" s="147"/>
      <c r="BP70" s="147"/>
      <c r="BQ70" s="147"/>
      <c r="BR70" s="147"/>
      <c r="BS70" s="147"/>
      <c r="BT70" s="147"/>
      <c r="BU70" s="147"/>
      <c r="BV70" s="147"/>
    </row>
    <row r="71" spans="1:74" x14ac:dyDescent="0.2">
      <c r="C71" s="88"/>
      <c r="D71" s="88"/>
      <c r="E71" s="88"/>
      <c r="F71" s="88"/>
      <c r="G71" s="88"/>
      <c r="H71" s="88"/>
      <c r="I71" s="88"/>
      <c r="J71" s="88"/>
      <c r="K71" s="88"/>
      <c r="L71" s="88"/>
      <c r="M71" s="88"/>
      <c r="N71" s="88"/>
      <c r="O71" s="88"/>
      <c r="P71" s="88"/>
      <c r="Q71" s="88"/>
      <c r="R71" s="88"/>
      <c r="S71" s="88"/>
      <c r="T71" s="88"/>
      <c r="U71" s="88"/>
      <c r="V71" s="88"/>
      <c r="W71" s="88"/>
      <c r="X71" s="88"/>
      <c r="Y71" s="88"/>
      <c r="Z71" s="88"/>
      <c r="AA71" s="88"/>
      <c r="AB71" s="88"/>
      <c r="AC71" s="88"/>
      <c r="AD71" s="88"/>
      <c r="AE71" s="88"/>
      <c r="AF71" s="88"/>
      <c r="AG71" s="88"/>
      <c r="AH71" s="88"/>
      <c r="AI71" s="88"/>
      <c r="AJ71" s="88"/>
      <c r="AK71" s="88"/>
      <c r="AL71" s="88"/>
      <c r="AM71" s="88"/>
      <c r="AN71" s="88"/>
      <c r="AO71" s="88"/>
      <c r="AP71" s="88"/>
      <c r="AQ71" s="88"/>
      <c r="AR71" s="88"/>
      <c r="AS71" s="88"/>
      <c r="AT71" s="88"/>
      <c r="AU71" s="88"/>
      <c r="AV71" s="88"/>
      <c r="AW71" s="88"/>
      <c r="AX71" s="88"/>
      <c r="AY71" s="648"/>
      <c r="AZ71" s="648"/>
      <c r="BA71" s="648"/>
      <c r="BB71" s="648"/>
      <c r="BC71" s="648"/>
      <c r="BD71" s="648"/>
      <c r="BE71" s="648"/>
      <c r="BF71" s="648"/>
      <c r="BG71" s="648"/>
      <c r="BH71" s="648"/>
      <c r="BI71" s="648"/>
      <c r="BJ71" s="147"/>
      <c r="BK71" s="147"/>
      <c r="BL71" s="147"/>
      <c r="BM71" s="147"/>
      <c r="BN71" s="147"/>
      <c r="BO71" s="147"/>
      <c r="BP71" s="147"/>
      <c r="BQ71" s="147"/>
      <c r="BR71" s="147"/>
      <c r="BS71" s="147"/>
      <c r="BT71" s="147"/>
      <c r="BU71" s="147"/>
      <c r="BV71" s="147"/>
    </row>
    <row r="72" spans="1:74" x14ac:dyDescent="0.2">
      <c r="C72" s="88"/>
      <c r="D72" s="88"/>
      <c r="E72" s="88"/>
      <c r="F72" s="88"/>
      <c r="G72" s="88"/>
      <c r="H72" s="88"/>
      <c r="I72" s="88"/>
      <c r="J72" s="88"/>
      <c r="K72" s="88"/>
      <c r="L72" s="88"/>
      <c r="M72" s="88"/>
      <c r="N72" s="88"/>
      <c r="O72" s="88"/>
      <c r="P72" s="88"/>
      <c r="Q72" s="88"/>
      <c r="R72" s="88"/>
      <c r="S72" s="88"/>
      <c r="T72" s="88"/>
      <c r="U72" s="88"/>
      <c r="V72" s="88"/>
      <c r="W72" s="88"/>
      <c r="X72" s="88"/>
      <c r="Y72" s="88"/>
      <c r="Z72" s="88"/>
      <c r="AA72" s="88"/>
      <c r="AB72" s="88"/>
      <c r="AC72" s="88"/>
      <c r="AD72" s="88"/>
      <c r="AE72" s="88"/>
      <c r="AF72" s="88"/>
      <c r="AG72" s="88"/>
      <c r="AH72" s="88"/>
      <c r="AI72" s="88"/>
      <c r="AJ72" s="88"/>
      <c r="AK72" s="88"/>
      <c r="AL72" s="88"/>
      <c r="AM72" s="88"/>
      <c r="AN72" s="88"/>
      <c r="AO72" s="88"/>
      <c r="AP72" s="88"/>
      <c r="AQ72" s="88"/>
      <c r="AR72" s="88"/>
      <c r="AS72" s="88"/>
      <c r="AT72" s="88"/>
      <c r="AU72" s="88"/>
      <c r="AV72" s="88"/>
      <c r="AW72" s="88"/>
      <c r="AX72" s="88"/>
      <c r="AY72" s="648"/>
      <c r="AZ72" s="648"/>
      <c r="BA72" s="648"/>
      <c r="BB72" s="648"/>
      <c r="BC72" s="648"/>
      <c r="BD72" s="648"/>
      <c r="BE72" s="648"/>
      <c r="BF72" s="648"/>
      <c r="BG72" s="648"/>
      <c r="BH72" s="648"/>
      <c r="BI72" s="648"/>
      <c r="BJ72" s="147"/>
      <c r="BK72" s="147"/>
      <c r="BL72" s="147"/>
      <c r="BM72" s="147"/>
      <c r="BN72" s="147"/>
      <c r="BO72" s="147"/>
      <c r="BP72" s="147"/>
      <c r="BQ72" s="147"/>
      <c r="BR72" s="147"/>
      <c r="BS72" s="147"/>
      <c r="BT72" s="147"/>
      <c r="BU72" s="147"/>
      <c r="BV72" s="147"/>
    </row>
    <row r="73" spans="1:74" x14ac:dyDescent="0.2">
      <c r="C73" s="88"/>
      <c r="D73" s="88"/>
      <c r="E73" s="88"/>
      <c r="F73" s="88"/>
      <c r="G73" s="88"/>
      <c r="H73" s="88"/>
      <c r="I73" s="88"/>
      <c r="J73" s="88"/>
      <c r="K73" s="88"/>
      <c r="L73" s="88"/>
      <c r="M73" s="88"/>
      <c r="N73" s="88"/>
      <c r="O73" s="88"/>
      <c r="P73" s="88"/>
      <c r="Q73" s="88"/>
      <c r="R73" s="88"/>
      <c r="S73" s="88"/>
      <c r="T73" s="88"/>
      <c r="U73" s="88"/>
      <c r="V73" s="88"/>
      <c r="W73" s="88"/>
      <c r="X73" s="88"/>
      <c r="Y73" s="88"/>
      <c r="Z73" s="88"/>
      <c r="AA73" s="88"/>
      <c r="AB73" s="88"/>
      <c r="AC73" s="88"/>
      <c r="AD73" s="88"/>
      <c r="AE73" s="88"/>
      <c r="AF73" s="88"/>
      <c r="AG73" s="88"/>
      <c r="AH73" s="88"/>
      <c r="AI73" s="88"/>
      <c r="AJ73" s="88"/>
      <c r="AK73" s="88"/>
      <c r="AL73" s="88"/>
      <c r="AM73" s="88"/>
      <c r="AN73" s="88"/>
      <c r="AO73" s="88"/>
      <c r="AP73" s="88"/>
      <c r="AQ73" s="88"/>
      <c r="AR73" s="88"/>
      <c r="AS73" s="88"/>
      <c r="AT73" s="88"/>
      <c r="AU73" s="88"/>
      <c r="AV73" s="88"/>
      <c r="AW73" s="88"/>
      <c r="AX73" s="88"/>
      <c r="AY73" s="648"/>
      <c r="AZ73" s="648"/>
      <c r="BA73" s="648"/>
      <c r="BB73" s="648"/>
      <c r="BC73" s="648"/>
      <c r="BD73" s="648"/>
      <c r="BE73" s="648"/>
      <c r="BF73" s="648"/>
      <c r="BG73" s="648"/>
      <c r="BH73" s="648"/>
      <c r="BI73" s="648"/>
      <c r="BJ73" s="147"/>
      <c r="BK73" s="147"/>
      <c r="BL73" s="147"/>
      <c r="BM73" s="147"/>
      <c r="BN73" s="147"/>
      <c r="BO73" s="147"/>
      <c r="BP73" s="147"/>
      <c r="BQ73" s="147"/>
      <c r="BR73" s="147"/>
      <c r="BS73" s="147"/>
      <c r="BT73" s="147"/>
      <c r="BU73" s="147"/>
      <c r="BV73" s="147"/>
    </row>
    <row r="74" spans="1:74" x14ac:dyDescent="0.2">
      <c r="C74" s="88"/>
      <c r="D74" s="88"/>
      <c r="E74" s="88"/>
      <c r="F74" s="88"/>
      <c r="G74" s="88"/>
      <c r="H74" s="88"/>
      <c r="I74" s="88"/>
      <c r="J74" s="88"/>
      <c r="K74" s="88"/>
      <c r="L74" s="88"/>
      <c r="M74" s="88"/>
      <c r="N74" s="88"/>
      <c r="O74" s="88"/>
      <c r="P74" s="88"/>
      <c r="Q74" s="88"/>
      <c r="R74" s="88"/>
      <c r="S74" s="88"/>
      <c r="T74" s="88"/>
      <c r="U74" s="88"/>
      <c r="V74" s="88"/>
      <c r="W74" s="88"/>
      <c r="X74" s="88"/>
      <c r="Y74" s="88"/>
      <c r="Z74" s="88"/>
      <c r="AA74" s="88"/>
      <c r="AB74" s="88"/>
      <c r="AC74" s="88"/>
      <c r="AD74" s="88"/>
      <c r="AE74" s="88"/>
      <c r="AF74" s="88"/>
      <c r="AG74" s="88"/>
      <c r="AH74" s="88"/>
      <c r="AI74" s="88"/>
      <c r="AJ74" s="88"/>
      <c r="AK74" s="88"/>
      <c r="AL74" s="88"/>
      <c r="AM74" s="88"/>
      <c r="AN74" s="88"/>
      <c r="AO74" s="88"/>
      <c r="AP74" s="88"/>
      <c r="AQ74" s="88"/>
      <c r="AR74" s="88"/>
      <c r="AS74" s="88"/>
      <c r="AT74" s="88"/>
      <c r="AU74" s="88"/>
      <c r="AV74" s="88"/>
      <c r="AW74" s="88"/>
      <c r="AX74" s="88"/>
      <c r="AY74" s="648"/>
      <c r="AZ74" s="648"/>
      <c r="BA74" s="648"/>
      <c r="BB74" s="648"/>
      <c r="BC74" s="648"/>
      <c r="BD74" s="648"/>
      <c r="BE74" s="648"/>
      <c r="BF74" s="648"/>
      <c r="BG74" s="648"/>
      <c r="BH74" s="648"/>
      <c r="BI74" s="648"/>
      <c r="BJ74" s="147"/>
      <c r="BK74" s="147"/>
      <c r="BL74" s="147"/>
      <c r="BM74" s="147"/>
      <c r="BN74" s="147"/>
      <c r="BO74" s="147"/>
      <c r="BP74" s="147"/>
      <c r="BQ74" s="147"/>
      <c r="BR74" s="147"/>
      <c r="BS74" s="147"/>
      <c r="BT74" s="147"/>
      <c r="BU74" s="147"/>
      <c r="BV74" s="147"/>
    </row>
    <row r="75" spans="1:74" x14ac:dyDescent="0.2">
      <c r="C75" s="88"/>
      <c r="D75" s="88"/>
      <c r="E75" s="88"/>
      <c r="F75" s="88"/>
      <c r="G75" s="88"/>
      <c r="H75" s="88"/>
      <c r="I75" s="88"/>
      <c r="J75" s="88"/>
      <c r="K75" s="88"/>
      <c r="L75" s="88"/>
      <c r="M75" s="88"/>
      <c r="N75" s="88"/>
      <c r="O75" s="88"/>
      <c r="P75" s="88"/>
      <c r="Q75" s="88"/>
      <c r="R75" s="88"/>
      <c r="S75" s="88"/>
      <c r="T75" s="88"/>
      <c r="U75" s="88"/>
      <c r="V75" s="88"/>
      <c r="W75" s="88"/>
      <c r="X75" s="88"/>
      <c r="Y75" s="88"/>
      <c r="Z75" s="88"/>
      <c r="AA75" s="88"/>
      <c r="AB75" s="88"/>
      <c r="AC75" s="88"/>
      <c r="AD75" s="88"/>
      <c r="AE75" s="88"/>
      <c r="AF75" s="88"/>
      <c r="AG75" s="88"/>
      <c r="AH75" s="88"/>
      <c r="AI75" s="88"/>
      <c r="AJ75" s="88"/>
      <c r="AK75" s="88"/>
      <c r="AL75" s="88"/>
      <c r="AM75" s="88"/>
      <c r="AN75" s="88"/>
      <c r="AO75" s="88"/>
      <c r="AP75" s="88"/>
      <c r="AQ75" s="88"/>
      <c r="AR75" s="88"/>
      <c r="AS75" s="88"/>
      <c r="AT75" s="88"/>
      <c r="AU75" s="88"/>
      <c r="AV75" s="88"/>
      <c r="AW75" s="88"/>
      <c r="AX75" s="88"/>
      <c r="AY75" s="648"/>
      <c r="AZ75" s="648"/>
      <c r="BA75" s="648"/>
      <c r="BB75" s="648"/>
      <c r="BC75" s="648"/>
      <c r="BD75" s="648"/>
      <c r="BE75" s="648"/>
      <c r="BF75" s="648"/>
      <c r="BG75" s="648"/>
      <c r="BH75" s="648"/>
      <c r="BI75" s="648"/>
      <c r="BJ75" s="147"/>
      <c r="BK75" s="147"/>
      <c r="BL75" s="147"/>
      <c r="BM75" s="147"/>
      <c r="BN75" s="147"/>
      <c r="BO75" s="147"/>
      <c r="BP75" s="147"/>
      <c r="BQ75" s="147"/>
      <c r="BR75" s="147"/>
      <c r="BS75" s="147"/>
      <c r="BT75" s="147"/>
      <c r="BU75" s="147"/>
      <c r="BV75" s="147"/>
    </row>
    <row r="76" spans="1:74" x14ac:dyDescent="0.2">
      <c r="C76" s="88"/>
      <c r="D76" s="88"/>
      <c r="E76" s="88"/>
      <c r="F76" s="88"/>
      <c r="G76" s="88"/>
      <c r="H76" s="88"/>
      <c r="I76" s="88"/>
      <c r="J76" s="88"/>
      <c r="K76" s="88"/>
      <c r="L76" s="88"/>
      <c r="M76" s="88"/>
      <c r="N76" s="88"/>
      <c r="O76" s="88"/>
      <c r="P76" s="88"/>
      <c r="Q76" s="88"/>
      <c r="R76" s="88"/>
      <c r="S76" s="88"/>
      <c r="T76" s="88"/>
      <c r="U76" s="88"/>
      <c r="V76" s="88"/>
      <c r="W76" s="88"/>
      <c r="X76" s="88"/>
      <c r="Y76" s="88"/>
      <c r="Z76" s="88"/>
      <c r="AA76" s="88"/>
      <c r="AB76" s="88"/>
      <c r="AC76" s="88"/>
      <c r="AD76" s="88"/>
      <c r="AE76" s="88"/>
      <c r="AF76" s="88"/>
      <c r="AG76" s="88"/>
      <c r="AH76" s="88"/>
      <c r="AI76" s="88"/>
      <c r="AJ76" s="88"/>
      <c r="AK76" s="88"/>
      <c r="AL76" s="88"/>
      <c r="AM76" s="88"/>
      <c r="AN76" s="88"/>
      <c r="AO76" s="88"/>
      <c r="AP76" s="88"/>
      <c r="AQ76" s="88"/>
      <c r="AR76" s="88"/>
      <c r="AS76" s="88"/>
      <c r="AT76" s="88"/>
      <c r="AU76" s="88"/>
      <c r="AV76" s="88"/>
      <c r="AW76" s="88"/>
      <c r="AX76" s="88"/>
      <c r="AY76" s="648"/>
      <c r="AZ76" s="648"/>
      <c r="BA76" s="648"/>
      <c r="BB76" s="648"/>
      <c r="BC76" s="648"/>
      <c r="BD76" s="648"/>
      <c r="BE76" s="648"/>
      <c r="BF76" s="648"/>
      <c r="BG76" s="648"/>
      <c r="BH76" s="648"/>
      <c r="BI76" s="648"/>
      <c r="BJ76" s="147"/>
      <c r="BK76" s="147"/>
      <c r="BL76" s="147"/>
      <c r="BM76" s="147"/>
      <c r="BN76" s="147"/>
      <c r="BO76" s="147"/>
      <c r="BP76" s="147"/>
      <c r="BQ76" s="147"/>
      <c r="BR76" s="147"/>
      <c r="BS76" s="147"/>
      <c r="BT76" s="147"/>
      <c r="BU76" s="147"/>
      <c r="BV76" s="147"/>
    </row>
    <row r="77" spans="1:74" x14ac:dyDescent="0.2">
      <c r="BD77" s="647"/>
      <c r="BE77" s="647"/>
      <c r="BF77" s="647"/>
      <c r="BH77" s="647"/>
      <c r="BK77" s="148"/>
      <c r="BL77" s="148"/>
      <c r="BM77" s="148"/>
      <c r="BN77" s="148"/>
      <c r="BO77" s="148"/>
      <c r="BP77" s="148"/>
      <c r="BQ77" s="148"/>
      <c r="BR77" s="148"/>
      <c r="BS77" s="148"/>
      <c r="BT77" s="148"/>
      <c r="BU77" s="148"/>
      <c r="BV77" s="148"/>
    </row>
    <row r="78" spans="1:74" x14ac:dyDescent="0.2">
      <c r="BD78" s="647"/>
      <c r="BE78" s="647"/>
      <c r="BF78" s="647"/>
      <c r="BH78" s="647"/>
      <c r="BK78" s="148"/>
      <c r="BL78" s="148"/>
      <c r="BM78" s="148"/>
      <c r="BN78" s="148"/>
      <c r="BO78" s="148"/>
      <c r="BP78" s="148"/>
      <c r="BQ78" s="148"/>
      <c r="BR78" s="148"/>
      <c r="BS78" s="148"/>
      <c r="BT78" s="148"/>
      <c r="BU78" s="148"/>
      <c r="BV78" s="148"/>
    </row>
    <row r="79" spans="1:74" x14ac:dyDescent="0.2">
      <c r="BD79" s="647"/>
      <c r="BE79" s="647"/>
      <c r="BF79" s="647"/>
      <c r="BH79" s="647"/>
      <c r="BK79" s="148"/>
      <c r="BL79" s="148"/>
      <c r="BM79" s="148"/>
      <c r="BN79" s="148"/>
      <c r="BO79" s="148"/>
      <c r="BP79" s="148"/>
      <c r="BQ79" s="148"/>
      <c r="BR79" s="148"/>
      <c r="BS79" s="148"/>
      <c r="BT79" s="148"/>
      <c r="BU79" s="148"/>
      <c r="BV79" s="148"/>
    </row>
    <row r="80" spans="1:74" x14ac:dyDescent="0.2">
      <c r="BD80" s="647"/>
      <c r="BE80" s="647"/>
      <c r="BF80" s="647"/>
      <c r="BH80" s="647"/>
      <c r="BK80" s="148"/>
      <c r="BL80" s="148"/>
      <c r="BM80" s="148"/>
      <c r="BN80" s="148"/>
      <c r="BO80" s="148"/>
      <c r="BP80" s="148"/>
      <c r="BQ80" s="148"/>
      <c r="BR80" s="148"/>
      <c r="BS80" s="148"/>
      <c r="BT80" s="148"/>
      <c r="BU80" s="148"/>
      <c r="BV80" s="148"/>
    </row>
    <row r="81" spans="56:74" x14ac:dyDescent="0.2">
      <c r="BD81" s="647"/>
      <c r="BE81" s="647"/>
      <c r="BF81" s="647"/>
      <c r="BH81" s="647"/>
      <c r="BK81" s="148"/>
      <c r="BL81" s="148"/>
      <c r="BM81" s="148"/>
      <c r="BN81" s="148"/>
      <c r="BO81" s="148"/>
      <c r="BP81" s="148"/>
      <c r="BQ81" s="148"/>
      <c r="BR81" s="148"/>
      <c r="BS81" s="148"/>
      <c r="BT81" s="148"/>
      <c r="BU81" s="148"/>
      <c r="BV81" s="148"/>
    </row>
    <row r="82" spans="56:74" x14ac:dyDescent="0.2">
      <c r="BD82" s="647"/>
      <c r="BE82" s="647"/>
      <c r="BF82" s="647"/>
      <c r="BH82" s="647"/>
      <c r="BK82" s="148"/>
      <c r="BL82" s="148"/>
      <c r="BM82" s="148"/>
      <c r="BN82" s="148"/>
      <c r="BO82" s="148"/>
      <c r="BP82" s="148"/>
      <c r="BQ82" s="148"/>
      <c r="BR82" s="148"/>
      <c r="BS82" s="148"/>
      <c r="BT82" s="148"/>
      <c r="BU82" s="148"/>
      <c r="BV82" s="148"/>
    </row>
    <row r="83" spans="56:74" x14ac:dyDescent="0.2">
      <c r="BD83" s="647"/>
      <c r="BE83" s="647"/>
      <c r="BF83" s="647"/>
      <c r="BH83" s="647"/>
      <c r="BK83" s="148"/>
      <c r="BL83" s="148"/>
      <c r="BM83" s="148"/>
      <c r="BN83" s="148"/>
      <c r="BO83" s="148"/>
      <c r="BP83" s="148"/>
      <c r="BQ83" s="148"/>
      <c r="BR83" s="148"/>
      <c r="BS83" s="148"/>
      <c r="BT83" s="148"/>
      <c r="BU83" s="148"/>
      <c r="BV83" s="148"/>
    </row>
    <row r="84" spans="56:74" x14ac:dyDescent="0.2">
      <c r="BD84" s="647"/>
      <c r="BE84" s="647"/>
      <c r="BF84" s="647"/>
      <c r="BH84" s="647"/>
      <c r="BK84" s="148"/>
      <c r="BL84" s="148"/>
      <c r="BM84" s="148"/>
      <c r="BN84" s="148"/>
      <c r="BO84" s="148"/>
      <c r="BP84" s="148"/>
      <c r="BQ84" s="148"/>
      <c r="BR84" s="148"/>
      <c r="BS84" s="148"/>
      <c r="BT84" s="148"/>
      <c r="BU84" s="148"/>
      <c r="BV84" s="148"/>
    </row>
    <row r="85" spans="56:74" x14ac:dyDescent="0.2">
      <c r="BD85" s="647"/>
      <c r="BE85" s="647"/>
      <c r="BF85" s="647"/>
      <c r="BH85" s="647"/>
      <c r="BK85" s="148"/>
      <c r="BL85" s="148"/>
      <c r="BM85" s="148"/>
      <c r="BN85" s="148"/>
      <c r="BO85" s="148"/>
      <c r="BP85" s="148"/>
      <c r="BQ85" s="148"/>
      <c r="BR85" s="148"/>
      <c r="BS85" s="148"/>
      <c r="BT85" s="148"/>
      <c r="BU85" s="148"/>
      <c r="BV85" s="148"/>
    </row>
    <row r="86" spans="56:74" x14ac:dyDescent="0.2">
      <c r="BD86" s="647"/>
      <c r="BE86" s="647"/>
      <c r="BF86" s="647"/>
      <c r="BH86" s="647"/>
      <c r="BK86" s="148"/>
      <c r="BL86" s="148"/>
      <c r="BM86" s="148"/>
      <c r="BN86" s="148"/>
      <c r="BO86" s="148"/>
      <c r="BP86" s="148"/>
      <c r="BQ86" s="148"/>
      <c r="BR86" s="148"/>
      <c r="BS86" s="148"/>
      <c r="BT86" s="148"/>
      <c r="BU86" s="148"/>
      <c r="BV86" s="148"/>
    </row>
    <row r="87" spans="56:74" x14ac:dyDescent="0.2">
      <c r="BD87" s="647"/>
      <c r="BE87" s="647"/>
      <c r="BF87" s="647"/>
      <c r="BH87" s="647"/>
      <c r="BK87" s="148"/>
      <c r="BL87" s="148"/>
      <c r="BM87" s="148"/>
      <c r="BN87" s="148"/>
      <c r="BO87" s="148"/>
      <c r="BP87" s="148"/>
      <c r="BQ87" s="148"/>
      <c r="BR87" s="148"/>
      <c r="BS87" s="148"/>
      <c r="BT87" s="148"/>
      <c r="BU87" s="148"/>
      <c r="BV87" s="148"/>
    </row>
    <row r="88" spans="56:74" x14ac:dyDescent="0.2">
      <c r="BD88" s="647"/>
      <c r="BE88" s="647"/>
      <c r="BF88" s="647"/>
      <c r="BH88" s="647"/>
      <c r="BK88" s="148"/>
      <c r="BL88" s="148"/>
      <c r="BM88" s="148"/>
      <c r="BN88" s="148"/>
      <c r="BO88" s="148"/>
      <c r="BP88" s="148"/>
      <c r="BQ88" s="148"/>
      <c r="BR88" s="148"/>
      <c r="BS88" s="148"/>
      <c r="BT88" s="148"/>
      <c r="BU88" s="148"/>
      <c r="BV88" s="148"/>
    </row>
    <row r="89" spans="56:74" x14ac:dyDescent="0.2">
      <c r="BD89" s="647"/>
      <c r="BE89" s="647"/>
      <c r="BF89" s="647"/>
      <c r="BH89" s="647"/>
      <c r="BK89" s="148"/>
      <c r="BL89" s="148"/>
      <c r="BM89" s="148"/>
      <c r="BN89" s="148"/>
      <c r="BO89" s="148"/>
      <c r="BP89" s="148"/>
      <c r="BQ89" s="148"/>
      <c r="BR89" s="148"/>
      <c r="BS89" s="148"/>
      <c r="BT89" s="148"/>
      <c r="BU89" s="148"/>
      <c r="BV89" s="148"/>
    </row>
    <row r="90" spans="56:74" x14ac:dyDescent="0.2">
      <c r="BD90" s="647"/>
      <c r="BE90" s="647"/>
      <c r="BF90" s="647"/>
      <c r="BH90" s="647"/>
      <c r="BK90" s="148"/>
      <c r="BL90" s="148"/>
      <c r="BM90" s="148"/>
      <c r="BN90" s="148"/>
      <c r="BO90" s="148"/>
      <c r="BP90" s="148"/>
      <c r="BQ90" s="148"/>
      <c r="BR90" s="148"/>
      <c r="BS90" s="148"/>
      <c r="BT90" s="148"/>
      <c r="BU90" s="148"/>
      <c r="BV90" s="148"/>
    </row>
    <row r="91" spans="56:74" x14ac:dyDescent="0.2">
      <c r="BD91" s="647"/>
      <c r="BE91" s="647"/>
      <c r="BF91" s="647"/>
      <c r="BH91" s="647"/>
      <c r="BK91" s="148"/>
      <c r="BL91" s="148"/>
      <c r="BM91" s="148"/>
      <c r="BN91" s="148"/>
      <c r="BO91" s="148"/>
      <c r="BP91" s="148"/>
      <c r="BQ91" s="148"/>
      <c r="BR91" s="148"/>
      <c r="BS91" s="148"/>
      <c r="BT91" s="148"/>
      <c r="BU91" s="148"/>
      <c r="BV91" s="148"/>
    </row>
    <row r="92" spans="56:74" x14ac:dyDescent="0.2">
      <c r="BD92" s="647"/>
      <c r="BE92" s="647"/>
      <c r="BF92" s="647"/>
      <c r="BH92" s="647"/>
      <c r="BK92" s="148"/>
      <c r="BL92" s="148"/>
      <c r="BM92" s="148"/>
      <c r="BN92" s="148"/>
      <c r="BO92" s="148"/>
      <c r="BP92" s="148"/>
      <c r="BQ92" s="148"/>
      <c r="BR92" s="148"/>
      <c r="BS92" s="148"/>
      <c r="BT92" s="148"/>
      <c r="BU92" s="148"/>
      <c r="BV92" s="148"/>
    </row>
    <row r="93" spans="56:74" x14ac:dyDescent="0.2">
      <c r="BD93" s="647"/>
      <c r="BE93" s="647"/>
      <c r="BF93" s="647"/>
      <c r="BH93" s="647"/>
      <c r="BK93" s="148"/>
      <c r="BL93" s="148"/>
      <c r="BM93" s="148"/>
      <c r="BN93" s="148"/>
      <c r="BO93" s="148"/>
      <c r="BP93" s="148"/>
      <c r="BQ93" s="148"/>
      <c r="BR93" s="148"/>
      <c r="BS93" s="148"/>
      <c r="BT93" s="148"/>
      <c r="BU93" s="148"/>
      <c r="BV93" s="148"/>
    </row>
    <row r="94" spans="56:74" x14ac:dyDescent="0.2">
      <c r="BD94" s="647"/>
      <c r="BE94" s="647"/>
      <c r="BF94" s="647"/>
      <c r="BH94" s="647"/>
      <c r="BK94" s="148"/>
      <c r="BL94" s="148"/>
      <c r="BM94" s="148"/>
      <c r="BN94" s="148"/>
      <c r="BO94" s="148"/>
      <c r="BP94" s="148"/>
      <c r="BQ94" s="148"/>
      <c r="BR94" s="148"/>
      <c r="BS94" s="148"/>
      <c r="BT94" s="148"/>
      <c r="BU94" s="148"/>
      <c r="BV94" s="148"/>
    </row>
    <row r="95" spans="56:74" x14ac:dyDescent="0.2">
      <c r="BD95" s="647"/>
      <c r="BE95" s="647"/>
      <c r="BF95" s="647"/>
      <c r="BH95" s="647"/>
      <c r="BK95" s="148"/>
      <c r="BL95" s="148"/>
      <c r="BM95" s="148"/>
      <c r="BN95" s="148"/>
      <c r="BO95" s="148"/>
      <c r="BP95" s="148"/>
      <c r="BQ95" s="148"/>
      <c r="BR95" s="148"/>
      <c r="BS95" s="148"/>
      <c r="BT95" s="148"/>
      <c r="BU95" s="148"/>
      <c r="BV95" s="148"/>
    </row>
    <row r="96" spans="56:74" x14ac:dyDescent="0.2">
      <c r="BD96" s="647"/>
      <c r="BE96" s="647"/>
      <c r="BF96" s="647"/>
      <c r="BH96" s="647"/>
      <c r="BK96" s="148"/>
      <c r="BL96" s="148"/>
      <c r="BM96" s="148"/>
      <c r="BN96" s="148"/>
      <c r="BO96" s="148"/>
      <c r="BP96" s="148"/>
      <c r="BQ96" s="148"/>
      <c r="BR96" s="148"/>
      <c r="BS96" s="148"/>
      <c r="BT96" s="148"/>
      <c r="BU96" s="148"/>
      <c r="BV96" s="148"/>
    </row>
    <row r="97" spans="56:74" x14ac:dyDescent="0.2">
      <c r="BD97" s="647"/>
      <c r="BE97" s="647"/>
      <c r="BF97" s="647"/>
      <c r="BH97" s="647"/>
      <c r="BK97" s="148"/>
      <c r="BL97" s="148"/>
      <c r="BM97" s="148"/>
      <c r="BN97" s="148"/>
      <c r="BO97" s="148"/>
      <c r="BP97" s="148"/>
      <c r="BQ97" s="148"/>
      <c r="BR97" s="148"/>
      <c r="BS97" s="148"/>
      <c r="BT97" s="148"/>
      <c r="BU97" s="148"/>
      <c r="BV97" s="148"/>
    </row>
    <row r="98" spans="56:74" x14ac:dyDescent="0.2">
      <c r="BD98" s="647"/>
      <c r="BE98" s="647"/>
      <c r="BF98" s="647"/>
      <c r="BH98" s="647"/>
      <c r="BK98" s="148"/>
      <c r="BL98" s="148"/>
      <c r="BM98" s="148"/>
      <c r="BN98" s="148"/>
      <c r="BO98" s="148"/>
      <c r="BP98" s="148"/>
      <c r="BQ98" s="148"/>
      <c r="BR98" s="148"/>
      <c r="BS98" s="148"/>
      <c r="BT98" s="148"/>
      <c r="BU98" s="148"/>
      <c r="BV98" s="148"/>
    </row>
    <row r="99" spans="56:74" x14ac:dyDescent="0.2">
      <c r="BD99" s="647"/>
      <c r="BE99" s="647"/>
      <c r="BF99" s="647"/>
      <c r="BH99" s="647"/>
      <c r="BK99" s="148"/>
      <c r="BL99" s="148"/>
      <c r="BM99" s="148"/>
      <c r="BN99" s="148"/>
      <c r="BO99" s="148"/>
      <c r="BP99" s="148"/>
      <c r="BQ99" s="148"/>
      <c r="BR99" s="148"/>
      <c r="BS99" s="148"/>
      <c r="BT99" s="148"/>
      <c r="BU99" s="148"/>
      <c r="BV99" s="148"/>
    </row>
    <row r="100" spans="56:74" x14ac:dyDescent="0.2">
      <c r="BD100" s="647"/>
      <c r="BE100" s="647"/>
      <c r="BF100" s="647"/>
      <c r="BH100" s="647"/>
      <c r="BK100" s="148"/>
      <c r="BL100" s="148"/>
      <c r="BM100" s="148"/>
      <c r="BN100" s="148"/>
      <c r="BO100" s="148"/>
      <c r="BP100" s="148"/>
      <c r="BQ100" s="148"/>
      <c r="BR100" s="148"/>
      <c r="BS100" s="148"/>
      <c r="BT100" s="148"/>
      <c r="BU100" s="148"/>
      <c r="BV100" s="148"/>
    </row>
    <row r="101" spans="56:74" x14ac:dyDescent="0.2">
      <c r="BD101" s="647"/>
      <c r="BE101" s="647"/>
      <c r="BF101" s="647"/>
      <c r="BK101" s="148"/>
      <c r="BL101" s="148"/>
      <c r="BM101" s="148"/>
      <c r="BN101" s="148"/>
      <c r="BO101" s="148"/>
      <c r="BP101" s="148"/>
      <c r="BQ101" s="148"/>
      <c r="BR101" s="148"/>
      <c r="BS101" s="148"/>
      <c r="BT101" s="148"/>
      <c r="BU101" s="148"/>
      <c r="BV101" s="148"/>
    </row>
    <row r="102" spans="56:74" x14ac:dyDescent="0.2">
      <c r="BD102" s="647"/>
      <c r="BE102" s="647"/>
      <c r="BF102" s="647"/>
      <c r="BK102" s="148"/>
      <c r="BL102" s="148"/>
      <c r="BM102" s="148"/>
      <c r="BN102" s="148"/>
      <c r="BO102" s="148"/>
      <c r="BP102" s="148"/>
      <c r="BQ102" s="148"/>
      <c r="BR102" s="148"/>
      <c r="BS102" s="148"/>
      <c r="BT102" s="148"/>
      <c r="BU102" s="148"/>
      <c r="BV102" s="148"/>
    </row>
    <row r="103" spans="56:74" x14ac:dyDescent="0.2">
      <c r="BD103" s="647"/>
      <c r="BE103" s="647"/>
      <c r="BF103" s="647"/>
      <c r="BK103" s="148"/>
      <c r="BL103" s="148"/>
      <c r="BM103" s="148"/>
      <c r="BN103" s="148"/>
      <c r="BO103" s="148"/>
      <c r="BP103" s="148"/>
      <c r="BQ103" s="148"/>
      <c r="BR103" s="148"/>
      <c r="BS103" s="148"/>
      <c r="BT103" s="148"/>
      <c r="BU103" s="148"/>
      <c r="BV103" s="148"/>
    </row>
    <row r="104" spans="56:74" x14ac:dyDescent="0.2">
      <c r="BD104" s="647"/>
      <c r="BE104" s="647"/>
      <c r="BF104" s="647"/>
      <c r="BK104" s="148"/>
      <c r="BL104" s="148"/>
      <c r="BM104" s="148"/>
      <c r="BN104" s="148"/>
      <c r="BO104" s="148"/>
      <c r="BP104" s="148"/>
      <c r="BQ104" s="148"/>
      <c r="BR104" s="148"/>
      <c r="BS104" s="148"/>
      <c r="BT104" s="148"/>
      <c r="BU104" s="148"/>
      <c r="BV104" s="148"/>
    </row>
    <row r="105" spans="56:74" x14ac:dyDescent="0.2">
      <c r="BD105" s="647"/>
      <c r="BE105" s="647"/>
      <c r="BF105" s="647"/>
      <c r="BK105" s="148"/>
      <c r="BL105" s="148"/>
      <c r="BM105" s="148"/>
      <c r="BN105" s="148"/>
      <c r="BO105" s="148"/>
      <c r="BP105" s="148"/>
      <c r="BQ105" s="148"/>
      <c r="BR105" s="148"/>
      <c r="BS105" s="148"/>
      <c r="BT105" s="148"/>
      <c r="BU105" s="148"/>
      <c r="BV105" s="148"/>
    </row>
    <row r="106" spans="56:74" x14ac:dyDescent="0.2">
      <c r="BD106" s="647"/>
      <c r="BE106" s="647"/>
      <c r="BF106" s="647"/>
      <c r="BK106" s="148"/>
      <c r="BL106" s="148"/>
      <c r="BM106" s="148"/>
      <c r="BN106" s="148"/>
      <c r="BO106" s="148"/>
      <c r="BP106" s="148"/>
      <c r="BQ106" s="148"/>
      <c r="BR106" s="148"/>
      <c r="BS106" s="148"/>
      <c r="BT106" s="148"/>
      <c r="BU106" s="148"/>
      <c r="BV106" s="148"/>
    </row>
    <row r="107" spans="56:74" x14ac:dyDescent="0.2">
      <c r="BK107" s="148"/>
      <c r="BL107" s="148"/>
      <c r="BM107" s="148"/>
      <c r="BN107" s="148"/>
      <c r="BO107" s="148"/>
      <c r="BP107" s="148"/>
      <c r="BQ107" s="148"/>
      <c r="BR107" s="148"/>
      <c r="BS107" s="148"/>
      <c r="BT107" s="148"/>
      <c r="BU107" s="148"/>
      <c r="BV107" s="148"/>
    </row>
    <row r="108" spans="56:74" x14ac:dyDescent="0.2">
      <c r="BK108" s="148"/>
      <c r="BL108" s="148"/>
      <c r="BM108" s="148"/>
      <c r="BN108" s="148"/>
      <c r="BO108" s="148"/>
      <c r="BP108" s="148"/>
      <c r="BQ108" s="148"/>
      <c r="BR108" s="148"/>
      <c r="BS108" s="148"/>
      <c r="BT108" s="148"/>
      <c r="BU108" s="148"/>
      <c r="BV108" s="148"/>
    </row>
    <row r="109" spans="56:74" x14ac:dyDescent="0.2">
      <c r="BK109" s="148"/>
      <c r="BL109" s="148"/>
      <c r="BM109" s="148"/>
      <c r="BN109" s="148"/>
      <c r="BO109" s="148"/>
      <c r="BP109" s="148"/>
      <c r="BQ109" s="148"/>
      <c r="BR109" s="148"/>
      <c r="BS109" s="148"/>
      <c r="BT109" s="148"/>
      <c r="BU109" s="148"/>
      <c r="BV109" s="148"/>
    </row>
    <row r="110" spans="56:74" x14ac:dyDescent="0.2">
      <c r="BK110" s="148"/>
      <c r="BL110" s="148"/>
      <c r="BM110" s="148"/>
      <c r="BN110" s="148"/>
      <c r="BO110" s="148"/>
      <c r="BP110" s="148"/>
      <c r="BQ110" s="148"/>
      <c r="BR110" s="148"/>
      <c r="BS110" s="148"/>
      <c r="BT110" s="148"/>
      <c r="BU110" s="148"/>
      <c r="BV110" s="148"/>
    </row>
    <row r="111" spans="56:74" x14ac:dyDescent="0.2">
      <c r="BK111" s="148"/>
      <c r="BL111" s="148"/>
      <c r="BM111" s="148"/>
      <c r="BN111" s="148"/>
      <c r="BO111" s="148"/>
      <c r="BP111" s="148"/>
      <c r="BQ111" s="148"/>
      <c r="BR111" s="148"/>
      <c r="BS111" s="148"/>
      <c r="BT111" s="148"/>
      <c r="BU111" s="148"/>
      <c r="BV111" s="148"/>
    </row>
    <row r="112" spans="56:74" x14ac:dyDescent="0.2">
      <c r="BK112" s="148"/>
      <c r="BL112" s="148"/>
      <c r="BM112" s="148"/>
      <c r="BN112" s="148"/>
      <c r="BO112" s="148"/>
      <c r="BP112" s="148"/>
      <c r="BQ112" s="148"/>
      <c r="BR112" s="148"/>
      <c r="BS112" s="148"/>
      <c r="BT112" s="148"/>
      <c r="BU112" s="148"/>
      <c r="BV112" s="148"/>
    </row>
    <row r="113" spans="63:74" x14ac:dyDescent="0.2">
      <c r="BK113" s="148"/>
      <c r="BL113" s="148"/>
      <c r="BM113" s="148"/>
      <c r="BN113" s="148"/>
      <c r="BO113" s="148"/>
      <c r="BP113" s="148"/>
      <c r="BQ113" s="148"/>
      <c r="BR113" s="148"/>
      <c r="BS113" s="148"/>
      <c r="BT113" s="148"/>
      <c r="BU113" s="148"/>
      <c r="BV113" s="148"/>
    </row>
    <row r="114" spans="63:74" x14ac:dyDescent="0.2">
      <c r="BK114" s="148"/>
      <c r="BL114" s="148"/>
      <c r="BM114" s="148"/>
      <c r="BN114" s="148"/>
      <c r="BO114" s="148"/>
      <c r="BP114" s="148"/>
      <c r="BQ114" s="148"/>
      <c r="BR114" s="148"/>
      <c r="BS114" s="148"/>
      <c r="BT114" s="148"/>
      <c r="BU114" s="148"/>
      <c r="BV114" s="148"/>
    </row>
    <row r="115" spans="63:74" x14ac:dyDescent="0.2">
      <c r="BK115" s="148"/>
      <c r="BL115" s="148"/>
      <c r="BM115" s="148"/>
      <c r="BN115" s="148"/>
      <c r="BO115" s="148"/>
      <c r="BP115" s="148"/>
      <c r="BQ115" s="148"/>
      <c r="BR115" s="148"/>
      <c r="BS115" s="148"/>
      <c r="BT115" s="148"/>
      <c r="BU115" s="148"/>
      <c r="BV115" s="148"/>
    </row>
    <row r="116" spans="63:74" x14ac:dyDescent="0.2">
      <c r="BK116" s="148"/>
      <c r="BL116" s="148"/>
      <c r="BM116" s="148"/>
      <c r="BN116" s="148"/>
      <c r="BO116" s="148"/>
      <c r="BP116" s="148"/>
      <c r="BQ116" s="148"/>
      <c r="BR116" s="148"/>
      <c r="BS116" s="148"/>
      <c r="BT116" s="148"/>
      <c r="BU116" s="148"/>
      <c r="BV116" s="148"/>
    </row>
    <row r="117" spans="63:74" x14ac:dyDescent="0.2">
      <c r="BK117" s="148"/>
      <c r="BL117" s="148"/>
      <c r="BM117" s="148"/>
      <c r="BN117" s="148"/>
      <c r="BO117" s="148"/>
      <c r="BP117" s="148"/>
      <c r="BQ117" s="148"/>
      <c r="BR117" s="148"/>
      <c r="BS117" s="148"/>
      <c r="BT117" s="148"/>
      <c r="BU117" s="148"/>
      <c r="BV117" s="148"/>
    </row>
    <row r="118" spans="63:74" x14ac:dyDescent="0.2">
      <c r="BK118" s="148"/>
      <c r="BL118" s="148"/>
      <c r="BM118" s="148"/>
      <c r="BN118" s="148"/>
      <c r="BO118" s="148"/>
      <c r="BP118" s="148"/>
      <c r="BQ118" s="148"/>
      <c r="BR118" s="148"/>
      <c r="BS118" s="148"/>
      <c r="BT118" s="148"/>
      <c r="BU118" s="148"/>
      <c r="BV118" s="148"/>
    </row>
    <row r="119" spans="63:74" x14ac:dyDescent="0.2">
      <c r="BK119" s="148"/>
      <c r="BL119" s="148"/>
      <c r="BM119" s="148"/>
      <c r="BN119" s="148"/>
      <c r="BO119" s="148"/>
      <c r="BP119" s="148"/>
      <c r="BQ119" s="148"/>
      <c r="BR119" s="148"/>
      <c r="BS119" s="148"/>
      <c r="BT119" s="148"/>
      <c r="BU119" s="148"/>
      <c r="BV119" s="148"/>
    </row>
    <row r="120" spans="63:74" x14ac:dyDescent="0.2">
      <c r="BK120" s="148"/>
      <c r="BL120" s="148"/>
      <c r="BM120" s="148"/>
      <c r="BN120" s="148"/>
      <c r="BO120" s="148"/>
      <c r="BP120" s="148"/>
      <c r="BQ120" s="148"/>
      <c r="BR120" s="148"/>
      <c r="BS120" s="148"/>
      <c r="BT120" s="148"/>
      <c r="BU120" s="148"/>
      <c r="BV120" s="148"/>
    </row>
    <row r="121" spans="63:74" x14ac:dyDescent="0.2">
      <c r="BK121" s="148"/>
      <c r="BL121" s="148"/>
      <c r="BM121" s="148"/>
      <c r="BN121" s="148"/>
      <c r="BO121" s="148"/>
      <c r="BP121" s="148"/>
      <c r="BQ121" s="148"/>
      <c r="BR121" s="148"/>
      <c r="BS121" s="148"/>
      <c r="BT121" s="148"/>
      <c r="BU121" s="148"/>
      <c r="BV121" s="148"/>
    </row>
    <row r="122" spans="63:74" x14ac:dyDescent="0.2">
      <c r="BK122" s="148"/>
      <c r="BL122" s="148"/>
      <c r="BM122" s="148"/>
      <c r="BN122" s="148"/>
      <c r="BO122" s="148"/>
      <c r="BP122" s="148"/>
      <c r="BQ122" s="148"/>
      <c r="BR122" s="148"/>
      <c r="BS122" s="148"/>
      <c r="BT122" s="148"/>
      <c r="BU122" s="148"/>
      <c r="BV122" s="148"/>
    </row>
    <row r="123" spans="63:74" x14ac:dyDescent="0.2">
      <c r="BK123" s="148"/>
      <c r="BL123" s="148"/>
      <c r="BM123" s="148"/>
      <c r="BN123" s="148"/>
      <c r="BO123" s="148"/>
      <c r="BP123" s="148"/>
      <c r="BQ123" s="148"/>
      <c r="BR123" s="148"/>
      <c r="BS123" s="148"/>
      <c r="BT123" s="148"/>
      <c r="BU123" s="148"/>
      <c r="BV123" s="148"/>
    </row>
    <row r="124" spans="63:74" x14ac:dyDescent="0.2">
      <c r="BK124" s="148"/>
      <c r="BL124" s="148"/>
      <c r="BM124" s="148"/>
      <c r="BN124" s="148"/>
      <c r="BO124" s="148"/>
      <c r="BP124" s="148"/>
      <c r="BQ124" s="148"/>
      <c r="BR124" s="148"/>
      <c r="BS124" s="148"/>
      <c r="BT124" s="148"/>
      <c r="BU124" s="148"/>
      <c r="BV124" s="148"/>
    </row>
    <row r="125" spans="63:74" x14ac:dyDescent="0.2">
      <c r="BK125" s="148"/>
      <c r="BL125" s="148"/>
      <c r="BM125" s="148"/>
      <c r="BN125" s="148"/>
      <c r="BO125" s="148"/>
      <c r="BP125" s="148"/>
      <c r="BQ125" s="148"/>
      <c r="BR125" s="148"/>
      <c r="BS125" s="148"/>
      <c r="BT125" s="148"/>
      <c r="BU125" s="148"/>
      <c r="BV125" s="148"/>
    </row>
    <row r="126" spans="63:74" x14ac:dyDescent="0.2">
      <c r="BK126" s="148"/>
      <c r="BL126" s="148"/>
      <c r="BM126" s="148"/>
      <c r="BN126" s="148"/>
      <c r="BO126" s="148"/>
      <c r="BP126" s="148"/>
      <c r="BQ126" s="148"/>
      <c r="BR126" s="148"/>
      <c r="BS126" s="148"/>
      <c r="BT126" s="148"/>
      <c r="BU126" s="148"/>
      <c r="BV126" s="148"/>
    </row>
    <row r="127" spans="63:74" x14ac:dyDescent="0.2">
      <c r="BK127" s="148"/>
      <c r="BL127" s="148"/>
      <c r="BM127" s="148"/>
      <c r="BN127" s="148"/>
      <c r="BO127" s="148"/>
      <c r="BP127" s="148"/>
      <c r="BQ127" s="148"/>
      <c r="BR127" s="148"/>
      <c r="BS127" s="148"/>
      <c r="BT127" s="148"/>
      <c r="BU127" s="148"/>
      <c r="BV127" s="148"/>
    </row>
    <row r="128" spans="63:74" x14ac:dyDescent="0.2">
      <c r="BK128" s="148"/>
      <c r="BL128" s="148"/>
      <c r="BM128" s="148"/>
      <c r="BN128" s="148"/>
      <c r="BO128" s="148"/>
      <c r="BP128" s="148"/>
      <c r="BQ128" s="148"/>
      <c r="BR128" s="148"/>
      <c r="BS128" s="148"/>
      <c r="BT128" s="148"/>
      <c r="BU128" s="148"/>
      <c r="BV128" s="148"/>
    </row>
    <row r="129" spans="63:74" x14ac:dyDescent="0.2">
      <c r="BK129" s="148"/>
      <c r="BL129" s="148"/>
      <c r="BM129" s="148"/>
      <c r="BN129" s="148"/>
      <c r="BO129" s="148"/>
      <c r="BP129" s="148"/>
      <c r="BQ129" s="148"/>
      <c r="BR129" s="148"/>
      <c r="BS129" s="148"/>
      <c r="BT129" s="148"/>
      <c r="BU129" s="148"/>
      <c r="BV129" s="148"/>
    </row>
    <row r="130" spans="63:74" x14ac:dyDescent="0.2">
      <c r="BK130" s="148"/>
      <c r="BL130" s="148"/>
      <c r="BM130" s="148"/>
      <c r="BN130" s="148"/>
      <c r="BO130" s="148"/>
      <c r="BP130" s="148"/>
      <c r="BQ130" s="148"/>
      <c r="BR130" s="148"/>
      <c r="BS130" s="148"/>
      <c r="BT130" s="148"/>
      <c r="BU130" s="148"/>
      <c r="BV130" s="148"/>
    </row>
    <row r="131" spans="63:74" x14ac:dyDescent="0.2">
      <c r="BK131" s="148"/>
      <c r="BL131" s="148"/>
      <c r="BM131" s="148"/>
      <c r="BN131" s="148"/>
      <c r="BO131" s="148"/>
      <c r="BP131" s="148"/>
      <c r="BQ131" s="148"/>
      <c r="BR131" s="148"/>
      <c r="BS131" s="148"/>
      <c r="BT131" s="148"/>
      <c r="BU131" s="148"/>
      <c r="BV131" s="148"/>
    </row>
    <row r="132" spans="63:74" x14ac:dyDescent="0.2">
      <c r="BK132" s="148"/>
      <c r="BL132" s="148"/>
      <c r="BM132" s="148"/>
      <c r="BN132" s="148"/>
      <c r="BO132" s="148"/>
      <c r="BP132" s="148"/>
      <c r="BQ132" s="148"/>
      <c r="BR132" s="148"/>
      <c r="BS132" s="148"/>
      <c r="BT132" s="148"/>
      <c r="BU132" s="148"/>
      <c r="BV132" s="148"/>
    </row>
    <row r="133" spans="63:74" x14ac:dyDescent="0.2">
      <c r="BK133" s="148"/>
      <c r="BL133" s="148"/>
      <c r="BM133" s="148"/>
      <c r="BN133" s="148"/>
      <c r="BO133" s="148"/>
      <c r="BP133" s="148"/>
      <c r="BQ133" s="148"/>
      <c r="BR133" s="148"/>
      <c r="BS133" s="148"/>
      <c r="BT133" s="148"/>
      <c r="BU133" s="148"/>
      <c r="BV133" s="148"/>
    </row>
    <row r="134" spans="63:74" x14ac:dyDescent="0.2">
      <c r="BK134" s="148"/>
      <c r="BL134" s="148"/>
      <c r="BM134" s="148"/>
      <c r="BN134" s="148"/>
      <c r="BO134" s="148"/>
      <c r="BP134" s="148"/>
      <c r="BQ134" s="148"/>
      <c r="BR134" s="148"/>
      <c r="BS134" s="148"/>
      <c r="BT134" s="148"/>
      <c r="BU134" s="148"/>
      <c r="BV134" s="148"/>
    </row>
    <row r="135" spans="63:74" x14ac:dyDescent="0.2">
      <c r="BK135" s="148"/>
      <c r="BL135" s="148"/>
      <c r="BM135" s="148"/>
      <c r="BN135" s="148"/>
      <c r="BO135" s="148"/>
      <c r="BP135" s="148"/>
      <c r="BQ135" s="148"/>
      <c r="BR135" s="148"/>
      <c r="BS135" s="148"/>
      <c r="BT135" s="148"/>
      <c r="BU135" s="148"/>
      <c r="BV135" s="148"/>
    </row>
    <row r="136" spans="63:74" x14ac:dyDescent="0.2">
      <c r="BK136" s="148"/>
      <c r="BL136" s="148"/>
      <c r="BM136" s="148"/>
      <c r="BN136" s="148"/>
      <c r="BO136" s="148"/>
      <c r="BP136" s="148"/>
      <c r="BQ136" s="148"/>
      <c r="BR136" s="148"/>
      <c r="BS136" s="148"/>
      <c r="BT136" s="148"/>
      <c r="BU136" s="148"/>
      <c r="BV136" s="148"/>
    </row>
    <row r="137" spans="63:74" x14ac:dyDescent="0.2">
      <c r="BK137" s="148"/>
      <c r="BL137" s="148"/>
      <c r="BM137" s="148"/>
      <c r="BN137" s="148"/>
      <c r="BO137" s="148"/>
      <c r="BP137" s="148"/>
      <c r="BQ137" s="148"/>
      <c r="BR137" s="148"/>
      <c r="BS137" s="148"/>
      <c r="BT137" s="148"/>
      <c r="BU137" s="148"/>
      <c r="BV137" s="148"/>
    </row>
    <row r="138" spans="63:74" x14ac:dyDescent="0.2">
      <c r="BK138" s="148"/>
      <c r="BL138" s="148"/>
      <c r="BM138" s="148"/>
      <c r="BN138" s="148"/>
      <c r="BO138" s="148"/>
      <c r="BP138" s="148"/>
      <c r="BQ138" s="148"/>
      <c r="BR138" s="148"/>
      <c r="BS138" s="148"/>
      <c r="BT138" s="148"/>
      <c r="BU138" s="148"/>
      <c r="BV138" s="148"/>
    </row>
    <row r="139" spans="63:74" x14ac:dyDescent="0.2">
      <c r="BK139" s="148"/>
      <c r="BL139" s="148"/>
      <c r="BM139" s="148"/>
      <c r="BN139" s="148"/>
      <c r="BO139" s="148"/>
      <c r="BP139" s="148"/>
      <c r="BQ139" s="148"/>
      <c r="BR139" s="148"/>
      <c r="BS139" s="148"/>
      <c r="BT139" s="148"/>
      <c r="BU139" s="148"/>
      <c r="BV139" s="148"/>
    </row>
    <row r="140" spans="63:74" x14ac:dyDescent="0.2">
      <c r="BK140" s="148"/>
      <c r="BL140" s="148"/>
      <c r="BM140" s="148"/>
      <c r="BN140" s="148"/>
      <c r="BO140" s="148"/>
      <c r="BP140" s="148"/>
      <c r="BQ140" s="148"/>
      <c r="BR140" s="148"/>
      <c r="BS140" s="148"/>
      <c r="BT140" s="148"/>
      <c r="BU140" s="148"/>
      <c r="BV140" s="148"/>
    </row>
    <row r="141" spans="63:74" x14ac:dyDescent="0.2">
      <c r="BK141" s="148"/>
      <c r="BL141" s="148"/>
      <c r="BM141" s="148"/>
      <c r="BN141" s="148"/>
      <c r="BO141" s="148"/>
      <c r="BP141" s="148"/>
      <c r="BQ141" s="148"/>
      <c r="BR141" s="148"/>
      <c r="BS141" s="148"/>
      <c r="BT141" s="148"/>
      <c r="BU141" s="148"/>
      <c r="BV141" s="148"/>
    </row>
    <row r="142" spans="63:74" x14ac:dyDescent="0.2">
      <c r="BK142" s="148"/>
      <c r="BL142" s="148"/>
      <c r="BM142" s="148"/>
      <c r="BN142" s="148"/>
      <c r="BO142" s="148"/>
      <c r="BP142" s="148"/>
      <c r="BQ142" s="148"/>
      <c r="BR142" s="148"/>
      <c r="BS142" s="148"/>
      <c r="BT142" s="148"/>
      <c r="BU142" s="148"/>
      <c r="BV142" s="148"/>
    </row>
    <row r="143" spans="63:74" x14ac:dyDescent="0.2">
      <c r="BK143" s="148"/>
      <c r="BL143" s="148"/>
      <c r="BM143" s="148"/>
      <c r="BN143" s="148"/>
      <c r="BO143" s="148"/>
      <c r="BP143" s="148"/>
      <c r="BQ143" s="148"/>
      <c r="BR143" s="148"/>
      <c r="BS143" s="148"/>
      <c r="BT143" s="148"/>
      <c r="BU143" s="148"/>
      <c r="BV143" s="148"/>
    </row>
    <row r="144" spans="63:74" x14ac:dyDescent="0.2">
      <c r="BK144" s="148"/>
      <c r="BL144" s="148"/>
      <c r="BM144" s="148"/>
      <c r="BN144" s="148"/>
      <c r="BO144" s="148"/>
      <c r="BP144" s="148"/>
      <c r="BQ144" s="148"/>
      <c r="BR144" s="148"/>
      <c r="BS144" s="148"/>
      <c r="BT144" s="148"/>
      <c r="BU144" s="148"/>
      <c r="BV144" s="148"/>
    </row>
    <row r="145" spans="63:74" x14ac:dyDescent="0.2">
      <c r="BK145" s="148"/>
      <c r="BL145" s="148"/>
      <c r="BM145" s="148"/>
      <c r="BN145" s="148"/>
      <c r="BO145" s="148"/>
      <c r="BP145" s="148"/>
      <c r="BQ145" s="148"/>
      <c r="BR145" s="148"/>
      <c r="BS145" s="148"/>
      <c r="BT145" s="148"/>
      <c r="BU145" s="148"/>
      <c r="BV145" s="148"/>
    </row>
    <row r="146" spans="63:74" x14ac:dyDescent="0.2">
      <c r="BK146" s="148"/>
      <c r="BL146" s="148"/>
      <c r="BM146" s="148"/>
      <c r="BN146" s="148"/>
      <c r="BO146" s="148"/>
      <c r="BP146" s="148"/>
      <c r="BQ146" s="148"/>
      <c r="BR146" s="148"/>
      <c r="BS146" s="148"/>
      <c r="BT146" s="148"/>
      <c r="BU146" s="148"/>
      <c r="BV146" s="148"/>
    </row>
    <row r="147" spans="63:74" x14ac:dyDescent="0.2">
      <c r="BK147" s="148"/>
      <c r="BL147" s="148"/>
      <c r="BM147" s="148"/>
      <c r="BN147" s="148"/>
      <c r="BO147" s="148"/>
      <c r="BP147" s="148"/>
      <c r="BQ147" s="148"/>
      <c r="BR147" s="148"/>
      <c r="BS147" s="148"/>
      <c r="BT147" s="148"/>
      <c r="BU147" s="148"/>
      <c r="BV147" s="148"/>
    </row>
    <row r="148" spans="63:74" x14ac:dyDescent="0.2">
      <c r="BK148" s="148"/>
      <c r="BL148" s="148"/>
      <c r="BM148" s="148"/>
      <c r="BN148" s="148"/>
      <c r="BO148" s="148"/>
      <c r="BP148" s="148"/>
      <c r="BQ148" s="148"/>
      <c r="BR148" s="148"/>
      <c r="BS148" s="148"/>
      <c r="BT148" s="148"/>
      <c r="BU148" s="148"/>
      <c r="BV148" s="148"/>
    </row>
    <row r="149" spans="63:74" x14ac:dyDescent="0.2">
      <c r="BK149" s="148"/>
      <c r="BL149" s="148"/>
      <c r="BM149" s="148"/>
      <c r="BN149" s="148"/>
      <c r="BO149" s="148"/>
      <c r="BP149" s="148"/>
      <c r="BQ149" s="148"/>
      <c r="BR149" s="148"/>
      <c r="BS149" s="148"/>
      <c r="BT149" s="148"/>
      <c r="BU149" s="148"/>
      <c r="BV149" s="148"/>
    </row>
    <row r="150" spans="63:74" x14ac:dyDescent="0.2">
      <c r="BK150" s="148"/>
      <c r="BL150" s="148"/>
      <c r="BM150" s="148"/>
      <c r="BN150" s="148"/>
      <c r="BO150" s="148"/>
      <c r="BP150" s="148"/>
      <c r="BQ150" s="148"/>
      <c r="BR150" s="148"/>
      <c r="BS150" s="148"/>
      <c r="BT150" s="148"/>
      <c r="BU150" s="148"/>
      <c r="BV150" s="148"/>
    </row>
    <row r="151" spans="63:74" x14ac:dyDescent="0.2">
      <c r="BK151" s="148"/>
      <c r="BL151" s="148"/>
      <c r="BM151" s="148"/>
      <c r="BN151" s="148"/>
      <c r="BO151" s="148"/>
      <c r="BP151" s="148"/>
      <c r="BQ151" s="148"/>
      <c r="BR151" s="148"/>
      <c r="BS151" s="148"/>
      <c r="BT151" s="148"/>
      <c r="BU151" s="148"/>
      <c r="BV151" s="148"/>
    </row>
    <row r="152" spans="63:74" x14ac:dyDescent="0.2">
      <c r="BK152" s="148"/>
      <c r="BL152" s="148"/>
      <c r="BM152" s="148"/>
      <c r="BN152" s="148"/>
      <c r="BO152" s="148"/>
      <c r="BP152" s="148"/>
      <c r="BQ152" s="148"/>
      <c r="BR152" s="148"/>
      <c r="BS152" s="148"/>
      <c r="BT152" s="148"/>
      <c r="BU152" s="148"/>
      <c r="BV152" s="148"/>
    </row>
    <row r="153" spans="63:74" x14ac:dyDescent="0.2">
      <c r="BK153" s="148"/>
      <c r="BL153" s="148"/>
      <c r="BM153" s="148"/>
      <c r="BN153" s="148"/>
      <c r="BO153" s="148"/>
      <c r="BP153" s="148"/>
      <c r="BQ153" s="148"/>
      <c r="BR153" s="148"/>
      <c r="BS153" s="148"/>
      <c r="BT153" s="148"/>
      <c r="BU153" s="148"/>
      <c r="BV153" s="148"/>
    </row>
    <row r="154" spans="63:74" x14ac:dyDescent="0.2">
      <c r="BK154" s="148"/>
      <c r="BL154" s="148"/>
      <c r="BM154" s="148"/>
      <c r="BN154" s="148"/>
      <c r="BO154" s="148"/>
      <c r="BP154" s="148"/>
      <c r="BQ154" s="148"/>
      <c r="BR154" s="148"/>
      <c r="BS154" s="148"/>
      <c r="BT154" s="148"/>
      <c r="BU154" s="148"/>
      <c r="BV154" s="148"/>
    </row>
    <row r="155" spans="63:74" x14ac:dyDescent="0.2">
      <c r="BK155" s="148"/>
      <c r="BL155" s="148"/>
      <c r="BM155" s="148"/>
      <c r="BN155" s="148"/>
      <c r="BO155" s="148"/>
      <c r="BP155" s="148"/>
      <c r="BQ155" s="148"/>
      <c r="BR155" s="148"/>
      <c r="BS155" s="148"/>
      <c r="BT155" s="148"/>
      <c r="BU155" s="148"/>
      <c r="BV155" s="148"/>
    </row>
    <row r="156" spans="63:74" x14ac:dyDescent="0.2">
      <c r="BK156" s="148"/>
      <c r="BL156" s="148"/>
      <c r="BM156" s="148"/>
      <c r="BN156" s="148"/>
      <c r="BO156" s="148"/>
      <c r="BP156" s="148"/>
      <c r="BQ156" s="148"/>
      <c r="BR156" s="148"/>
      <c r="BS156" s="148"/>
      <c r="BT156" s="148"/>
      <c r="BU156" s="148"/>
      <c r="BV156" s="148"/>
    </row>
    <row r="157" spans="63:74" x14ac:dyDescent="0.2">
      <c r="BK157" s="148"/>
      <c r="BL157" s="148"/>
      <c r="BM157" s="148"/>
      <c r="BN157" s="148"/>
      <c r="BO157" s="148"/>
      <c r="BP157" s="148"/>
      <c r="BQ157" s="148"/>
      <c r="BR157" s="148"/>
      <c r="BS157" s="148"/>
      <c r="BT157" s="148"/>
      <c r="BU157" s="148"/>
      <c r="BV157" s="148"/>
    </row>
    <row r="158" spans="63:74" x14ac:dyDescent="0.2">
      <c r="BK158" s="148"/>
      <c r="BL158" s="148"/>
      <c r="BM158" s="148"/>
      <c r="BN158" s="148"/>
      <c r="BO158" s="148"/>
      <c r="BP158" s="148"/>
      <c r="BQ158" s="148"/>
      <c r="BR158" s="148"/>
      <c r="BS158" s="148"/>
      <c r="BT158" s="148"/>
      <c r="BU158" s="148"/>
      <c r="BV158" s="148"/>
    </row>
    <row r="159" spans="63:74" x14ac:dyDescent="0.2">
      <c r="BK159" s="148"/>
      <c r="BL159" s="148"/>
      <c r="BM159" s="148"/>
      <c r="BN159" s="148"/>
      <c r="BO159" s="148"/>
      <c r="BP159" s="148"/>
      <c r="BQ159" s="148"/>
      <c r="BR159" s="148"/>
      <c r="BS159" s="148"/>
      <c r="BT159" s="148"/>
      <c r="BU159" s="148"/>
      <c r="BV159" s="148"/>
    </row>
    <row r="160" spans="63:74" x14ac:dyDescent="0.2">
      <c r="BK160" s="148"/>
      <c r="BL160" s="148"/>
      <c r="BM160" s="148"/>
      <c r="BN160" s="148"/>
      <c r="BO160" s="148"/>
      <c r="BP160" s="148"/>
      <c r="BQ160" s="148"/>
      <c r="BR160" s="148"/>
      <c r="BS160" s="148"/>
      <c r="BT160" s="148"/>
      <c r="BU160" s="148"/>
      <c r="BV160" s="148"/>
    </row>
    <row r="161" spans="63:74" x14ac:dyDescent="0.2">
      <c r="BK161" s="148"/>
      <c r="BL161" s="148"/>
      <c r="BM161" s="148"/>
      <c r="BN161" s="148"/>
      <c r="BO161" s="148"/>
      <c r="BP161" s="148"/>
      <c r="BQ161" s="148"/>
      <c r="BR161" s="148"/>
      <c r="BS161" s="148"/>
      <c r="BT161" s="148"/>
      <c r="BU161" s="148"/>
      <c r="BV161" s="148"/>
    </row>
    <row r="162" spans="63:74" x14ac:dyDescent="0.2">
      <c r="BK162" s="148"/>
      <c r="BL162" s="148"/>
      <c r="BM162" s="148"/>
      <c r="BN162" s="148"/>
      <c r="BO162" s="148"/>
      <c r="BP162" s="148"/>
      <c r="BQ162" s="148"/>
      <c r="BR162" s="148"/>
      <c r="BS162" s="148"/>
      <c r="BT162" s="148"/>
      <c r="BU162" s="148"/>
      <c r="BV162" s="148"/>
    </row>
    <row r="163" spans="63:74" x14ac:dyDescent="0.2">
      <c r="BK163" s="148"/>
      <c r="BL163" s="148"/>
      <c r="BM163" s="148"/>
      <c r="BN163" s="148"/>
      <c r="BO163" s="148"/>
      <c r="BP163" s="148"/>
      <c r="BQ163" s="148"/>
      <c r="BR163" s="148"/>
      <c r="BS163" s="148"/>
      <c r="BT163" s="148"/>
      <c r="BU163" s="148"/>
      <c r="BV163" s="148"/>
    </row>
    <row r="164" spans="63:74" x14ac:dyDescent="0.2">
      <c r="BK164" s="148"/>
      <c r="BL164" s="148"/>
      <c r="BM164" s="148"/>
      <c r="BN164" s="148"/>
      <c r="BO164" s="148"/>
      <c r="BP164" s="148"/>
      <c r="BQ164" s="148"/>
      <c r="BR164" s="148"/>
      <c r="BS164" s="148"/>
      <c r="BT164" s="148"/>
      <c r="BU164" s="148"/>
      <c r="BV164" s="148"/>
    </row>
    <row r="165" spans="63:74" x14ac:dyDescent="0.2">
      <c r="BK165" s="148"/>
      <c r="BL165" s="148"/>
      <c r="BM165" s="148"/>
      <c r="BN165" s="148"/>
      <c r="BO165" s="148"/>
      <c r="BP165" s="148"/>
      <c r="BQ165" s="148"/>
      <c r="BR165" s="148"/>
      <c r="BS165" s="148"/>
      <c r="BT165" s="148"/>
      <c r="BU165" s="148"/>
      <c r="BV165" s="148"/>
    </row>
    <row r="166" spans="63:74" x14ac:dyDescent="0.2">
      <c r="BK166" s="148"/>
      <c r="BL166" s="148"/>
      <c r="BM166" s="148"/>
      <c r="BN166" s="148"/>
      <c r="BO166" s="148"/>
      <c r="BP166" s="148"/>
      <c r="BQ166" s="148"/>
      <c r="BR166" s="148"/>
      <c r="BS166" s="148"/>
      <c r="BT166" s="148"/>
      <c r="BU166" s="148"/>
      <c r="BV166" s="148"/>
    </row>
    <row r="167" spans="63:74" x14ac:dyDescent="0.2">
      <c r="BK167" s="148"/>
      <c r="BL167" s="148"/>
      <c r="BM167" s="148"/>
      <c r="BN167" s="148"/>
      <c r="BO167" s="148"/>
      <c r="BP167" s="148"/>
      <c r="BQ167" s="148"/>
      <c r="BR167" s="148"/>
      <c r="BS167" s="148"/>
      <c r="BT167" s="148"/>
      <c r="BU167" s="148"/>
      <c r="BV167" s="148"/>
    </row>
    <row r="168" spans="63:74" x14ac:dyDescent="0.2">
      <c r="BK168" s="148"/>
      <c r="BL168" s="148"/>
      <c r="BM168" s="148"/>
      <c r="BN168" s="148"/>
      <c r="BO168" s="148"/>
      <c r="BP168" s="148"/>
      <c r="BQ168" s="148"/>
      <c r="BR168" s="148"/>
      <c r="BS168" s="148"/>
      <c r="BT168" s="148"/>
      <c r="BU168" s="148"/>
      <c r="BV168" s="148"/>
    </row>
    <row r="169" spans="63:74" x14ac:dyDescent="0.2">
      <c r="BK169" s="148"/>
      <c r="BL169" s="148"/>
      <c r="BM169" s="148"/>
      <c r="BN169" s="148"/>
      <c r="BO169" s="148"/>
      <c r="BP169" s="148"/>
      <c r="BQ169" s="148"/>
      <c r="BR169" s="148"/>
      <c r="BS169" s="148"/>
      <c r="BT169" s="148"/>
      <c r="BU169" s="148"/>
      <c r="BV169" s="148"/>
    </row>
    <row r="170" spans="63:74" x14ac:dyDescent="0.2">
      <c r="BK170" s="148"/>
      <c r="BL170" s="148"/>
      <c r="BM170" s="148"/>
      <c r="BN170" s="148"/>
      <c r="BO170" s="148"/>
      <c r="BP170" s="148"/>
      <c r="BQ170" s="148"/>
      <c r="BR170" s="148"/>
      <c r="BS170" s="148"/>
      <c r="BT170" s="148"/>
      <c r="BU170" s="148"/>
      <c r="BV170" s="148"/>
    </row>
    <row r="171" spans="63:74" x14ac:dyDescent="0.2">
      <c r="BK171" s="148"/>
      <c r="BL171" s="148"/>
      <c r="BM171" s="148"/>
      <c r="BN171" s="148"/>
      <c r="BO171" s="148"/>
      <c r="BP171" s="148"/>
      <c r="BQ171" s="148"/>
      <c r="BR171" s="148"/>
      <c r="BS171" s="148"/>
      <c r="BT171" s="148"/>
      <c r="BU171" s="148"/>
      <c r="BV171" s="148"/>
    </row>
    <row r="172" spans="63:74" x14ac:dyDescent="0.2">
      <c r="BK172" s="148"/>
      <c r="BL172" s="148"/>
      <c r="BM172" s="148"/>
      <c r="BN172" s="148"/>
      <c r="BO172" s="148"/>
      <c r="BP172" s="148"/>
      <c r="BQ172" s="148"/>
      <c r="BR172" s="148"/>
      <c r="BS172" s="148"/>
      <c r="BT172" s="148"/>
      <c r="BU172" s="148"/>
      <c r="BV172" s="148"/>
    </row>
    <row r="173" spans="63:74" x14ac:dyDescent="0.2">
      <c r="BK173" s="148"/>
      <c r="BL173" s="148"/>
      <c r="BM173" s="148"/>
      <c r="BN173" s="148"/>
      <c r="BO173" s="148"/>
      <c r="BP173" s="148"/>
      <c r="BQ173" s="148"/>
      <c r="BR173" s="148"/>
      <c r="BS173" s="148"/>
      <c r="BT173" s="148"/>
      <c r="BU173" s="148"/>
      <c r="BV173" s="148"/>
    </row>
    <row r="174" spans="63:74" x14ac:dyDescent="0.2">
      <c r="BK174" s="148"/>
      <c r="BL174" s="148"/>
      <c r="BM174" s="148"/>
      <c r="BN174" s="148"/>
      <c r="BO174" s="148"/>
      <c r="BP174" s="148"/>
      <c r="BQ174" s="148"/>
      <c r="BR174" s="148"/>
      <c r="BS174" s="148"/>
      <c r="BT174" s="148"/>
      <c r="BU174" s="148"/>
      <c r="BV174" s="148"/>
    </row>
  </sheetData>
  <mergeCells count="16">
    <mergeCell ref="B68:Q68"/>
    <mergeCell ref="B61:Q61"/>
    <mergeCell ref="B66:Q66"/>
    <mergeCell ref="B67:Q67"/>
    <mergeCell ref="B59:Q59"/>
    <mergeCell ref="B64:Q64"/>
    <mergeCell ref="B62:Q62"/>
    <mergeCell ref="B63:Q63"/>
    <mergeCell ref="A1:A2"/>
    <mergeCell ref="AM3:AX3"/>
    <mergeCell ref="AY3:BJ3"/>
    <mergeCell ref="BK3:BV3"/>
    <mergeCell ref="B1:AL1"/>
    <mergeCell ref="C3:N3"/>
    <mergeCell ref="O3:Z3"/>
    <mergeCell ref="AA3:AL3"/>
  </mergeCells>
  <phoneticPr fontId="4" type="noConversion"/>
  <conditionalFormatting sqref="C61:Q62">
    <cfRule type="cellIs" dxfId="8" priority="1" stopIfTrue="1" operator="notEqual">
      <formula>C$60</formula>
    </cfRule>
  </conditionalFormatting>
  <hyperlinks>
    <hyperlink ref="A1:A2" location="Contents!A1" display="Table of Contents" xr:uid="{00000000-0004-0000-0900-000000000000}"/>
  </hyperlinks>
  <pageMargins left="0.25" right="0.25" top="0.25" bottom="0.25" header="0.5" footer="0.5"/>
  <pageSetup scale="18"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ransitionEvaluation="1" transitionEntry="1" codeName="Sheet8">
    <pageSetUpPr fitToPage="1"/>
  </sheetPr>
  <dimension ref="A1:BV124"/>
  <sheetViews>
    <sheetView showGridLines="0" zoomScaleNormal="100" workbookViewId="0">
      <pane xSplit="2" ySplit="4" topLeftCell="Q5" activePane="bottomRight" state="frozen"/>
      <selection activeCell="BF63" sqref="BF63"/>
      <selection pane="topRight" activeCell="BF63" sqref="BF63"/>
      <selection pane="bottomLeft" activeCell="BF63" sqref="BF63"/>
      <selection pane="bottomRight" activeCell="B1" sqref="B1:AL1"/>
    </sheetView>
  </sheetViews>
  <sheetFormatPr defaultColWidth="9.5703125" defaultRowHeight="12" x14ac:dyDescent="0.15"/>
  <cols>
    <col min="1" max="1" width="10.5703125" style="2" customWidth="1"/>
    <col min="2" max="2" width="45.42578125" style="2" customWidth="1"/>
    <col min="3" max="50" width="6.5703125" style="2" customWidth="1"/>
    <col min="51" max="55" width="6.5703125" style="651" customWidth="1"/>
    <col min="56" max="58" width="6.5703125" style="649" customWidth="1"/>
    <col min="59" max="61" width="6.5703125" style="651" customWidth="1"/>
    <col min="62" max="62" width="6.5703125" style="146" customWidth="1"/>
    <col min="63" max="74" width="6.5703125" style="2" customWidth="1"/>
    <col min="75" max="16384" width="9.5703125" style="2"/>
  </cols>
  <sheetData>
    <row r="1" spans="1:74" ht="15.75" customHeight="1" x14ac:dyDescent="0.2">
      <c r="A1" s="996" t="s">
        <v>478</v>
      </c>
      <c r="B1" s="1052" t="s">
        <v>748</v>
      </c>
      <c r="C1" s="995"/>
      <c r="D1" s="995"/>
      <c r="E1" s="995"/>
      <c r="F1" s="995"/>
      <c r="G1" s="995"/>
      <c r="H1" s="995"/>
      <c r="I1" s="995"/>
      <c r="J1" s="995"/>
      <c r="K1" s="995"/>
      <c r="L1" s="995"/>
      <c r="M1" s="995"/>
      <c r="N1" s="995"/>
      <c r="O1" s="995"/>
      <c r="P1" s="995"/>
      <c r="Q1" s="995"/>
      <c r="R1" s="995"/>
      <c r="S1" s="995"/>
      <c r="T1" s="995"/>
      <c r="U1" s="995"/>
      <c r="V1" s="995"/>
      <c r="W1" s="995"/>
      <c r="X1" s="995"/>
      <c r="Y1" s="995"/>
      <c r="Z1" s="995"/>
      <c r="AA1" s="995"/>
      <c r="AB1" s="995"/>
      <c r="AC1" s="995"/>
      <c r="AD1" s="995"/>
      <c r="AE1" s="995"/>
      <c r="AF1" s="995"/>
      <c r="AG1" s="995"/>
      <c r="AH1" s="995"/>
      <c r="AI1" s="995"/>
      <c r="AJ1" s="995"/>
      <c r="AK1" s="995"/>
      <c r="AL1" s="995"/>
    </row>
    <row r="2" spans="1:74" s="4" customFormat="1" ht="12.75" x14ac:dyDescent="0.2">
      <c r="A2" s="997"/>
      <c r="B2" s="222" t="str">
        <f>"U.S. Energy Information Administration  |  Short-Term Energy Outlook  - "&amp;Dates!D1</f>
        <v>U.S. Energy Information Administration  |  Short-Term Energy Outlook  - March 2026</v>
      </c>
      <c r="C2" s="223"/>
      <c r="D2" s="223"/>
      <c r="E2" s="223"/>
      <c r="F2" s="223"/>
      <c r="G2" s="223"/>
      <c r="H2" s="223"/>
      <c r="I2" s="223"/>
      <c r="J2" s="223"/>
      <c r="K2" s="223"/>
      <c r="L2" s="223"/>
      <c r="M2" s="223"/>
      <c r="N2" s="223"/>
      <c r="O2" s="223"/>
      <c r="P2" s="223"/>
      <c r="Q2" s="223"/>
      <c r="R2" s="223"/>
      <c r="S2" s="223"/>
      <c r="T2" s="223"/>
      <c r="U2" s="223"/>
      <c r="V2" s="223"/>
      <c r="W2" s="223"/>
      <c r="X2" s="223"/>
      <c r="Y2" s="223"/>
      <c r="Z2" s="223"/>
      <c r="AA2" s="223"/>
      <c r="AB2" s="223"/>
      <c r="AC2" s="223"/>
      <c r="AD2" s="223"/>
      <c r="AE2" s="223"/>
      <c r="AF2" s="223"/>
      <c r="AG2" s="223"/>
      <c r="AH2" s="223"/>
      <c r="AI2" s="223"/>
      <c r="AJ2" s="223"/>
      <c r="AK2" s="223"/>
      <c r="AL2" s="223"/>
      <c r="AY2" s="828"/>
      <c r="AZ2" s="828"/>
      <c r="BA2" s="828"/>
      <c r="BB2" s="828"/>
      <c r="BC2" s="828"/>
      <c r="BD2" s="650"/>
      <c r="BE2" s="650"/>
      <c r="BF2" s="650"/>
      <c r="BG2" s="828"/>
      <c r="BH2" s="828"/>
      <c r="BI2" s="828"/>
      <c r="BJ2" s="214"/>
    </row>
    <row r="3" spans="1:74" s="7" customFormat="1" ht="12.75" x14ac:dyDescent="0.2">
      <c r="A3" s="316" t="s">
        <v>760</v>
      </c>
      <c r="B3" s="9"/>
      <c r="C3" s="999">
        <f>Dates!D3</f>
        <v>2022</v>
      </c>
      <c r="D3" s="991"/>
      <c r="E3" s="991"/>
      <c r="F3" s="991"/>
      <c r="G3" s="991"/>
      <c r="H3" s="991"/>
      <c r="I3" s="991"/>
      <c r="J3" s="991"/>
      <c r="K3" s="991"/>
      <c r="L3" s="991"/>
      <c r="M3" s="991"/>
      <c r="N3" s="992"/>
      <c r="O3" s="999">
        <f>C3+1</f>
        <v>2023</v>
      </c>
      <c r="P3" s="1000"/>
      <c r="Q3" s="1000"/>
      <c r="R3" s="1000"/>
      <c r="S3" s="1000"/>
      <c r="T3" s="1000"/>
      <c r="U3" s="1000"/>
      <c r="V3" s="1000"/>
      <c r="W3" s="1000"/>
      <c r="X3" s="991"/>
      <c r="Y3" s="991"/>
      <c r="Z3" s="992"/>
      <c r="AA3" s="988">
        <f>O3+1</f>
        <v>2024</v>
      </c>
      <c r="AB3" s="991"/>
      <c r="AC3" s="991"/>
      <c r="AD3" s="991"/>
      <c r="AE3" s="991"/>
      <c r="AF3" s="991"/>
      <c r="AG3" s="991"/>
      <c r="AH3" s="991"/>
      <c r="AI3" s="991"/>
      <c r="AJ3" s="991"/>
      <c r="AK3" s="991"/>
      <c r="AL3" s="992"/>
      <c r="AM3" s="988">
        <f>AA3+1</f>
        <v>2025</v>
      </c>
      <c r="AN3" s="991"/>
      <c r="AO3" s="991"/>
      <c r="AP3" s="991"/>
      <c r="AQ3" s="991"/>
      <c r="AR3" s="991"/>
      <c r="AS3" s="991"/>
      <c r="AT3" s="991"/>
      <c r="AU3" s="991"/>
      <c r="AV3" s="991"/>
      <c r="AW3" s="991"/>
      <c r="AX3" s="992"/>
      <c r="AY3" s="988">
        <f>AM3+1</f>
        <v>2026</v>
      </c>
      <c r="AZ3" s="989"/>
      <c r="BA3" s="989"/>
      <c r="BB3" s="989"/>
      <c r="BC3" s="989"/>
      <c r="BD3" s="989"/>
      <c r="BE3" s="989"/>
      <c r="BF3" s="989"/>
      <c r="BG3" s="989"/>
      <c r="BH3" s="989"/>
      <c r="BI3" s="989"/>
      <c r="BJ3" s="990"/>
      <c r="BK3" s="988">
        <f>AY3+1</f>
        <v>2027</v>
      </c>
      <c r="BL3" s="991"/>
      <c r="BM3" s="991"/>
      <c r="BN3" s="991"/>
      <c r="BO3" s="991"/>
      <c r="BP3" s="991"/>
      <c r="BQ3" s="991"/>
      <c r="BR3" s="991"/>
      <c r="BS3" s="991"/>
      <c r="BT3" s="991"/>
      <c r="BU3" s="991"/>
      <c r="BV3" s="992"/>
    </row>
    <row r="4" spans="1:74" s="7" customFormat="1" ht="11.25" x14ac:dyDescent="0.2">
      <c r="A4" s="322" t="str">
        <f>TEXT(Dates!$D$2,"dddd, mmmm d, yyyy")</f>
        <v>Monday, March 9, 2026</v>
      </c>
      <c r="B4" s="11"/>
      <c r="C4" s="12" t="s">
        <v>214</v>
      </c>
      <c r="D4" s="12" t="s">
        <v>215</v>
      </c>
      <c r="E4" s="12" t="s">
        <v>216</v>
      </c>
      <c r="F4" s="12" t="s">
        <v>217</v>
      </c>
      <c r="G4" s="12" t="s">
        <v>218</v>
      </c>
      <c r="H4" s="12" t="s">
        <v>219</v>
      </c>
      <c r="I4" s="12" t="s">
        <v>220</v>
      </c>
      <c r="J4" s="12" t="s">
        <v>221</v>
      </c>
      <c r="K4" s="12" t="s">
        <v>222</v>
      </c>
      <c r="L4" s="12" t="s">
        <v>223</v>
      </c>
      <c r="M4" s="12" t="s">
        <v>224</v>
      </c>
      <c r="N4" s="12" t="s">
        <v>225</v>
      </c>
      <c r="O4" s="12" t="s">
        <v>214</v>
      </c>
      <c r="P4" s="12" t="s">
        <v>215</v>
      </c>
      <c r="Q4" s="12" t="s">
        <v>216</v>
      </c>
      <c r="R4" s="12" t="s">
        <v>217</v>
      </c>
      <c r="S4" s="12" t="s">
        <v>218</v>
      </c>
      <c r="T4" s="12" t="s">
        <v>219</v>
      </c>
      <c r="U4" s="12" t="s">
        <v>220</v>
      </c>
      <c r="V4" s="12" t="s">
        <v>221</v>
      </c>
      <c r="W4" s="12" t="s">
        <v>222</v>
      </c>
      <c r="X4" s="12" t="s">
        <v>223</v>
      </c>
      <c r="Y4" s="12" t="s">
        <v>224</v>
      </c>
      <c r="Z4" s="12" t="s">
        <v>225</v>
      </c>
      <c r="AA4" s="12" t="s">
        <v>214</v>
      </c>
      <c r="AB4" s="12" t="s">
        <v>215</v>
      </c>
      <c r="AC4" s="12" t="s">
        <v>216</v>
      </c>
      <c r="AD4" s="12" t="s">
        <v>217</v>
      </c>
      <c r="AE4" s="12" t="s">
        <v>218</v>
      </c>
      <c r="AF4" s="12" t="s">
        <v>219</v>
      </c>
      <c r="AG4" s="12" t="s">
        <v>220</v>
      </c>
      <c r="AH4" s="12" t="s">
        <v>221</v>
      </c>
      <c r="AI4" s="12" t="s">
        <v>222</v>
      </c>
      <c r="AJ4" s="12" t="s">
        <v>223</v>
      </c>
      <c r="AK4" s="12" t="s">
        <v>224</v>
      </c>
      <c r="AL4" s="12" t="s">
        <v>225</v>
      </c>
      <c r="AM4" s="12" t="s">
        <v>214</v>
      </c>
      <c r="AN4" s="12" t="s">
        <v>215</v>
      </c>
      <c r="AO4" s="12" t="s">
        <v>216</v>
      </c>
      <c r="AP4" s="12" t="s">
        <v>217</v>
      </c>
      <c r="AQ4" s="12" t="s">
        <v>218</v>
      </c>
      <c r="AR4" s="12" t="s">
        <v>219</v>
      </c>
      <c r="AS4" s="12" t="s">
        <v>220</v>
      </c>
      <c r="AT4" s="12" t="s">
        <v>221</v>
      </c>
      <c r="AU4" s="12" t="s">
        <v>222</v>
      </c>
      <c r="AV4" s="12" t="s">
        <v>223</v>
      </c>
      <c r="AW4" s="12" t="s">
        <v>224</v>
      </c>
      <c r="AX4" s="12" t="s">
        <v>225</v>
      </c>
      <c r="AY4" s="633" t="s">
        <v>214</v>
      </c>
      <c r="AZ4" s="633" t="s">
        <v>215</v>
      </c>
      <c r="BA4" s="633" t="s">
        <v>216</v>
      </c>
      <c r="BB4" s="633" t="s">
        <v>217</v>
      </c>
      <c r="BC4" s="633" t="s">
        <v>218</v>
      </c>
      <c r="BD4" s="633" t="s">
        <v>219</v>
      </c>
      <c r="BE4" s="633" t="s">
        <v>220</v>
      </c>
      <c r="BF4" s="633" t="s">
        <v>221</v>
      </c>
      <c r="BG4" s="633" t="s">
        <v>222</v>
      </c>
      <c r="BH4" s="633" t="s">
        <v>223</v>
      </c>
      <c r="BI4" s="633" t="s">
        <v>224</v>
      </c>
      <c r="BJ4" s="12" t="s">
        <v>225</v>
      </c>
      <c r="BK4" s="12" t="s">
        <v>214</v>
      </c>
      <c r="BL4" s="12" t="s">
        <v>215</v>
      </c>
      <c r="BM4" s="12" t="s">
        <v>216</v>
      </c>
      <c r="BN4" s="12" t="s">
        <v>217</v>
      </c>
      <c r="BO4" s="12" t="s">
        <v>218</v>
      </c>
      <c r="BP4" s="12" t="s">
        <v>219</v>
      </c>
      <c r="BQ4" s="12" t="s">
        <v>220</v>
      </c>
      <c r="BR4" s="12" t="s">
        <v>221</v>
      </c>
      <c r="BS4" s="12" t="s">
        <v>222</v>
      </c>
      <c r="BT4" s="12" t="s">
        <v>223</v>
      </c>
      <c r="BU4" s="12" t="s">
        <v>224</v>
      </c>
      <c r="BV4" s="12" t="s">
        <v>225</v>
      </c>
    </row>
    <row r="5" spans="1:74" ht="11.1" customHeight="1" x14ac:dyDescent="0.2">
      <c r="A5" s="1"/>
      <c r="B5" s="31" t="s">
        <v>1148</v>
      </c>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922"/>
      <c r="BA5" s="868"/>
      <c r="BB5" s="868"/>
      <c r="BC5" s="868"/>
      <c r="BD5" s="869"/>
      <c r="BE5" s="869"/>
      <c r="BF5" s="869"/>
      <c r="BG5" s="869"/>
      <c r="BH5" s="589"/>
      <c r="BI5" s="589"/>
      <c r="BJ5" s="589"/>
      <c r="BK5" s="589"/>
      <c r="BL5" s="589"/>
      <c r="BM5" s="589"/>
      <c r="BN5" s="589"/>
      <c r="BO5" s="589"/>
      <c r="BP5" s="589"/>
      <c r="BQ5" s="589"/>
      <c r="BR5" s="589"/>
      <c r="BS5" s="589"/>
      <c r="BT5" s="589"/>
      <c r="BU5" s="589"/>
      <c r="BV5" s="589"/>
    </row>
    <row r="6" spans="1:74" ht="11.1" customHeight="1" x14ac:dyDescent="0.2">
      <c r="A6" s="1" t="s">
        <v>1149</v>
      </c>
      <c r="B6" s="578" t="s">
        <v>1150</v>
      </c>
      <c r="C6" s="585">
        <v>2.423</v>
      </c>
      <c r="D6" s="585">
        <v>2.6389999999999998</v>
      </c>
      <c r="E6" s="585">
        <v>3.2320000000000002</v>
      </c>
      <c r="F6" s="585">
        <v>3.2595239999999999</v>
      </c>
      <c r="G6" s="585">
        <v>3.8660239999999999</v>
      </c>
      <c r="H6" s="585">
        <v>4.1233839999999997</v>
      </c>
      <c r="I6" s="585">
        <v>3.3764400000000001</v>
      </c>
      <c r="J6" s="585">
        <v>3.0518360000000002</v>
      </c>
      <c r="K6" s="585">
        <v>2.9032450000000001</v>
      </c>
      <c r="L6" s="585">
        <v>3.0013809999999999</v>
      </c>
      <c r="M6" s="585">
        <v>2.703665</v>
      </c>
      <c r="N6" s="585">
        <v>2.2908249999999999</v>
      </c>
      <c r="O6" s="585">
        <v>2.6160230000000002</v>
      </c>
      <c r="P6" s="585">
        <v>2.604257</v>
      </c>
      <c r="Q6" s="585">
        <v>2.6338602764000001</v>
      </c>
      <c r="R6" s="585">
        <v>2.7438575888000001</v>
      </c>
      <c r="S6" s="585">
        <v>2.5814268246999998</v>
      </c>
      <c r="T6" s="585">
        <v>2.6152202756</v>
      </c>
      <c r="U6" s="585">
        <v>2.7934427497000001</v>
      </c>
      <c r="V6" s="585">
        <v>3.0170080000000001</v>
      </c>
      <c r="W6" s="585">
        <v>3.068549</v>
      </c>
      <c r="X6" s="585">
        <v>2.4893019999999999</v>
      </c>
      <c r="Y6" s="585">
        <v>2.2987009999999999</v>
      </c>
      <c r="Z6" s="585">
        <v>2.1982930000000001</v>
      </c>
      <c r="AA6" s="585">
        <v>2.2642827313999998</v>
      </c>
      <c r="AB6" s="585">
        <v>2.4352118486999998</v>
      </c>
      <c r="AC6" s="585">
        <v>2.6523562835000001</v>
      </c>
      <c r="AD6" s="585">
        <v>2.8034567244000002</v>
      </c>
      <c r="AE6" s="585">
        <v>2.5435091390000002</v>
      </c>
      <c r="AF6" s="585">
        <v>2.4114263655000001</v>
      </c>
      <c r="AG6" s="585">
        <v>2.4652095768</v>
      </c>
      <c r="AH6" s="585">
        <v>2.3917494054000001</v>
      </c>
      <c r="AI6" s="585">
        <v>2.1459176799000002</v>
      </c>
      <c r="AJ6" s="585">
        <v>2.1766364573999999</v>
      </c>
      <c r="AK6" s="585">
        <v>2.1050561265000001</v>
      </c>
      <c r="AL6" s="585">
        <v>2.0561834808000001</v>
      </c>
      <c r="AM6" s="585">
        <v>2.1951967254999998</v>
      </c>
      <c r="AN6" s="585">
        <v>2.2283396567999998</v>
      </c>
      <c r="AO6" s="585">
        <v>2.1666084232</v>
      </c>
      <c r="AP6" s="585">
        <v>2.1332112376999999</v>
      </c>
      <c r="AQ6" s="585">
        <v>2.1693844436999998</v>
      </c>
      <c r="AR6" s="585">
        <v>2.1937823868000002</v>
      </c>
      <c r="AS6" s="585">
        <v>2.2164928535000001</v>
      </c>
      <c r="AT6" s="585">
        <v>2.2258000607000001</v>
      </c>
      <c r="AU6" s="585">
        <v>2.2261596049999999</v>
      </c>
      <c r="AV6" s="585">
        <v>2.0748896815000002</v>
      </c>
      <c r="AW6" s="585">
        <v>2.0923868091000002</v>
      </c>
      <c r="AX6" s="585">
        <v>1.8511044743</v>
      </c>
      <c r="AY6" s="585">
        <v>2.1686121374999998</v>
      </c>
      <c r="AZ6" s="908">
        <v>2.1644809999999999</v>
      </c>
      <c r="BA6" s="590">
        <v>2.9261740000000001</v>
      </c>
      <c r="BB6" s="590">
        <v>2.9185479999999999</v>
      </c>
      <c r="BC6" s="590">
        <v>2.7803399999999998</v>
      </c>
      <c r="BD6" s="590">
        <v>2.600527</v>
      </c>
      <c r="BE6" s="590">
        <v>2.5316149999999999</v>
      </c>
      <c r="BF6" s="590">
        <v>2.4226640000000002</v>
      </c>
      <c r="BG6" s="590">
        <v>2.2829290000000002</v>
      </c>
      <c r="BH6" s="590">
        <v>2.1807379999999998</v>
      </c>
      <c r="BI6" s="590">
        <v>2.1003409999999998</v>
      </c>
      <c r="BJ6" s="590">
        <v>2.0432679999999999</v>
      </c>
      <c r="BK6" s="590">
        <v>2.035123</v>
      </c>
      <c r="BL6" s="590">
        <v>2.0937389999999998</v>
      </c>
      <c r="BM6" s="590">
        <v>2.2112159999999998</v>
      </c>
      <c r="BN6" s="590">
        <v>2.2923260000000001</v>
      </c>
      <c r="BO6" s="590">
        <v>2.299728</v>
      </c>
      <c r="BP6" s="590">
        <v>2.2893020000000002</v>
      </c>
      <c r="BQ6" s="590">
        <v>2.2354090000000002</v>
      </c>
      <c r="BR6" s="590">
        <v>2.2292399999999999</v>
      </c>
      <c r="BS6" s="590">
        <v>2.1511420000000001</v>
      </c>
      <c r="BT6" s="590">
        <v>2.0511089999999998</v>
      </c>
      <c r="BU6" s="590">
        <v>1.992089</v>
      </c>
      <c r="BV6" s="590">
        <v>1.9123520000000001</v>
      </c>
    </row>
    <row r="7" spans="1:74" ht="11.1" customHeight="1" x14ac:dyDescent="0.2">
      <c r="A7" s="1"/>
      <c r="B7" s="579"/>
      <c r="C7" s="586"/>
      <c r="D7" s="586"/>
      <c r="E7" s="586"/>
      <c r="F7" s="586"/>
      <c r="G7" s="586"/>
      <c r="H7" s="586"/>
      <c r="I7" s="586"/>
      <c r="J7" s="586"/>
      <c r="K7" s="586"/>
      <c r="L7" s="586"/>
      <c r="M7" s="586"/>
      <c r="N7" s="586"/>
      <c r="O7" s="586"/>
      <c r="P7" s="586"/>
      <c r="Q7" s="586"/>
      <c r="R7" s="586"/>
      <c r="S7" s="586"/>
      <c r="T7" s="586"/>
      <c r="U7" s="586"/>
      <c r="V7" s="586"/>
      <c r="W7" s="586"/>
      <c r="X7" s="586"/>
      <c r="Y7" s="586"/>
      <c r="Z7" s="586"/>
      <c r="AA7" s="586"/>
      <c r="AB7" s="586"/>
      <c r="AC7" s="586"/>
      <c r="AD7" s="586"/>
      <c r="AE7" s="586"/>
      <c r="AF7" s="586"/>
      <c r="AG7" s="586"/>
      <c r="AH7" s="586"/>
      <c r="AI7" s="586"/>
      <c r="AJ7" s="586"/>
      <c r="AK7" s="586"/>
      <c r="AL7" s="586"/>
      <c r="AM7" s="586"/>
      <c r="AN7" s="586"/>
      <c r="AO7" s="586"/>
      <c r="AP7" s="586"/>
      <c r="AQ7" s="586"/>
      <c r="AR7" s="586"/>
      <c r="AS7" s="586"/>
      <c r="AT7" s="586"/>
      <c r="AU7" s="586"/>
      <c r="AV7" s="586"/>
      <c r="AW7" s="586"/>
      <c r="AX7" s="586"/>
      <c r="AY7" s="586"/>
      <c r="AZ7" s="923"/>
      <c r="BA7" s="591"/>
      <c r="BB7" s="591"/>
      <c r="BC7" s="591"/>
      <c r="BD7" s="591"/>
      <c r="BE7" s="591"/>
      <c r="BF7" s="591"/>
      <c r="BG7" s="591"/>
      <c r="BH7" s="591"/>
      <c r="BI7" s="591"/>
      <c r="BJ7" s="591"/>
      <c r="BK7" s="591"/>
      <c r="BL7" s="591"/>
      <c r="BM7" s="591"/>
      <c r="BN7" s="591"/>
      <c r="BO7" s="591"/>
      <c r="BP7" s="591"/>
      <c r="BQ7" s="591"/>
      <c r="BR7" s="591"/>
      <c r="BS7" s="591"/>
      <c r="BT7" s="591"/>
      <c r="BU7" s="591"/>
      <c r="BV7" s="591"/>
    </row>
    <row r="8" spans="1:74" ht="11.1" customHeight="1" x14ac:dyDescent="0.2">
      <c r="A8" s="1"/>
      <c r="B8" s="31" t="s">
        <v>1151</v>
      </c>
      <c r="C8" s="585"/>
      <c r="D8" s="585"/>
      <c r="E8" s="585"/>
      <c r="F8" s="585"/>
      <c r="G8" s="585"/>
      <c r="H8" s="585"/>
      <c r="I8" s="585"/>
      <c r="J8" s="585"/>
      <c r="K8" s="585"/>
      <c r="L8" s="585"/>
      <c r="M8" s="585"/>
      <c r="N8" s="585"/>
      <c r="O8" s="585"/>
      <c r="P8" s="585"/>
      <c r="Q8" s="585"/>
      <c r="R8" s="585"/>
      <c r="S8" s="585"/>
      <c r="T8" s="585"/>
      <c r="U8" s="585"/>
      <c r="V8" s="585"/>
      <c r="W8" s="585"/>
      <c r="X8" s="585"/>
      <c r="Y8" s="585"/>
      <c r="Z8" s="585"/>
      <c r="AA8" s="585"/>
      <c r="AB8" s="585"/>
      <c r="AC8" s="585"/>
      <c r="AD8" s="585"/>
      <c r="AE8" s="585"/>
      <c r="AF8" s="585"/>
      <c r="AG8" s="585"/>
      <c r="AH8" s="585"/>
      <c r="AI8" s="585"/>
      <c r="AJ8" s="585"/>
      <c r="AK8" s="585"/>
      <c r="AL8" s="585"/>
      <c r="AM8" s="585"/>
      <c r="AN8" s="585"/>
      <c r="AO8" s="585"/>
      <c r="AP8" s="585"/>
      <c r="AQ8" s="585"/>
      <c r="AR8" s="585"/>
      <c r="AS8" s="585"/>
      <c r="AT8" s="585"/>
      <c r="AU8" s="585"/>
      <c r="AV8" s="585"/>
      <c r="AW8" s="585"/>
      <c r="AX8" s="585"/>
      <c r="AY8" s="585"/>
      <c r="AZ8" s="908"/>
      <c r="BA8" s="590"/>
      <c r="BB8" s="590"/>
      <c r="BC8" s="590"/>
      <c r="BD8" s="590"/>
      <c r="BE8" s="590"/>
      <c r="BF8" s="590"/>
      <c r="BG8" s="590"/>
      <c r="BH8" s="590"/>
      <c r="BI8" s="590"/>
      <c r="BJ8" s="590"/>
      <c r="BK8" s="590"/>
      <c r="BL8" s="590"/>
      <c r="BM8" s="590"/>
      <c r="BN8" s="590"/>
      <c r="BO8" s="590"/>
      <c r="BP8" s="590"/>
      <c r="BQ8" s="590"/>
      <c r="BR8" s="590"/>
      <c r="BS8" s="590"/>
      <c r="BT8" s="590"/>
      <c r="BU8" s="590"/>
      <c r="BV8" s="590"/>
    </row>
    <row r="9" spans="1:74" s="275" customFormat="1" ht="11.1" customHeight="1" x14ac:dyDescent="0.2">
      <c r="A9" s="580" t="s">
        <v>1152</v>
      </c>
      <c r="B9" s="581" t="s">
        <v>1153</v>
      </c>
      <c r="C9" s="584">
        <v>3.4127999999999998</v>
      </c>
      <c r="D9" s="584">
        <v>3.6110000000000002</v>
      </c>
      <c r="E9" s="584">
        <v>4.3217499999999998</v>
      </c>
      <c r="F9" s="584">
        <v>4.2127499999999998</v>
      </c>
      <c r="G9" s="584">
        <v>4.5449999999999999</v>
      </c>
      <c r="H9" s="584">
        <v>5.0322500000000003</v>
      </c>
      <c r="I9" s="584">
        <v>4.6680000000000001</v>
      </c>
      <c r="J9" s="584">
        <v>4.0873999999999997</v>
      </c>
      <c r="K9" s="584">
        <v>3.8167499999999999</v>
      </c>
      <c r="L9" s="584">
        <v>3.9354</v>
      </c>
      <c r="M9" s="584">
        <v>3.7992499999999998</v>
      </c>
      <c r="N9" s="584">
        <v>3.3235000000000001</v>
      </c>
      <c r="O9" s="584">
        <v>3.4451999999999998</v>
      </c>
      <c r="P9" s="584">
        <v>3.5012500000000002</v>
      </c>
      <c r="Q9" s="584">
        <v>3.5350000000000001</v>
      </c>
      <c r="R9" s="584">
        <v>3.71075</v>
      </c>
      <c r="S9" s="584">
        <v>3.6661999999999999</v>
      </c>
      <c r="T9" s="584">
        <v>3.68425</v>
      </c>
      <c r="U9" s="584">
        <v>3.7124000000000001</v>
      </c>
      <c r="V9" s="584">
        <v>3.95425</v>
      </c>
      <c r="W9" s="584">
        <v>3.9575</v>
      </c>
      <c r="X9" s="584">
        <v>3.742</v>
      </c>
      <c r="Y9" s="584">
        <v>3.4424999999999999</v>
      </c>
      <c r="Z9" s="584">
        <v>3.2570000000000001</v>
      </c>
      <c r="AA9" s="584">
        <v>3.1968000000000001</v>
      </c>
      <c r="AB9" s="584">
        <v>3.3282500000000002</v>
      </c>
      <c r="AC9" s="584">
        <v>3.5415000000000001</v>
      </c>
      <c r="AD9" s="584">
        <v>3.7334000000000001</v>
      </c>
      <c r="AE9" s="584">
        <v>3.72525</v>
      </c>
      <c r="AF9" s="584">
        <v>3.5754999999999999</v>
      </c>
      <c r="AG9" s="584">
        <v>3.6004</v>
      </c>
      <c r="AH9" s="584">
        <v>3.5065</v>
      </c>
      <c r="AI9" s="584">
        <v>3.3384</v>
      </c>
      <c r="AJ9" s="584">
        <v>3.2605</v>
      </c>
      <c r="AK9" s="584">
        <v>3.1752500000000001</v>
      </c>
      <c r="AL9" s="584">
        <v>3.1394000000000002</v>
      </c>
      <c r="AM9" s="584">
        <v>3.19625</v>
      </c>
      <c r="AN9" s="584">
        <v>3.2472500000000002</v>
      </c>
      <c r="AO9" s="584">
        <v>3.2229999999999999</v>
      </c>
      <c r="AP9" s="584">
        <v>3.2985000000000002</v>
      </c>
      <c r="AQ9" s="584">
        <v>3.278</v>
      </c>
      <c r="AR9" s="584">
        <v>3.2764000000000002</v>
      </c>
      <c r="AS9" s="584">
        <v>3.2494999999999998</v>
      </c>
      <c r="AT9" s="584">
        <v>3.2577500000000001</v>
      </c>
      <c r="AU9" s="584">
        <v>3.2934000000000001</v>
      </c>
      <c r="AV9" s="584">
        <v>3.1902499999999998</v>
      </c>
      <c r="AW9" s="584">
        <v>3.1792500000000001</v>
      </c>
      <c r="AX9" s="584">
        <v>3.0238</v>
      </c>
      <c r="AY9" s="584">
        <v>2.9362499999999998</v>
      </c>
      <c r="AZ9" s="924">
        <v>3.03925</v>
      </c>
      <c r="BA9" s="594">
        <v>3.7117309999999999</v>
      </c>
      <c r="BB9" s="594">
        <v>3.9047149999999999</v>
      </c>
      <c r="BC9" s="594">
        <v>3.8696839999999999</v>
      </c>
      <c r="BD9" s="594">
        <v>3.7653340000000002</v>
      </c>
      <c r="BE9" s="594">
        <v>3.67049</v>
      </c>
      <c r="BF9" s="594">
        <v>3.5434920000000001</v>
      </c>
      <c r="BG9" s="594">
        <v>3.423435</v>
      </c>
      <c r="BH9" s="594">
        <v>3.3310819999999999</v>
      </c>
      <c r="BI9" s="594">
        <v>3.2433399999999999</v>
      </c>
      <c r="BJ9" s="594">
        <v>3.18018</v>
      </c>
      <c r="BK9" s="594">
        <v>3.1229300000000002</v>
      </c>
      <c r="BL9" s="594">
        <v>3.156876</v>
      </c>
      <c r="BM9" s="594">
        <v>3.2887740000000001</v>
      </c>
      <c r="BN9" s="594">
        <v>3.3974799999999998</v>
      </c>
      <c r="BO9" s="594">
        <v>3.4548190000000001</v>
      </c>
      <c r="BP9" s="594">
        <v>3.4947970000000002</v>
      </c>
      <c r="BQ9" s="594">
        <v>3.4556049999999998</v>
      </c>
      <c r="BR9" s="594">
        <v>3.436302</v>
      </c>
      <c r="BS9" s="594">
        <v>3.350114</v>
      </c>
      <c r="BT9" s="594">
        <v>3.2629329999999999</v>
      </c>
      <c r="BU9" s="594">
        <v>3.177794</v>
      </c>
      <c r="BV9" s="594">
        <v>3.0959979999999998</v>
      </c>
    </row>
    <row r="10" spans="1:74" s="275" customFormat="1" ht="11.1" customHeight="1" x14ac:dyDescent="0.2">
      <c r="A10" s="580" t="s">
        <v>1154</v>
      </c>
      <c r="B10" s="581" t="s">
        <v>1155</v>
      </c>
      <c r="C10" s="584">
        <v>3.3146</v>
      </c>
      <c r="D10" s="584">
        <v>3.5172500000000002</v>
      </c>
      <c r="E10" s="584">
        <v>4.2217500000000001</v>
      </c>
      <c r="F10" s="584">
        <v>4.1085000000000003</v>
      </c>
      <c r="G10" s="584">
        <v>4.4436</v>
      </c>
      <c r="H10" s="584">
        <v>4.9290000000000003</v>
      </c>
      <c r="I10" s="584">
        <v>4.5592499999999996</v>
      </c>
      <c r="J10" s="584">
        <v>3.9750000000000001</v>
      </c>
      <c r="K10" s="584">
        <v>3.70025</v>
      </c>
      <c r="L10" s="584">
        <v>3.8151999999999999</v>
      </c>
      <c r="M10" s="584">
        <v>3.6850000000000001</v>
      </c>
      <c r="N10" s="584">
        <v>3.21</v>
      </c>
      <c r="O10" s="584">
        <v>3.3391999999999999</v>
      </c>
      <c r="P10" s="584">
        <v>3.3887499999999999</v>
      </c>
      <c r="Q10" s="584">
        <v>3.4220000000000002</v>
      </c>
      <c r="R10" s="584">
        <v>3.6030000000000002</v>
      </c>
      <c r="S10" s="584">
        <v>3.5548000000000002</v>
      </c>
      <c r="T10" s="584">
        <v>3.5710000000000002</v>
      </c>
      <c r="U10" s="584">
        <v>3.597</v>
      </c>
      <c r="V10" s="584">
        <v>3.83975</v>
      </c>
      <c r="W10" s="584">
        <v>3.8359999999999999</v>
      </c>
      <c r="X10" s="584">
        <v>3.6128</v>
      </c>
      <c r="Y10" s="584">
        <v>3.3180000000000001</v>
      </c>
      <c r="Z10" s="584">
        <v>3.1339999999999999</v>
      </c>
      <c r="AA10" s="584">
        <v>3.0754000000000001</v>
      </c>
      <c r="AB10" s="584">
        <v>3.2115</v>
      </c>
      <c r="AC10" s="584">
        <v>3.4255</v>
      </c>
      <c r="AD10" s="584">
        <v>3.6114000000000002</v>
      </c>
      <c r="AE10" s="584">
        <v>3.6030000000000002</v>
      </c>
      <c r="AF10" s="584">
        <v>3.4544999999999999</v>
      </c>
      <c r="AG10" s="584">
        <v>3.4838</v>
      </c>
      <c r="AH10" s="584">
        <v>3.3892500000000001</v>
      </c>
      <c r="AI10" s="584">
        <v>3.2138</v>
      </c>
      <c r="AJ10" s="584">
        <v>3.137</v>
      </c>
      <c r="AK10" s="584">
        <v>3.0527500000000001</v>
      </c>
      <c r="AL10" s="584">
        <v>3.0175999999999998</v>
      </c>
      <c r="AM10" s="584">
        <v>3.0754999999999999</v>
      </c>
      <c r="AN10" s="584">
        <v>3.1207500000000001</v>
      </c>
      <c r="AO10" s="584">
        <v>3.0964</v>
      </c>
      <c r="AP10" s="584">
        <v>3.1712500000000001</v>
      </c>
      <c r="AQ10" s="584">
        <v>3.15</v>
      </c>
      <c r="AR10" s="584">
        <v>3.1501999999999999</v>
      </c>
      <c r="AS10" s="584">
        <v>3.1247500000000001</v>
      </c>
      <c r="AT10" s="584">
        <v>3.1324999999999998</v>
      </c>
      <c r="AU10" s="584">
        <v>3.1656</v>
      </c>
      <c r="AV10" s="584">
        <v>3.0597500000000002</v>
      </c>
      <c r="AW10" s="584">
        <v>3.0495000000000001</v>
      </c>
      <c r="AX10" s="584">
        <v>2.8944000000000001</v>
      </c>
      <c r="AY10" s="584">
        <v>2.8085</v>
      </c>
      <c r="AZ10" s="924">
        <v>2.9075000000000002</v>
      </c>
      <c r="BA10" s="594">
        <v>3.5812010000000001</v>
      </c>
      <c r="BB10" s="594">
        <v>3.7725849999999999</v>
      </c>
      <c r="BC10" s="594">
        <v>3.7387060000000001</v>
      </c>
      <c r="BD10" s="594">
        <v>3.6353960000000001</v>
      </c>
      <c r="BE10" s="594">
        <v>3.5386700000000002</v>
      </c>
      <c r="BF10" s="594">
        <v>3.4106399999999999</v>
      </c>
      <c r="BG10" s="594">
        <v>3.2889650000000001</v>
      </c>
      <c r="BH10" s="594">
        <v>3.1943220000000001</v>
      </c>
      <c r="BI10" s="594">
        <v>3.1055100000000002</v>
      </c>
      <c r="BJ10" s="594">
        <v>3.0417770000000002</v>
      </c>
      <c r="BK10" s="594">
        <v>2.98543</v>
      </c>
      <c r="BL10" s="594">
        <v>3.0214470000000002</v>
      </c>
      <c r="BM10" s="594">
        <v>3.154741</v>
      </c>
      <c r="BN10" s="594">
        <v>3.2620480000000001</v>
      </c>
      <c r="BO10" s="594">
        <v>3.3207059999999999</v>
      </c>
      <c r="BP10" s="594">
        <v>3.3618459999999999</v>
      </c>
      <c r="BQ10" s="594">
        <v>3.3208730000000002</v>
      </c>
      <c r="BR10" s="594">
        <v>3.3006039999999999</v>
      </c>
      <c r="BS10" s="594">
        <v>3.212853</v>
      </c>
      <c r="BT10" s="594">
        <v>3.123434</v>
      </c>
      <c r="BU10" s="594">
        <v>3.0372750000000002</v>
      </c>
      <c r="BV10" s="594">
        <v>2.9549629999999998</v>
      </c>
    </row>
    <row r="11" spans="1:74" ht="11.1" customHeight="1" x14ac:dyDescent="0.2">
      <c r="A11" s="1" t="s">
        <v>1156</v>
      </c>
      <c r="B11" s="545" t="s">
        <v>1157</v>
      </c>
      <c r="C11" s="585">
        <v>3.2528000000000001</v>
      </c>
      <c r="D11" s="585">
        <v>3.4775</v>
      </c>
      <c r="E11" s="585">
        <v>4.1462500000000002</v>
      </c>
      <c r="F11" s="585">
        <v>3.9794999999999998</v>
      </c>
      <c r="G11" s="585">
        <v>4.3673999999999999</v>
      </c>
      <c r="H11" s="585">
        <v>4.7607499999999998</v>
      </c>
      <c r="I11" s="585">
        <v>4.4035000000000002</v>
      </c>
      <c r="J11" s="585">
        <v>3.8809999999999998</v>
      </c>
      <c r="K11" s="585">
        <v>3.5012500000000002</v>
      </c>
      <c r="L11" s="585">
        <v>3.4683999999999999</v>
      </c>
      <c r="M11" s="585">
        <v>3.5517500000000002</v>
      </c>
      <c r="N11" s="585">
        <v>3.1920000000000002</v>
      </c>
      <c r="O11" s="585">
        <v>3.3069999999999999</v>
      </c>
      <c r="P11" s="585">
        <v>3.32</v>
      </c>
      <c r="Q11" s="585">
        <v>3.2907500000000001</v>
      </c>
      <c r="R11" s="585">
        <v>3.4682499999999998</v>
      </c>
      <c r="S11" s="585">
        <v>3.4247999999999998</v>
      </c>
      <c r="T11" s="585">
        <v>3.4165000000000001</v>
      </c>
      <c r="U11" s="585">
        <v>3.4714</v>
      </c>
      <c r="V11" s="585">
        <v>3.7134999999999998</v>
      </c>
      <c r="W11" s="585">
        <v>3.6349999999999998</v>
      </c>
      <c r="X11" s="585">
        <v>3.4169999999999998</v>
      </c>
      <c r="Y11" s="585">
        <v>3.19625</v>
      </c>
      <c r="Z11" s="585">
        <v>3.1240000000000001</v>
      </c>
      <c r="AA11" s="585">
        <v>3.0609999999999999</v>
      </c>
      <c r="AB11" s="585">
        <v>3.1755</v>
      </c>
      <c r="AC11" s="585">
        <v>3.3105000000000002</v>
      </c>
      <c r="AD11" s="585">
        <v>3.4607999999999999</v>
      </c>
      <c r="AE11" s="585">
        <v>3.5</v>
      </c>
      <c r="AF11" s="585">
        <v>3.3832499999999999</v>
      </c>
      <c r="AG11" s="585">
        <v>3.4218000000000002</v>
      </c>
      <c r="AH11" s="585">
        <v>3.3134999999999999</v>
      </c>
      <c r="AI11" s="585">
        <v>3.1158000000000001</v>
      </c>
      <c r="AJ11" s="585">
        <v>3.0375000000000001</v>
      </c>
      <c r="AK11" s="585">
        <v>3.0019999999999998</v>
      </c>
      <c r="AL11" s="585">
        <v>2.976</v>
      </c>
      <c r="AM11" s="585">
        <v>3.0332499999999998</v>
      </c>
      <c r="AN11" s="585">
        <v>3.0259999999999998</v>
      </c>
      <c r="AO11" s="585">
        <v>2.9647999999999999</v>
      </c>
      <c r="AP11" s="585">
        <v>3.0162499999999999</v>
      </c>
      <c r="AQ11" s="585">
        <v>2.9824999999999999</v>
      </c>
      <c r="AR11" s="585">
        <v>3.0022000000000002</v>
      </c>
      <c r="AS11" s="585">
        <v>3.0030000000000001</v>
      </c>
      <c r="AT11" s="585">
        <v>3.0012500000000002</v>
      </c>
      <c r="AU11" s="585">
        <v>3.0207999999999999</v>
      </c>
      <c r="AV11" s="585">
        <v>2.9369999999999998</v>
      </c>
      <c r="AW11" s="585">
        <v>2.9417499999999999</v>
      </c>
      <c r="AX11" s="585">
        <v>2.8532000000000002</v>
      </c>
      <c r="AY11" s="585">
        <v>2.77075</v>
      </c>
      <c r="AZ11" s="908">
        <v>2.82775</v>
      </c>
      <c r="BA11" s="590">
        <v>3.448556</v>
      </c>
      <c r="BB11" s="590">
        <v>3.6206670000000001</v>
      </c>
      <c r="BC11" s="590">
        <v>3.5959660000000002</v>
      </c>
      <c r="BD11" s="590">
        <v>3.4387829999999999</v>
      </c>
      <c r="BE11" s="590">
        <v>3.3297490000000001</v>
      </c>
      <c r="BF11" s="590">
        <v>3.2111939999999999</v>
      </c>
      <c r="BG11" s="590">
        <v>3.0819869999999998</v>
      </c>
      <c r="BH11" s="590">
        <v>3.001668</v>
      </c>
      <c r="BI11" s="590">
        <v>2.979314</v>
      </c>
      <c r="BJ11" s="590">
        <v>2.9453360000000002</v>
      </c>
      <c r="BK11" s="590">
        <v>2.9216160000000002</v>
      </c>
      <c r="BL11" s="590">
        <v>2.9372889999999998</v>
      </c>
      <c r="BM11" s="590">
        <v>3.0268329999999999</v>
      </c>
      <c r="BN11" s="590">
        <v>3.0967099999999999</v>
      </c>
      <c r="BO11" s="590">
        <v>3.1672820000000002</v>
      </c>
      <c r="BP11" s="590">
        <v>3.1894269999999998</v>
      </c>
      <c r="BQ11" s="590">
        <v>3.1534550000000001</v>
      </c>
      <c r="BR11" s="590">
        <v>3.1545670000000001</v>
      </c>
      <c r="BS11" s="590">
        <v>3.0496629999999998</v>
      </c>
      <c r="BT11" s="590">
        <v>2.955886</v>
      </c>
      <c r="BU11" s="590">
        <v>2.933036</v>
      </c>
      <c r="BV11" s="590">
        <v>2.8830870000000002</v>
      </c>
    </row>
    <row r="12" spans="1:74" ht="11.1" customHeight="1" x14ac:dyDescent="0.2">
      <c r="A12" s="1" t="s">
        <v>1158</v>
      </c>
      <c r="B12" s="545" t="s">
        <v>1159</v>
      </c>
      <c r="C12" s="585">
        <v>3.1118000000000001</v>
      </c>
      <c r="D12" s="585">
        <v>3.3567499999999999</v>
      </c>
      <c r="E12" s="585">
        <v>4.0237499999999997</v>
      </c>
      <c r="F12" s="585">
        <v>3.9147500000000002</v>
      </c>
      <c r="G12" s="585">
        <v>4.2595999999999998</v>
      </c>
      <c r="H12" s="585">
        <v>4.8789999999999996</v>
      </c>
      <c r="I12" s="585">
        <v>4.4957500000000001</v>
      </c>
      <c r="J12" s="585">
        <v>3.8094000000000001</v>
      </c>
      <c r="K12" s="585">
        <v>3.5895000000000001</v>
      </c>
      <c r="L12" s="585">
        <v>3.7440000000000002</v>
      </c>
      <c r="M12" s="585">
        <v>3.5865</v>
      </c>
      <c r="N12" s="585">
        <v>3.0139999999999998</v>
      </c>
      <c r="O12" s="585">
        <v>3.2172000000000001</v>
      </c>
      <c r="P12" s="585">
        <v>3.23075</v>
      </c>
      <c r="Q12" s="585">
        <v>3.2694999999999999</v>
      </c>
      <c r="R12" s="585">
        <v>3.5117500000000001</v>
      </c>
      <c r="S12" s="585">
        <v>3.4540000000000002</v>
      </c>
      <c r="T12" s="585">
        <v>3.4710000000000001</v>
      </c>
      <c r="U12" s="585">
        <v>3.4359999999999999</v>
      </c>
      <c r="V12" s="585">
        <v>3.7007500000000002</v>
      </c>
      <c r="W12" s="585">
        <v>3.6655000000000002</v>
      </c>
      <c r="X12" s="585">
        <v>3.371</v>
      </c>
      <c r="Y12" s="585">
        <v>3.1375000000000002</v>
      </c>
      <c r="Z12" s="585">
        <v>2.887</v>
      </c>
      <c r="AA12" s="585">
        <v>2.8294000000000001</v>
      </c>
      <c r="AB12" s="585">
        <v>3.0437500000000002</v>
      </c>
      <c r="AC12" s="585">
        <v>3.3177500000000002</v>
      </c>
      <c r="AD12" s="585">
        <v>3.4413999999999998</v>
      </c>
      <c r="AE12" s="585">
        <v>3.43025</v>
      </c>
      <c r="AF12" s="585">
        <v>3.3122500000000001</v>
      </c>
      <c r="AG12" s="585">
        <v>3.4106000000000001</v>
      </c>
      <c r="AH12" s="585">
        <v>3.3380000000000001</v>
      </c>
      <c r="AI12" s="585">
        <v>3.0912000000000002</v>
      </c>
      <c r="AJ12" s="585">
        <v>3.0162499999999999</v>
      </c>
      <c r="AK12" s="585">
        <v>2.88775</v>
      </c>
      <c r="AL12" s="585">
        <v>2.8807999999999998</v>
      </c>
      <c r="AM12" s="585">
        <v>2.9420000000000002</v>
      </c>
      <c r="AN12" s="585">
        <v>2.956</v>
      </c>
      <c r="AO12" s="585">
        <v>2.9538000000000002</v>
      </c>
      <c r="AP12" s="585">
        <v>3.0287500000000001</v>
      </c>
      <c r="AQ12" s="585">
        <v>3.0125000000000002</v>
      </c>
      <c r="AR12" s="585">
        <v>3.0194000000000001</v>
      </c>
      <c r="AS12" s="585">
        <v>3.0034999999999998</v>
      </c>
      <c r="AT12" s="585">
        <v>3.0277500000000002</v>
      </c>
      <c r="AU12" s="585">
        <v>3.012</v>
      </c>
      <c r="AV12" s="585">
        <v>2.85575</v>
      </c>
      <c r="AW12" s="585">
        <v>2.87575</v>
      </c>
      <c r="AX12" s="585">
        <v>2.6722000000000001</v>
      </c>
      <c r="AY12" s="585">
        <v>2.6324999999999998</v>
      </c>
      <c r="AZ12" s="908">
        <v>2.6739999999999999</v>
      </c>
      <c r="BA12" s="590">
        <v>3.4279679999999999</v>
      </c>
      <c r="BB12" s="590">
        <v>3.551072</v>
      </c>
      <c r="BC12" s="590">
        <v>3.5018579999999999</v>
      </c>
      <c r="BD12" s="590">
        <v>3.4313370000000001</v>
      </c>
      <c r="BE12" s="590">
        <v>3.327998</v>
      </c>
      <c r="BF12" s="590">
        <v>3.2080739999999999</v>
      </c>
      <c r="BG12" s="590">
        <v>3.074338</v>
      </c>
      <c r="BH12" s="590">
        <v>2.962151</v>
      </c>
      <c r="BI12" s="590">
        <v>2.8691450000000001</v>
      </c>
      <c r="BJ12" s="590">
        <v>2.7639649999999998</v>
      </c>
      <c r="BK12" s="590">
        <v>2.7408619999999999</v>
      </c>
      <c r="BL12" s="590">
        <v>2.8197909999999999</v>
      </c>
      <c r="BM12" s="590">
        <v>2.9869970000000001</v>
      </c>
      <c r="BN12" s="590">
        <v>3.0800540000000001</v>
      </c>
      <c r="BO12" s="590">
        <v>3.0950380000000002</v>
      </c>
      <c r="BP12" s="590">
        <v>3.1845370000000002</v>
      </c>
      <c r="BQ12" s="590">
        <v>3.1199919999999999</v>
      </c>
      <c r="BR12" s="590">
        <v>3.0794600000000001</v>
      </c>
      <c r="BS12" s="590">
        <v>3.0040460000000002</v>
      </c>
      <c r="BT12" s="590">
        <v>2.879705</v>
      </c>
      <c r="BU12" s="590">
        <v>2.7973029999999999</v>
      </c>
      <c r="BV12" s="590">
        <v>2.6760570000000001</v>
      </c>
    </row>
    <row r="13" spans="1:74" ht="11.1" customHeight="1" x14ac:dyDescent="0.2">
      <c r="A13" s="1" t="s">
        <v>1160</v>
      </c>
      <c r="B13" s="545" t="s">
        <v>1161</v>
      </c>
      <c r="C13" s="585">
        <v>2.9714</v>
      </c>
      <c r="D13" s="585">
        <v>3.2132499999999999</v>
      </c>
      <c r="E13" s="585">
        <v>3.9180000000000001</v>
      </c>
      <c r="F13" s="585">
        <v>3.7679999999999998</v>
      </c>
      <c r="G13" s="585">
        <v>4.1003999999999996</v>
      </c>
      <c r="H13" s="585">
        <v>4.5739999999999998</v>
      </c>
      <c r="I13" s="585">
        <v>4.093</v>
      </c>
      <c r="J13" s="585">
        <v>3.4830000000000001</v>
      </c>
      <c r="K13" s="585">
        <v>3.1575000000000002</v>
      </c>
      <c r="L13" s="585">
        <v>3.2178</v>
      </c>
      <c r="M13" s="585">
        <v>3.0647500000000001</v>
      </c>
      <c r="N13" s="585">
        <v>2.7149999999999999</v>
      </c>
      <c r="O13" s="585">
        <v>2.9956</v>
      </c>
      <c r="P13" s="585">
        <v>3.00725</v>
      </c>
      <c r="Q13" s="585">
        <v>3.0425</v>
      </c>
      <c r="R13" s="585">
        <v>3.24925</v>
      </c>
      <c r="S13" s="585">
        <v>3.0863999999999998</v>
      </c>
      <c r="T13" s="585">
        <v>3.1272500000000001</v>
      </c>
      <c r="U13" s="585">
        <v>3.2111999999999998</v>
      </c>
      <c r="V13" s="585">
        <v>3.4260000000000002</v>
      </c>
      <c r="W13" s="585">
        <v>3.3780000000000001</v>
      </c>
      <c r="X13" s="585">
        <v>3.1103999999999998</v>
      </c>
      <c r="Y13" s="585">
        <v>2.794</v>
      </c>
      <c r="Z13" s="585">
        <v>2.6477499999999998</v>
      </c>
      <c r="AA13" s="585">
        <v>2.6873999999999998</v>
      </c>
      <c r="AB13" s="585">
        <v>2.8435000000000001</v>
      </c>
      <c r="AC13" s="585">
        <v>3.0422500000000001</v>
      </c>
      <c r="AD13" s="585">
        <v>3.1863999999999999</v>
      </c>
      <c r="AE13" s="585">
        <v>3.1592500000000001</v>
      </c>
      <c r="AF13" s="585">
        <v>3.0009999999999999</v>
      </c>
      <c r="AG13" s="585">
        <v>3.0760000000000001</v>
      </c>
      <c r="AH13" s="585">
        <v>2.9747499999999998</v>
      </c>
      <c r="AI13" s="585">
        <v>2.76</v>
      </c>
      <c r="AJ13" s="585">
        <v>2.7065000000000001</v>
      </c>
      <c r="AK13" s="585">
        <v>2.62825</v>
      </c>
      <c r="AL13" s="585">
        <v>2.6012</v>
      </c>
      <c r="AM13" s="585">
        <v>2.6767500000000002</v>
      </c>
      <c r="AN13" s="585">
        <v>2.7112500000000002</v>
      </c>
      <c r="AO13" s="585">
        <v>2.6829999999999998</v>
      </c>
      <c r="AP13" s="585">
        <v>2.7395</v>
      </c>
      <c r="AQ13" s="585">
        <v>2.7315</v>
      </c>
      <c r="AR13" s="585">
        <v>2.7471999999999999</v>
      </c>
      <c r="AS13" s="585">
        <v>2.7275</v>
      </c>
      <c r="AT13" s="585">
        <v>2.7124999999999999</v>
      </c>
      <c r="AU13" s="585">
        <v>2.7320000000000002</v>
      </c>
      <c r="AV13" s="585">
        <v>2.6194999999999999</v>
      </c>
      <c r="AW13" s="585">
        <v>2.5882499999999999</v>
      </c>
      <c r="AX13" s="585">
        <v>2.4738000000000002</v>
      </c>
      <c r="AY13" s="585">
        <v>2.39975</v>
      </c>
      <c r="AZ13" s="908">
        <v>2.4834999999999998</v>
      </c>
      <c r="BA13" s="590">
        <v>3.1382119999999998</v>
      </c>
      <c r="BB13" s="590">
        <v>3.3538350000000001</v>
      </c>
      <c r="BC13" s="590">
        <v>3.2634249999999998</v>
      </c>
      <c r="BD13" s="590">
        <v>3.1364649999999998</v>
      </c>
      <c r="BE13" s="590">
        <v>3.0483790000000002</v>
      </c>
      <c r="BF13" s="590">
        <v>2.9088669999999999</v>
      </c>
      <c r="BG13" s="590">
        <v>2.7488890000000001</v>
      </c>
      <c r="BH13" s="590">
        <v>2.6345589999999999</v>
      </c>
      <c r="BI13" s="590">
        <v>2.5641929999999999</v>
      </c>
      <c r="BJ13" s="590">
        <v>2.5232519999999998</v>
      </c>
      <c r="BK13" s="590">
        <v>2.5166629999999999</v>
      </c>
      <c r="BL13" s="590">
        <v>2.5766529999999999</v>
      </c>
      <c r="BM13" s="590">
        <v>2.6640630000000001</v>
      </c>
      <c r="BN13" s="590">
        <v>2.80972</v>
      </c>
      <c r="BO13" s="590">
        <v>2.8294299999999999</v>
      </c>
      <c r="BP13" s="590">
        <v>2.8190949999999999</v>
      </c>
      <c r="BQ13" s="590">
        <v>2.7579750000000001</v>
      </c>
      <c r="BR13" s="590">
        <v>2.735922</v>
      </c>
      <c r="BS13" s="590">
        <v>2.6379009999999998</v>
      </c>
      <c r="BT13" s="590">
        <v>2.5340020000000001</v>
      </c>
      <c r="BU13" s="590">
        <v>2.4696220000000002</v>
      </c>
      <c r="BV13" s="590">
        <v>2.4024749999999999</v>
      </c>
    </row>
    <row r="14" spans="1:74" ht="11.1" customHeight="1" x14ac:dyDescent="0.2">
      <c r="A14" s="1" t="s">
        <v>1162</v>
      </c>
      <c r="B14" s="545" t="s">
        <v>1163</v>
      </c>
      <c r="C14" s="585">
        <v>3.3408000000000002</v>
      </c>
      <c r="D14" s="585">
        <v>3.3439999999999999</v>
      </c>
      <c r="E14" s="585">
        <v>4.0597500000000002</v>
      </c>
      <c r="F14" s="585">
        <v>4.1559999999999997</v>
      </c>
      <c r="G14" s="585">
        <v>4.2960000000000003</v>
      </c>
      <c r="H14" s="585">
        <v>4.9017499999999998</v>
      </c>
      <c r="I14" s="585">
        <v>4.8635000000000002</v>
      </c>
      <c r="J14" s="585">
        <v>4.2497999999999996</v>
      </c>
      <c r="K14" s="585">
        <v>3.90625</v>
      </c>
      <c r="L14" s="585">
        <v>3.8744000000000001</v>
      </c>
      <c r="M14" s="585">
        <v>3.6619999999999999</v>
      </c>
      <c r="N14" s="585">
        <v>3.1797499999999999</v>
      </c>
      <c r="O14" s="585">
        <v>3.2869999999999999</v>
      </c>
      <c r="P14" s="585">
        <v>3.76675</v>
      </c>
      <c r="Q14" s="585">
        <v>3.66</v>
      </c>
      <c r="R14" s="585">
        <v>3.4935</v>
      </c>
      <c r="S14" s="585">
        <v>3.5581999999999998</v>
      </c>
      <c r="T14" s="585">
        <v>3.7040000000000002</v>
      </c>
      <c r="U14" s="585">
        <v>3.7862</v>
      </c>
      <c r="V14" s="585">
        <v>3.9780000000000002</v>
      </c>
      <c r="W14" s="585">
        <v>4.0197500000000002</v>
      </c>
      <c r="X14" s="585">
        <v>3.7429999999999999</v>
      </c>
      <c r="Y14" s="585">
        <v>3.2742499999999999</v>
      </c>
      <c r="Z14" s="585">
        <v>2.89575</v>
      </c>
      <c r="AA14" s="585">
        <v>2.7374000000000001</v>
      </c>
      <c r="AB14" s="585">
        <v>2.8602500000000002</v>
      </c>
      <c r="AC14" s="585">
        <v>3.1372499999999999</v>
      </c>
      <c r="AD14" s="585">
        <v>3.4081999999999999</v>
      </c>
      <c r="AE14" s="585">
        <v>3.4119999999999999</v>
      </c>
      <c r="AF14" s="585">
        <v>3.3122500000000001</v>
      </c>
      <c r="AG14" s="585">
        <v>3.3772000000000002</v>
      </c>
      <c r="AH14" s="585">
        <v>3.4192499999999999</v>
      </c>
      <c r="AI14" s="585">
        <v>3.4014000000000002</v>
      </c>
      <c r="AJ14" s="585">
        <v>3.2370000000000001</v>
      </c>
      <c r="AK14" s="585">
        <v>2.98075</v>
      </c>
      <c r="AL14" s="585">
        <v>2.8359999999999999</v>
      </c>
      <c r="AM14" s="585">
        <v>2.90225</v>
      </c>
      <c r="AN14" s="585">
        <v>3.0129999999999999</v>
      </c>
      <c r="AO14" s="585">
        <v>3.0152000000000001</v>
      </c>
      <c r="AP14" s="585">
        <v>3.1317499999999998</v>
      </c>
      <c r="AQ14" s="585">
        <v>3.1259999999999999</v>
      </c>
      <c r="AR14" s="585">
        <v>3.1381999999999999</v>
      </c>
      <c r="AS14" s="585">
        <v>3.12975</v>
      </c>
      <c r="AT14" s="585">
        <v>3.1520000000000001</v>
      </c>
      <c r="AU14" s="585">
        <v>3.1793999999999998</v>
      </c>
      <c r="AV14" s="585">
        <v>3.0209999999999999</v>
      </c>
      <c r="AW14" s="585">
        <v>2.9169999999999998</v>
      </c>
      <c r="AX14" s="585">
        <v>2.58</v>
      </c>
      <c r="AY14" s="585">
        <v>2.4637500000000001</v>
      </c>
      <c r="AZ14" s="908">
        <v>2.6592500000000001</v>
      </c>
      <c r="BA14" s="590">
        <v>3.254915</v>
      </c>
      <c r="BB14" s="590">
        <v>3.4826380000000001</v>
      </c>
      <c r="BC14" s="590">
        <v>3.5520960000000001</v>
      </c>
      <c r="BD14" s="590">
        <v>3.5257049999999999</v>
      </c>
      <c r="BE14" s="590">
        <v>3.4988929999999998</v>
      </c>
      <c r="BF14" s="590">
        <v>3.4282499999999998</v>
      </c>
      <c r="BG14" s="590">
        <v>3.3009550000000001</v>
      </c>
      <c r="BH14" s="590">
        <v>3.1818179999999998</v>
      </c>
      <c r="BI14" s="590">
        <v>3.0509330000000001</v>
      </c>
      <c r="BJ14" s="590">
        <v>2.931905</v>
      </c>
      <c r="BK14" s="590">
        <v>2.8257159999999999</v>
      </c>
      <c r="BL14" s="590">
        <v>2.8018380000000001</v>
      </c>
      <c r="BM14" s="590">
        <v>2.9785219999999999</v>
      </c>
      <c r="BN14" s="590">
        <v>3.1352739999999999</v>
      </c>
      <c r="BO14" s="590">
        <v>3.2159909999999998</v>
      </c>
      <c r="BP14" s="590">
        <v>3.2757670000000001</v>
      </c>
      <c r="BQ14" s="590">
        <v>3.26213</v>
      </c>
      <c r="BR14" s="590">
        <v>3.256227</v>
      </c>
      <c r="BS14" s="590">
        <v>3.193133</v>
      </c>
      <c r="BT14" s="590">
        <v>3.1020270000000001</v>
      </c>
      <c r="BU14" s="590">
        <v>2.9868459999999999</v>
      </c>
      <c r="BV14" s="590">
        <v>2.865227</v>
      </c>
    </row>
    <row r="15" spans="1:74" ht="11.1" customHeight="1" x14ac:dyDescent="0.2">
      <c r="A15" s="1" t="s">
        <v>1164</v>
      </c>
      <c r="B15" s="545" t="s">
        <v>1165</v>
      </c>
      <c r="C15" s="585">
        <v>4.1546000000000003</v>
      </c>
      <c r="D15" s="585">
        <v>4.2282500000000001</v>
      </c>
      <c r="E15" s="585">
        <v>5.1052499999999998</v>
      </c>
      <c r="F15" s="585">
        <v>5.13375</v>
      </c>
      <c r="G15" s="585">
        <v>5.3474000000000004</v>
      </c>
      <c r="H15" s="585">
        <v>5.8150000000000004</v>
      </c>
      <c r="I15" s="585">
        <v>5.4812500000000002</v>
      </c>
      <c r="J15" s="585">
        <v>4.9408000000000003</v>
      </c>
      <c r="K15" s="585">
        <v>4.8957499999999996</v>
      </c>
      <c r="L15" s="585">
        <v>5.4017999999999997</v>
      </c>
      <c r="M15" s="585">
        <v>4.8099999999999996</v>
      </c>
      <c r="N15" s="585">
        <v>4.1022499999999997</v>
      </c>
      <c r="O15" s="585">
        <v>3.992</v>
      </c>
      <c r="P15" s="585">
        <v>4.1630000000000003</v>
      </c>
      <c r="Q15" s="585">
        <v>4.3715000000000002</v>
      </c>
      <c r="R15" s="585">
        <v>4.4814999999999996</v>
      </c>
      <c r="S15" s="585">
        <v>4.5288000000000004</v>
      </c>
      <c r="T15" s="585">
        <v>4.5579999999999998</v>
      </c>
      <c r="U15" s="585">
        <v>4.5541999999999998</v>
      </c>
      <c r="V15" s="585">
        <v>4.7975000000000003</v>
      </c>
      <c r="W15" s="585">
        <v>5.0754999999999999</v>
      </c>
      <c r="X15" s="585">
        <v>5.0271999999999997</v>
      </c>
      <c r="Y15" s="585">
        <v>4.4742499999999996</v>
      </c>
      <c r="Z15" s="585">
        <v>4.1247499999999997</v>
      </c>
      <c r="AA15" s="585">
        <v>4.0052000000000003</v>
      </c>
      <c r="AB15" s="585">
        <v>4.0332499999999998</v>
      </c>
      <c r="AC15" s="585">
        <v>4.3412499999999996</v>
      </c>
      <c r="AD15" s="585">
        <v>4.7569999999999997</v>
      </c>
      <c r="AE15" s="585">
        <v>4.6607500000000002</v>
      </c>
      <c r="AF15" s="585">
        <v>4.3547500000000001</v>
      </c>
      <c r="AG15" s="585">
        <v>4.1791999999999998</v>
      </c>
      <c r="AH15" s="585">
        <v>4.0650000000000004</v>
      </c>
      <c r="AI15" s="585">
        <v>4.0987999999999998</v>
      </c>
      <c r="AJ15" s="585">
        <v>4.0202499999999999</v>
      </c>
      <c r="AK15" s="585">
        <v>3.907</v>
      </c>
      <c r="AL15" s="585">
        <v>3.8039999999999998</v>
      </c>
      <c r="AM15" s="585">
        <v>3.8387500000000001</v>
      </c>
      <c r="AN15" s="585">
        <v>4.0824999999999996</v>
      </c>
      <c r="AO15" s="585">
        <v>4.1074000000000002</v>
      </c>
      <c r="AP15" s="585">
        <v>4.2497499999999997</v>
      </c>
      <c r="AQ15" s="585">
        <v>4.2312500000000002</v>
      </c>
      <c r="AR15" s="585">
        <v>4.1517999999999997</v>
      </c>
      <c r="AS15" s="585">
        <v>4.0332499999999998</v>
      </c>
      <c r="AT15" s="585">
        <v>4.0512499999999996</v>
      </c>
      <c r="AU15" s="585">
        <v>4.2249999999999996</v>
      </c>
      <c r="AV15" s="585">
        <v>4.1777499999999996</v>
      </c>
      <c r="AW15" s="585">
        <v>4.1192500000000001</v>
      </c>
      <c r="AX15" s="585">
        <v>3.8673999999999999</v>
      </c>
      <c r="AY15" s="585">
        <v>3.6797499999999999</v>
      </c>
      <c r="AZ15" s="908">
        <v>3.9802499999999998</v>
      </c>
      <c r="BA15" s="590">
        <v>4.5743460000000002</v>
      </c>
      <c r="BB15" s="590">
        <v>4.8956369999999998</v>
      </c>
      <c r="BC15" s="590">
        <v>4.905316</v>
      </c>
      <c r="BD15" s="590">
        <v>4.8597159999999997</v>
      </c>
      <c r="BE15" s="590">
        <v>4.7807250000000003</v>
      </c>
      <c r="BF15" s="590">
        <v>4.6486010000000002</v>
      </c>
      <c r="BG15" s="590">
        <v>4.559374</v>
      </c>
      <c r="BH15" s="590">
        <v>4.5079940000000001</v>
      </c>
      <c r="BI15" s="590">
        <v>4.306419</v>
      </c>
      <c r="BJ15" s="590">
        <v>4.2260350000000004</v>
      </c>
      <c r="BK15" s="590">
        <v>3.9990800000000002</v>
      </c>
      <c r="BL15" s="590">
        <v>3.990278</v>
      </c>
      <c r="BM15" s="590">
        <v>4.1765749999999997</v>
      </c>
      <c r="BN15" s="590">
        <v>4.3474769999999996</v>
      </c>
      <c r="BO15" s="590">
        <v>4.4887199999999998</v>
      </c>
      <c r="BP15" s="590">
        <v>4.5270570000000001</v>
      </c>
      <c r="BQ15" s="590">
        <v>4.5324309999999999</v>
      </c>
      <c r="BR15" s="590">
        <v>4.5356290000000001</v>
      </c>
      <c r="BS15" s="590">
        <v>4.4249010000000002</v>
      </c>
      <c r="BT15" s="590">
        <v>4.4347519999999996</v>
      </c>
      <c r="BU15" s="590">
        <v>4.2249439999999998</v>
      </c>
      <c r="BV15" s="590">
        <v>4.1194850000000001</v>
      </c>
    </row>
    <row r="16" spans="1:74" ht="11.1" customHeight="1" x14ac:dyDescent="0.2">
      <c r="A16" s="1"/>
      <c r="C16" s="587"/>
      <c r="D16" s="587"/>
      <c r="E16" s="587"/>
      <c r="F16" s="587"/>
      <c r="G16" s="587"/>
      <c r="H16" s="587"/>
      <c r="I16" s="587"/>
      <c r="J16" s="587"/>
      <c r="K16" s="587"/>
      <c r="L16" s="587"/>
      <c r="M16" s="587"/>
      <c r="N16" s="587"/>
      <c r="O16" s="587"/>
      <c r="P16" s="587"/>
      <c r="Q16" s="587"/>
      <c r="R16" s="587"/>
      <c r="S16" s="587"/>
      <c r="T16" s="587"/>
      <c r="U16" s="587"/>
      <c r="V16" s="587"/>
      <c r="W16" s="587"/>
      <c r="X16" s="587"/>
      <c r="Y16" s="587"/>
      <c r="Z16" s="587"/>
      <c r="AA16" s="587"/>
      <c r="AB16" s="587"/>
      <c r="AC16" s="587"/>
      <c r="AD16" s="587"/>
      <c r="AE16" s="587"/>
      <c r="AF16" s="587"/>
      <c r="AG16" s="587"/>
      <c r="AH16" s="587"/>
      <c r="AI16" s="587"/>
      <c r="AJ16" s="587"/>
      <c r="AK16" s="587"/>
      <c r="AL16" s="587"/>
      <c r="AM16" s="587"/>
      <c r="AN16" s="587"/>
      <c r="AO16" s="587"/>
      <c r="AP16" s="587"/>
      <c r="AQ16" s="587"/>
      <c r="AR16" s="587"/>
      <c r="AS16" s="587"/>
      <c r="AT16" s="587"/>
      <c r="AU16" s="587"/>
      <c r="AV16" s="587"/>
      <c r="AW16" s="587"/>
      <c r="AX16" s="587"/>
      <c r="AY16" s="587"/>
      <c r="AZ16" s="925"/>
      <c r="BA16" s="592"/>
      <c r="BB16" s="592"/>
      <c r="BC16" s="592"/>
      <c r="BD16" s="592"/>
      <c r="BE16" s="592"/>
      <c r="BF16" s="592"/>
      <c r="BG16" s="592"/>
      <c r="BH16" s="592"/>
      <c r="BI16" s="592"/>
      <c r="BJ16" s="592"/>
      <c r="BK16" s="592"/>
      <c r="BL16" s="592"/>
      <c r="BM16" s="592"/>
      <c r="BN16" s="592"/>
      <c r="BO16" s="592"/>
      <c r="BP16" s="592"/>
      <c r="BQ16" s="592"/>
      <c r="BR16" s="592"/>
      <c r="BS16" s="592"/>
      <c r="BT16" s="592"/>
      <c r="BU16" s="592"/>
      <c r="BV16" s="592"/>
    </row>
    <row r="17" spans="1:74" ht="11.1" customHeight="1" x14ac:dyDescent="0.2">
      <c r="A17" s="1"/>
      <c r="B17" s="31" t="s">
        <v>1166</v>
      </c>
      <c r="C17" s="588"/>
      <c r="D17" s="588"/>
      <c r="E17" s="588"/>
      <c r="F17" s="588"/>
      <c r="G17" s="588"/>
      <c r="H17" s="588"/>
      <c r="I17" s="588"/>
      <c r="J17" s="588"/>
      <c r="K17" s="588"/>
      <c r="L17" s="588"/>
      <c r="M17" s="588"/>
      <c r="N17" s="588"/>
      <c r="O17" s="588"/>
      <c r="P17" s="588"/>
      <c r="Q17" s="588"/>
      <c r="R17" s="588"/>
      <c r="S17" s="588"/>
      <c r="T17" s="588"/>
      <c r="U17" s="588"/>
      <c r="V17" s="588"/>
      <c r="W17" s="588"/>
      <c r="X17" s="588"/>
      <c r="Y17" s="588"/>
      <c r="Z17" s="588"/>
      <c r="AA17" s="588"/>
      <c r="AB17" s="588"/>
      <c r="AC17" s="588"/>
      <c r="AD17" s="588"/>
      <c r="AE17" s="588"/>
      <c r="AF17" s="588"/>
      <c r="AG17" s="588"/>
      <c r="AH17" s="588"/>
      <c r="AI17" s="588"/>
      <c r="AJ17" s="588"/>
      <c r="AK17" s="588"/>
      <c r="AL17" s="588"/>
      <c r="AM17" s="588"/>
      <c r="AN17" s="588"/>
      <c r="AO17" s="588"/>
      <c r="AP17" s="588"/>
      <c r="AQ17" s="588"/>
      <c r="AR17" s="588"/>
      <c r="AS17" s="588"/>
      <c r="AT17" s="588"/>
      <c r="AU17" s="588"/>
      <c r="AV17" s="588"/>
      <c r="AW17" s="588"/>
      <c r="AX17" s="588"/>
      <c r="AY17" s="588"/>
      <c r="AZ17" s="926"/>
      <c r="BA17" s="593"/>
      <c r="BB17" s="593"/>
      <c r="BC17" s="593"/>
      <c r="BD17" s="593"/>
      <c r="BE17" s="593"/>
      <c r="BF17" s="593"/>
      <c r="BG17" s="593"/>
      <c r="BH17" s="593"/>
      <c r="BI17" s="593"/>
      <c r="BJ17" s="593"/>
      <c r="BK17" s="593"/>
      <c r="BL17" s="593"/>
      <c r="BM17" s="593"/>
      <c r="BN17" s="593"/>
      <c r="BO17" s="593"/>
      <c r="BP17" s="593"/>
      <c r="BQ17" s="593"/>
      <c r="BR17" s="593"/>
      <c r="BS17" s="593"/>
      <c r="BT17" s="593"/>
      <c r="BU17" s="593"/>
      <c r="BV17" s="593"/>
    </row>
    <row r="18" spans="1:74" s="275" customFormat="1" ht="11.1" customHeight="1" x14ac:dyDescent="0.2">
      <c r="A18" s="580" t="s">
        <v>231</v>
      </c>
      <c r="B18" s="582" t="s">
        <v>1167</v>
      </c>
      <c r="C18" s="34">
        <v>251.78143700000001</v>
      </c>
      <c r="D18" s="34">
        <v>250.26103599999999</v>
      </c>
      <c r="E18" s="34">
        <v>238.50202100000001</v>
      </c>
      <c r="F18" s="34">
        <v>230.01925299999999</v>
      </c>
      <c r="G18" s="34">
        <v>220.72221500000001</v>
      </c>
      <c r="H18" s="34">
        <v>221.01629</v>
      </c>
      <c r="I18" s="34">
        <v>225.133026</v>
      </c>
      <c r="J18" s="34">
        <v>215.59122500000001</v>
      </c>
      <c r="K18" s="34">
        <v>209.51571100000001</v>
      </c>
      <c r="L18" s="34">
        <v>210.44437199999999</v>
      </c>
      <c r="M18" s="34">
        <v>221.35419999999999</v>
      </c>
      <c r="N18" s="34">
        <v>224.41015400000001</v>
      </c>
      <c r="O18" s="34">
        <v>239.63172499999999</v>
      </c>
      <c r="P18" s="34">
        <v>242.635672</v>
      </c>
      <c r="Q18" s="34">
        <v>225.20362700000001</v>
      </c>
      <c r="R18" s="34">
        <v>223.64209</v>
      </c>
      <c r="S18" s="34">
        <v>222.14595199999999</v>
      </c>
      <c r="T18" s="34">
        <v>222.055801</v>
      </c>
      <c r="U18" s="34">
        <v>220.87479500000001</v>
      </c>
      <c r="V18" s="34">
        <v>219.15346</v>
      </c>
      <c r="W18" s="34">
        <v>227.885199</v>
      </c>
      <c r="X18" s="34">
        <v>218.728658</v>
      </c>
      <c r="Y18" s="34">
        <v>221.53345100000001</v>
      </c>
      <c r="Z18" s="34">
        <v>240.716757</v>
      </c>
      <c r="AA18" s="34">
        <v>252.09595899999999</v>
      </c>
      <c r="AB18" s="34">
        <v>240.68621099999999</v>
      </c>
      <c r="AC18" s="34">
        <v>233.531848</v>
      </c>
      <c r="AD18" s="34">
        <v>233.70503299999999</v>
      </c>
      <c r="AE18" s="34">
        <v>231.654179</v>
      </c>
      <c r="AF18" s="34">
        <v>232.51895099999999</v>
      </c>
      <c r="AG18" s="34">
        <v>224.38041699999999</v>
      </c>
      <c r="AH18" s="34">
        <v>220.700153</v>
      </c>
      <c r="AI18" s="34">
        <v>219.772919</v>
      </c>
      <c r="AJ18" s="34">
        <v>212.574747</v>
      </c>
      <c r="AK18" s="34">
        <v>221.03006099999999</v>
      </c>
      <c r="AL18" s="34">
        <v>238.21676099999999</v>
      </c>
      <c r="AM18" s="34">
        <v>251.069999</v>
      </c>
      <c r="AN18" s="34">
        <v>243.69924399999999</v>
      </c>
      <c r="AO18" s="34">
        <v>233.762238</v>
      </c>
      <c r="AP18" s="34">
        <v>228.244021</v>
      </c>
      <c r="AQ18" s="34">
        <v>229.03829999999999</v>
      </c>
      <c r="AR18" s="34">
        <v>232.826528</v>
      </c>
      <c r="AS18" s="34">
        <v>229.508984</v>
      </c>
      <c r="AT18" s="34">
        <v>222.48826</v>
      </c>
      <c r="AU18" s="34">
        <v>223.20902699999999</v>
      </c>
      <c r="AV18" s="34">
        <v>209.433145</v>
      </c>
      <c r="AW18" s="34">
        <v>219.54405600000001</v>
      </c>
      <c r="AX18" s="34">
        <v>243.79028099999999</v>
      </c>
      <c r="AY18" s="34">
        <v>258.23042857000002</v>
      </c>
      <c r="AZ18" s="920">
        <v>252.54345298999999</v>
      </c>
      <c r="BA18" s="437">
        <v>241.01339999999999</v>
      </c>
      <c r="BB18" s="437">
        <v>235.81190000000001</v>
      </c>
      <c r="BC18" s="437">
        <v>232.83949999999999</v>
      </c>
      <c r="BD18" s="437">
        <v>231.39869999999999</v>
      </c>
      <c r="BE18" s="437">
        <v>227.52109999999999</v>
      </c>
      <c r="BF18" s="437">
        <v>221.73570000000001</v>
      </c>
      <c r="BG18" s="437">
        <v>220.38579999999999</v>
      </c>
      <c r="BH18" s="437">
        <v>215.142</v>
      </c>
      <c r="BI18" s="437">
        <v>222.4504</v>
      </c>
      <c r="BJ18" s="437">
        <v>234.35849999999999</v>
      </c>
      <c r="BK18" s="437">
        <v>249.3852</v>
      </c>
      <c r="BL18" s="437">
        <v>243.17080000000001</v>
      </c>
      <c r="BM18" s="437">
        <v>234.17420000000001</v>
      </c>
      <c r="BN18" s="437">
        <v>230.565</v>
      </c>
      <c r="BO18" s="437">
        <v>227.34200000000001</v>
      </c>
      <c r="BP18" s="437">
        <v>227.1653</v>
      </c>
      <c r="BQ18" s="437">
        <v>225.2063</v>
      </c>
      <c r="BR18" s="437">
        <v>219.98929999999999</v>
      </c>
      <c r="BS18" s="437">
        <v>219.74510000000001</v>
      </c>
      <c r="BT18" s="437">
        <v>213.9503</v>
      </c>
      <c r="BU18" s="437">
        <v>220.20249999999999</v>
      </c>
      <c r="BV18" s="437">
        <v>232.1722</v>
      </c>
    </row>
    <row r="19" spans="1:74" ht="11.1" customHeight="1" x14ac:dyDescent="0.2">
      <c r="A19" s="1" t="s">
        <v>226</v>
      </c>
      <c r="B19" s="545" t="s">
        <v>1157</v>
      </c>
      <c r="C19" s="343">
        <v>65.540999999999997</v>
      </c>
      <c r="D19" s="343">
        <v>61.884</v>
      </c>
      <c r="E19" s="343">
        <v>56.984000000000002</v>
      </c>
      <c r="F19" s="343">
        <v>52.786000000000001</v>
      </c>
      <c r="G19" s="343">
        <v>53.988999999999997</v>
      </c>
      <c r="H19" s="343">
        <v>53.604999999999997</v>
      </c>
      <c r="I19" s="343">
        <v>52.87</v>
      </c>
      <c r="J19" s="343">
        <v>54.121000000000002</v>
      </c>
      <c r="K19" s="343">
        <v>54.334000000000003</v>
      </c>
      <c r="L19" s="343">
        <v>50.932000000000002</v>
      </c>
      <c r="M19" s="343">
        <v>51.101999999999997</v>
      </c>
      <c r="N19" s="343">
        <v>56.398000000000003</v>
      </c>
      <c r="O19" s="343">
        <v>61.972000000000001</v>
      </c>
      <c r="P19" s="343">
        <v>64.33</v>
      </c>
      <c r="Q19" s="343">
        <v>52.69</v>
      </c>
      <c r="R19" s="343">
        <v>53.256</v>
      </c>
      <c r="S19" s="343">
        <v>55.470999999999997</v>
      </c>
      <c r="T19" s="343">
        <v>56.991999999999997</v>
      </c>
      <c r="U19" s="343">
        <v>56.884999999999998</v>
      </c>
      <c r="V19" s="343">
        <v>57.442</v>
      </c>
      <c r="W19" s="343">
        <v>58.790999999999997</v>
      </c>
      <c r="X19" s="343">
        <v>55.790999999999997</v>
      </c>
      <c r="Y19" s="343">
        <v>53.46</v>
      </c>
      <c r="Z19" s="343">
        <v>60.085000000000001</v>
      </c>
      <c r="AA19" s="343">
        <v>64.126999999999995</v>
      </c>
      <c r="AB19" s="343">
        <v>64.191999999999993</v>
      </c>
      <c r="AC19" s="343">
        <v>54.901000000000003</v>
      </c>
      <c r="AD19" s="343">
        <v>54.856999999999999</v>
      </c>
      <c r="AE19" s="343">
        <v>56.49</v>
      </c>
      <c r="AF19" s="343">
        <v>56.776000000000003</v>
      </c>
      <c r="AG19" s="343">
        <v>57.679000000000002</v>
      </c>
      <c r="AH19" s="343">
        <v>59.113999999999997</v>
      </c>
      <c r="AI19" s="343">
        <v>60.994</v>
      </c>
      <c r="AJ19" s="343">
        <v>54.024999999999999</v>
      </c>
      <c r="AK19" s="343">
        <v>53.951999999999998</v>
      </c>
      <c r="AL19" s="343">
        <v>60.722000000000001</v>
      </c>
      <c r="AM19" s="343">
        <v>66.316999999999993</v>
      </c>
      <c r="AN19" s="343">
        <v>65.816000000000003</v>
      </c>
      <c r="AO19" s="343">
        <v>59.530999999999999</v>
      </c>
      <c r="AP19" s="343">
        <v>59.445999999999998</v>
      </c>
      <c r="AQ19" s="343">
        <v>59.963999999999999</v>
      </c>
      <c r="AR19" s="343">
        <v>63.610999999999997</v>
      </c>
      <c r="AS19" s="343">
        <v>58.368000000000002</v>
      </c>
      <c r="AT19" s="343">
        <v>56.683</v>
      </c>
      <c r="AU19" s="343">
        <v>57.167000000000002</v>
      </c>
      <c r="AV19" s="343">
        <v>50.973999999999997</v>
      </c>
      <c r="AW19" s="343">
        <v>49.723999999999997</v>
      </c>
      <c r="AX19" s="343">
        <v>58.960999999999999</v>
      </c>
      <c r="AY19" s="343">
        <v>67.035428570999997</v>
      </c>
      <c r="AZ19" s="898">
        <v>66.646226698999996</v>
      </c>
      <c r="BA19" s="354">
        <v>59.665680000000002</v>
      </c>
      <c r="BB19" s="354">
        <v>57.793529999999997</v>
      </c>
      <c r="BC19" s="354">
        <v>59.83043</v>
      </c>
      <c r="BD19" s="354">
        <v>61.240789999999997</v>
      </c>
      <c r="BE19" s="354">
        <v>58.825090000000003</v>
      </c>
      <c r="BF19" s="354">
        <v>58.18676</v>
      </c>
      <c r="BG19" s="354">
        <v>58.406610000000001</v>
      </c>
      <c r="BH19" s="354">
        <v>55.84111</v>
      </c>
      <c r="BI19" s="354">
        <v>55.428890000000003</v>
      </c>
      <c r="BJ19" s="354">
        <v>59.56156</v>
      </c>
      <c r="BK19" s="354">
        <v>64.531940000000006</v>
      </c>
      <c r="BL19" s="354">
        <v>64.839510000000004</v>
      </c>
      <c r="BM19" s="354">
        <v>59.942570000000003</v>
      </c>
      <c r="BN19" s="354">
        <v>58.331069999999997</v>
      </c>
      <c r="BO19" s="354">
        <v>58.610320000000002</v>
      </c>
      <c r="BP19" s="354">
        <v>60.10219</v>
      </c>
      <c r="BQ19" s="354">
        <v>58.399169999999998</v>
      </c>
      <c r="BR19" s="354">
        <v>57.768680000000003</v>
      </c>
      <c r="BS19" s="354">
        <v>58.067740000000001</v>
      </c>
      <c r="BT19" s="354">
        <v>55.453919999999997</v>
      </c>
      <c r="BU19" s="354">
        <v>54.16037</v>
      </c>
      <c r="BV19" s="354">
        <v>58.897379999999998</v>
      </c>
    </row>
    <row r="20" spans="1:74" ht="11.1" customHeight="1" x14ac:dyDescent="0.2">
      <c r="A20" s="1" t="s">
        <v>227</v>
      </c>
      <c r="B20" s="545" t="s">
        <v>1159</v>
      </c>
      <c r="C20" s="343">
        <v>58.762146000000001</v>
      </c>
      <c r="D20" s="343">
        <v>60.754840000000002</v>
      </c>
      <c r="E20" s="343">
        <v>56.540284</v>
      </c>
      <c r="F20" s="343">
        <v>50.321587000000001</v>
      </c>
      <c r="G20" s="343">
        <v>45.568559999999998</v>
      </c>
      <c r="H20" s="343">
        <v>46.725574999999999</v>
      </c>
      <c r="I20" s="343">
        <v>48.765656999999997</v>
      </c>
      <c r="J20" s="343">
        <v>43.997585999999998</v>
      </c>
      <c r="K20" s="343">
        <v>44.087891999999997</v>
      </c>
      <c r="L20" s="343">
        <v>45.030802999999999</v>
      </c>
      <c r="M20" s="343">
        <v>46.994832000000002</v>
      </c>
      <c r="N20" s="343">
        <v>46.611840000000001</v>
      </c>
      <c r="O20" s="343">
        <v>50.941719999999997</v>
      </c>
      <c r="P20" s="343">
        <v>52.511856000000002</v>
      </c>
      <c r="Q20" s="343">
        <v>49.788389000000002</v>
      </c>
      <c r="R20" s="343">
        <v>46.208598000000002</v>
      </c>
      <c r="S20" s="343">
        <v>45.370578000000002</v>
      </c>
      <c r="T20" s="343">
        <v>44.879550999999999</v>
      </c>
      <c r="U20" s="343">
        <v>46.715552000000002</v>
      </c>
      <c r="V20" s="343">
        <v>45.328581</v>
      </c>
      <c r="W20" s="343">
        <v>46.565556999999998</v>
      </c>
      <c r="X20" s="343">
        <v>43.982638000000001</v>
      </c>
      <c r="Y20" s="343">
        <v>48.148766999999999</v>
      </c>
      <c r="Z20" s="343">
        <v>54.852544000000002</v>
      </c>
      <c r="AA20" s="343">
        <v>61.099718000000003</v>
      </c>
      <c r="AB20" s="343">
        <v>57.032445000000003</v>
      </c>
      <c r="AC20" s="343">
        <v>54.927506999999999</v>
      </c>
      <c r="AD20" s="343">
        <v>53.381495999999999</v>
      </c>
      <c r="AE20" s="343">
        <v>49.156449000000002</v>
      </c>
      <c r="AF20" s="343">
        <v>48.529418999999997</v>
      </c>
      <c r="AG20" s="343">
        <v>46.445495000000001</v>
      </c>
      <c r="AH20" s="343">
        <v>45.769435999999999</v>
      </c>
      <c r="AI20" s="343">
        <v>45.416752000000002</v>
      </c>
      <c r="AJ20" s="343">
        <v>44.485498</v>
      </c>
      <c r="AK20" s="343">
        <v>46.687550999999999</v>
      </c>
      <c r="AL20" s="343">
        <v>52.007697999999998</v>
      </c>
      <c r="AM20" s="343">
        <v>55.944757000000003</v>
      </c>
      <c r="AN20" s="343">
        <v>59.142632999999996</v>
      </c>
      <c r="AO20" s="343">
        <v>56.118523000000003</v>
      </c>
      <c r="AP20" s="343">
        <v>49.392536</v>
      </c>
      <c r="AQ20" s="343">
        <v>47.760527000000003</v>
      </c>
      <c r="AR20" s="343">
        <v>48.068514999999998</v>
      </c>
      <c r="AS20" s="343">
        <v>45.491486000000002</v>
      </c>
      <c r="AT20" s="343">
        <v>45.055477000000003</v>
      </c>
      <c r="AU20" s="343">
        <v>46.758769999999998</v>
      </c>
      <c r="AV20" s="343">
        <v>43.338766999999997</v>
      </c>
      <c r="AW20" s="343">
        <v>47.137579000000002</v>
      </c>
      <c r="AX20" s="343">
        <v>52.696683999999998</v>
      </c>
      <c r="AY20" s="343">
        <v>59.338999999999999</v>
      </c>
      <c r="AZ20" s="898">
        <v>61.091047744999997</v>
      </c>
      <c r="BA20" s="354">
        <v>58.33323</v>
      </c>
      <c r="BB20" s="354">
        <v>53.777169999999998</v>
      </c>
      <c r="BC20" s="354">
        <v>49.700569999999999</v>
      </c>
      <c r="BD20" s="354">
        <v>49.255540000000003</v>
      </c>
      <c r="BE20" s="354">
        <v>48.468150000000001</v>
      </c>
      <c r="BF20" s="354">
        <v>46.31765</v>
      </c>
      <c r="BG20" s="354">
        <v>45.7804</v>
      </c>
      <c r="BH20" s="354">
        <v>44.858199999999997</v>
      </c>
      <c r="BI20" s="354">
        <v>48.009309999999999</v>
      </c>
      <c r="BJ20" s="354">
        <v>52.077660000000002</v>
      </c>
      <c r="BK20" s="354">
        <v>56.520009999999999</v>
      </c>
      <c r="BL20" s="354">
        <v>55.717660000000002</v>
      </c>
      <c r="BM20" s="354">
        <v>53.047800000000002</v>
      </c>
      <c r="BN20" s="354">
        <v>50.21537</v>
      </c>
      <c r="BO20" s="354">
        <v>46.690249999999999</v>
      </c>
      <c r="BP20" s="354">
        <v>46.741230000000002</v>
      </c>
      <c r="BQ20" s="354">
        <v>46.319760000000002</v>
      </c>
      <c r="BR20" s="354">
        <v>44.579520000000002</v>
      </c>
      <c r="BS20" s="354">
        <v>45.139180000000003</v>
      </c>
      <c r="BT20" s="354">
        <v>43.810929999999999</v>
      </c>
      <c r="BU20" s="354">
        <v>47.310180000000003</v>
      </c>
      <c r="BV20" s="354">
        <v>51.755490000000002</v>
      </c>
    </row>
    <row r="21" spans="1:74" ht="11.1" customHeight="1" x14ac:dyDescent="0.2">
      <c r="A21" s="1" t="s">
        <v>228</v>
      </c>
      <c r="B21" s="545" t="s">
        <v>1161</v>
      </c>
      <c r="C21" s="343">
        <v>86.385999999999996</v>
      </c>
      <c r="D21" s="343">
        <v>89.171999999999997</v>
      </c>
      <c r="E21" s="343">
        <v>86.965999999999994</v>
      </c>
      <c r="F21" s="343">
        <v>88.320999999999998</v>
      </c>
      <c r="G21" s="343">
        <v>83.768000000000001</v>
      </c>
      <c r="H21" s="343">
        <v>83.947999999999993</v>
      </c>
      <c r="I21" s="343">
        <v>86.884</v>
      </c>
      <c r="J21" s="343">
        <v>84.506</v>
      </c>
      <c r="K21" s="343">
        <v>80.238</v>
      </c>
      <c r="L21" s="343">
        <v>80.034000000000006</v>
      </c>
      <c r="M21" s="343">
        <v>84.828000000000003</v>
      </c>
      <c r="N21" s="343">
        <v>81.41</v>
      </c>
      <c r="O21" s="343">
        <v>87.152000000000001</v>
      </c>
      <c r="P21" s="343">
        <v>87.635000000000005</v>
      </c>
      <c r="Q21" s="343">
        <v>83.73</v>
      </c>
      <c r="R21" s="343">
        <v>86.442999999999998</v>
      </c>
      <c r="S21" s="343">
        <v>85.177000000000007</v>
      </c>
      <c r="T21" s="343">
        <v>84.382000000000005</v>
      </c>
      <c r="U21" s="343">
        <v>81.692999999999998</v>
      </c>
      <c r="V21" s="343">
        <v>81.891000000000005</v>
      </c>
      <c r="W21" s="343">
        <v>85.475999999999999</v>
      </c>
      <c r="X21" s="343">
        <v>83.415000000000006</v>
      </c>
      <c r="Y21" s="343">
        <v>84.995999999999995</v>
      </c>
      <c r="Z21" s="343">
        <v>89.242000000000004</v>
      </c>
      <c r="AA21" s="343">
        <v>86.588999999999999</v>
      </c>
      <c r="AB21" s="343">
        <v>80.605999999999995</v>
      </c>
      <c r="AC21" s="343">
        <v>85.724999999999994</v>
      </c>
      <c r="AD21" s="343">
        <v>87.186999999999998</v>
      </c>
      <c r="AE21" s="343">
        <v>86.450999999999993</v>
      </c>
      <c r="AF21" s="343">
        <v>86.411000000000001</v>
      </c>
      <c r="AG21" s="343">
        <v>82.236000000000004</v>
      </c>
      <c r="AH21" s="343">
        <v>79.701999999999998</v>
      </c>
      <c r="AI21" s="343">
        <v>79.230999999999995</v>
      </c>
      <c r="AJ21" s="343">
        <v>80.66</v>
      </c>
      <c r="AK21" s="343">
        <v>84.156999999999996</v>
      </c>
      <c r="AL21" s="343">
        <v>87.277000000000001</v>
      </c>
      <c r="AM21" s="343">
        <v>89.923000000000002</v>
      </c>
      <c r="AN21" s="343">
        <v>81.069999999999993</v>
      </c>
      <c r="AO21" s="343">
        <v>81.828000000000003</v>
      </c>
      <c r="AP21" s="343">
        <v>85.201999999999998</v>
      </c>
      <c r="AQ21" s="343">
        <v>85.656000000000006</v>
      </c>
      <c r="AR21" s="343">
        <v>83.626999999999995</v>
      </c>
      <c r="AS21" s="343">
        <v>86.537000000000006</v>
      </c>
      <c r="AT21" s="343">
        <v>82.521000000000001</v>
      </c>
      <c r="AU21" s="343">
        <v>81.816999999999993</v>
      </c>
      <c r="AV21" s="343">
        <v>78.838999999999999</v>
      </c>
      <c r="AW21" s="343">
        <v>86.841999999999999</v>
      </c>
      <c r="AX21" s="343">
        <v>93.144000000000005</v>
      </c>
      <c r="AY21" s="343">
        <v>92.881428571000001</v>
      </c>
      <c r="AZ21" s="898">
        <v>86.850755774000007</v>
      </c>
      <c r="BA21" s="354">
        <v>86.935630000000003</v>
      </c>
      <c r="BB21" s="354">
        <v>89.182299999999998</v>
      </c>
      <c r="BC21" s="354">
        <v>88.496290000000002</v>
      </c>
      <c r="BD21" s="354">
        <v>86.191699999999997</v>
      </c>
      <c r="BE21" s="354">
        <v>85.486559999999997</v>
      </c>
      <c r="BF21" s="354">
        <v>83.424679999999995</v>
      </c>
      <c r="BG21" s="354">
        <v>82.339129999999997</v>
      </c>
      <c r="BH21" s="354">
        <v>81.845550000000003</v>
      </c>
      <c r="BI21" s="354">
        <v>84.510199999999998</v>
      </c>
      <c r="BJ21" s="354">
        <v>87.03537</v>
      </c>
      <c r="BK21" s="354">
        <v>90.101309999999998</v>
      </c>
      <c r="BL21" s="354">
        <v>85.894030000000001</v>
      </c>
      <c r="BM21" s="354">
        <v>85.901439999999994</v>
      </c>
      <c r="BN21" s="354">
        <v>87.882260000000002</v>
      </c>
      <c r="BO21" s="354">
        <v>88.100139999999996</v>
      </c>
      <c r="BP21" s="354">
        <v>86.410499999999999</v>
      </c>
      <c r="BQ21" s="354">
        <v>86.315489999999997</v>
      </c>
      <c r="BR21" s="354">
        <v>84.261080000000007</v>
      </c>
      <c r="BS21" s="354">
        <v>83.221440000000001</v>
      </c>
      <c r="BT21" s="354">
        <v>82.187830000000005</v>
      </c>
      <c r="BU21" s="354">
        <v>84.515370000000004</v>
      </c>
      <c r="BV21" s="354">
        <v>86.54974</v>
      </c>
    </row>
    <row r="22" spans="1:74" ht="11.1" customHeight="1" x14ac:dyDescent="0.2">
      <c r="A22" s="1" t="s">
        <v>229</v>
      </c>
      <c r="B22" s="545" t="s">
        <v>1163</v>
      </c>
      <c r="C22" s="343">
        <v>8.91</v>
      </c>
      <c r="D22" s="343">
        <v>8.3019999999999996</v>
      </c>
      <c r="E22" s="343">
        <v>8.0830000000000002</v>
      </c>
      <c r="F22" s="343">
        <v>7.9509999999999996</v>
      </c>
      <c r="G22" s="343">
        <v>6.14</v>
      </c>
      <c r="H22" s="343">
        <v>6.4480000000000004</v>
      </c>
      <c r="I22" s="343">
        <v>6.8159999999999998</v>
      </c>
      <c r="J22" s="343">
        <v>6.3940000000000001</v>
      </c>
      <c r="K22" s="343">
        <v>6.3860000000000001</v>
      </c>
      <c r="L22" s="343">
        <v>7.0030000000000001</v>
      </c>
      <c r="M22" s="343">
        <v>7.2</v>
      </c>
      <c r="N22" s="343">
        <v>7.4169999999999998</v>
      </c>
      <c r="O22" s="343">
        <v>7.3869999999999996</v>
      </c>
      <c r="P22" s="343">
        <v>7.6660000000000004</v>
      </c>
      <c r="Q22" s="343">
        <v>7.8440000000000003</v>
      </c>
      <c r="R22" s="343">
        <v>7.2949999999999999</v>
      </c>
      <c r="S22" s="343">
        <v>6.7610000000000001</v>
      </c>
      <c r="T22" s="343">
        <v>6.9160000000000004</v>
      </c>
      <c r="U22" s="343">
        <v>7.197063</v>
      </c>
      <c r="V22" s="343">
        <v>7.1950630000000002</v>
      </c>
      <c r="W22" s="343">
        <v>7.1640629999999996</v>
      </c>
      <c r="X22" s="343">
        <v>7.2080580000000003</v>
      </c>
      <c r="Y22" s="343">
        <v>7.6610579999999997</v>
      </c>
      <c r="Z22" s="343">
        <v>7.9020580000000002</v>
      </c>
      <c r="AA22" s="343">
        <v>8.6420580000000005</v>
      </c>
      <c r="AB22" s="343">
        <v>8.4950580000000002</v>
      </c>
      <c r="AC22" s="343">
        <v>8.5580580000000008</v>
      </c>
      <c r="AD22" s="343">
        <v>8.5720580000000002</v>
      </c>
      <c r="AE22" s="343">
        <v>8.1440490000000008</v>
      </c>
      <c r="AF22" s="343">
        <v>8.0440489999999993</v>
      </c>
      <c r="AG22" s="343">
        <v>6.8950490000000002</v>
      </c>
      <c r="AH22" s="343">
        <v>6.7770489999999999</v>
      </c>
      <c r="AI22" s="343">
        <v>6.8350489999999997</v>
      </c>
      <c r="AJ22" s="343">
        <v>6.9070489999999998</v>
      </c>
      <c r="AK22" s="343">
        <v>7.9970489999999996</v>
      </c>
      <c r="AL22" s="343">
        <v>8.4490449999999999</v>
      </c>
      <c r="AM22" s="343">
        <v>8.8800450000000009</v>
      </c>
      <c r="AN22" s="343">
        <v>8.9290450000000003</v>
      </c>
      <c r="AO22" s="343">
        <v>8.7140450000000005</v>
      </c>
      <c r="AP22" s="343">
        <v>7.9860449999999998</v>
      </c>
      <c r="AQ22" s="343">
        <v>7.6440450000000002</v>
      </c>
      <c r="AR22" s="343">
        <v>7.1420630000000003</v>
      </c>
      <c r="AS22" s="343">
        <v>6.9810449999999999</v>
      </c>
      <c r="AT22" s="343">
        <v>6.6440450000000002</v>
      </c>
      <c r="AU22" s="343">
        <v>7.1950450000000004</v>
      </c>
      <c r="AV22" s="343">
        <v>7.2820450000000001</v>
      </c>
      <c r="AW22" s="343">
        <v>8.1610449999999997</v>
      </c>
      <c r="AX22" s="343">
        <v>8.4310449999999992</v>
      </c>
      <c r="AY22" s="343">
        <v>8.8804285713999995</v>
      </c>
      <c r="AZ22" s="898">
        <v>9.413828079</v>
      </c>
      <c r="BA22" s="354">
        <v>8.8962810000000001</v>
      </c>
      <c r="BB22" s="354">
        <v>8.4651350000000001</v>
      </c>
      <c r="BC22" s="354">
        <v>8.0597890000000003</v>
      </c>
      <c r="BD22" s="354">
        <v>7.7034180000000001</v>
      </c>
      <c r="BE22" s="354">
        <v>7.3669580000000003</v>
      </c>
      <c r="BF22" s="354">
        <v>7.1752279999999997</v>
      </c>
      <c r="BG22" s="354">
        <v>7.0082769999999996</v>
      </c>
      <c r="BH22" s="354">
        <v>6.8122550000000004</v>
      </c>
      <c r="BI22" s="354">
        <v>7.2825980000000001</v>
      </c>
      <c r="BJ22" s="354">
        <v>7.6050550000000001</v>
      </c>
      <c r="BK22" s="354">
        <v>7.9836900000000002</v>
      </c>
      <c r="BL22" s="354">
        <v>8.1392330000000008</v>
      </c>
      <c r="BM22" s="354">
        <v>8.0358540000000005</v>
      </c>
      <c r="BN22" s="354">
        <v>7.8342400000000003</v>
      </c>
      <c r="BO22" s="354">
        <v>7.6173140000000004</v>
      </c>
      <c r="BP22" s="354">
        <v>7.4954549999999998</v>
      </c>
      <c r="BQ22" s="354">
        <v>7.3541840000000001</v>
      </c>
      <c r="BR22" s="354">
        <v>7.1947349999999997</v>
      </c>
      <c r="BS22" s="354">
        <v>7.0856450000000004</v>
      </c>
      <c r="BT22" s="354">
        <v>6.8998790000000003</v>
      </c>
      <c r="BU22" s="354">
        <v>7.3598410000000003</v>
      </c>
      <c r="BV22" s="354">
        <v>7.655545</v>
      </c>
    </row>
    <row r="23" spans="1:74" ht="11.1" customHeight="1" x14ac:dyDescent="0.2">
      <c r="A23" s="1" t="s">
        <v>230</v>
      </c>
      <c r="B23" s="583" t="s">
        <v>1165</v>
      </c>
      <c r="C23" s="522">
        <v>32.182290999999999</v>
      </c>
      <c r="D23" s="522">
        <v>30.148195999999999</v>
      </c>
      <c r="E23" s="522">
        <v>29.928737000000002</v>
      </c>
      <c r="F23" s="522">
        <v>30.639665999999998</v>
      </c>
      <c r="G23" s="522">
        <v>31.256654999999999</v>
      </c>
      <c r="H23" s="522">
        <v>30.289715000000001</v>
      </c>
      <c r="I23" s="522">
        <v>29.797369</v>
      </c>
      <c r="J23" s="522">
        <v>26.572638999999999</v>
      </c>
      <c r="K23" s="522">
        <v>24.469819000000001</v>
      </c>
      <c r="L23" s="522">
        <v>27.444569000000001</v>
      </c>
      <c r="M23" s="522">
        <v>31.229368000000001</v>
      </c>
      <c r="N23" s="522">
        <v>32.573314000000003</v>
      </c>
      <c r="O23" s="522">
        <v>32.179004999999997</v>
      </c>
      <c r="P23" s="522">
        <v>30.492816000000001</v>
      </c>
      <c r="Q23" s="522">
        <v>31.151237999999999</v>
      </c>
      <c r="R23" s="522">
        <v>30.439492000000001</v>
      </c>
      <c r="S23" s="522">
        <v>29.366374</v>
      </c>
      <c r="T23" s="522">
        <v>28.88625</v>
      </c>
      <c r="U23" s="522">
        <v>28.384180000000001</v>
      </c>
      <c r="V23" s="522">
        <v>27.296816</v>
      </c>
      <c r="W23" s="522">
        <v>29.888579</v>
      </c>
      <c r="X23" s="522">
        <v>28.331962000000001</v>
      </c>
      <c r="Y23" s="522">
        <v>27.267626</v>
      </c>
      <c r="Z23" s="522">
        <v>28.635155000000001</v>
      </c>
      <c r="AA23" s="522">
        <v>31.638183000000001</v>
      </c>
      <c r="AB23" s="522">
        <v>30.360707999999999</v>
      </c>
      <c r="AC23" s="522">
        <v>29.420283000000001</v>
      </c>
      <c r="AD23" s="522">
        <v>29.707478999999999</v>
      </c>
      <c r="AE23" s="522">
        <v>31.412680999999999</v>
      </c>
      <c r="AF23" s="522">
        <v>32.758482999999998</v>
      </c>
      <c r="AG23" s="522">
        <v>31.124873000000001</v>
      </c>
      <c r="AH23" s="522">
        <v>29.337668000000001</v>
      </c>
      <c r="AI23" s="522">
        <v>27.296118</v>
      </c>
      <c r="AJ23" s="522">
        <v>26.497199999999999</v>
      </c>
      <c r="AK23" s="522">
        <v>28.236460999999998</v>
      </c>
      <c r="AL23" s="522">
        <v>29.761018</v>
      </c>
      <c r="AM23" s="522">
        <v>30.005196999999999</v>
      </c>
      <c r="AN23" s="522">
        <v>28.741565999999999</v>
      </c>
      <c r="AO23" s="522">
        <v>27.57067</v>
      </c>
      <c r="AP23" s="522">
        <v>26.21744</v>
      </c>
      <c r="AQ23" s="522">
        <v>28.013728</v>
      </c>
      <c r="AR23" s="522">
        <v>30.377949999999998</v>
      </c>
      <c r="AS23" s="522">
        <v>32.131453</v>
      </c>
      <c r="AT23" s="522">
        <v>31.584738000000002</v>
      </c>
      <c r="AU23" s="522">
        <v>30.271211999999998</v>
      </c>
      <c r="AV23" s="522">
        <v>28.999333</v>
      </c>
      <c r="AW23" s="522">
        <v>27.679431999999998</v>
      </c>
      <c r="AX23" s="522">
        <v>30.557552000000001</v>
      </c>
      <c r="AY23" s="522">
        <v>30.094142857000001</v>
      </c>
      <c r="AZ23" s="927">
        <v>28.541594691</v>
      </c>
      <c r="BA23" s="507">
        <v>27.18262</v>
      </c>
      <c r="BB23" s="507">
        <v>26.593779999999999</v>
      </c>
      <c r="BC23" s="507">
        <v>26.75243</v>
      </c>
      <c r="BD23" s="507">
        <v>27.007239999999999</v>
      </c>
      <c r="BE23" s="507">
        <v>27.374369999999999</v>
      </c>
      <c r="BF23" s="507">
        <v>26.631350000000001</v>
      </c>
      <c r="BG23" s="507">
        <v>26.851410000000001</v>
      </c>
      <c r="BH23" s="507">
        <v>25.784870000000002</v>
      </c>
      <c r="BI23" s="507">
        <v>27.219439999999999</v>
      </c>
      <c r="BJ23" s="507">
        <v>28.078890000000001</v>
      </c>
      <c r="BK23" s="507">
        <v>30.24823</v>
      </c>
      <c r="BL23" s="507">
        <v>28.58033</v>
      </c>
      <c r="BM23" s="507">
        <v>27.246500000000001</v>
      </c>
      <c r="BN23" s="507">
        <v>26.302040000000002</v>
      </c>
      <c r="BO23" s="507">
        <v>26.323989999999998</v>
      </c>
      <c r="BP23" s="507">
        <v>26.41591</v>
      </c>
      <c r="BQ23" s="507">
        <v>26.817679999999999</v>
      </c>
      <c r="BR23" s="507">
        <v>26.185320000000001</v>
      </c>
      <c r="BS23" s="507">
        <v>26.23104</v>
      </c>
      <c r="BT23" s="507">
        <v>25.597740000000002</v>
      </c>
      <c r="BU23" s="507">
        <v>26.85669</v>
      </c>
      <c r="BV23" s="507">
        <v>27.314060000000001</v>
      </c>
    </row>
    <row r="24" spans="1:74" s="113" customFormat="1" ht="12" customHeight="1" x14ac:dyDescent="0.2">
      <c r="A24" s="1"/>
      <c r="B24" s="1038" t="s">
        <v>1216</v>
      </c>
      <c r="C24" s="1047"/>
      <c r="D24" s="1047"/>
      <c r="E24" s="1047"/>
      <c r="F24" s="1047"/>
      <c r="G24" s="1047"/>
      <c r="H24" s="1047"/>
      <c r="I24" s="1047"/>
      <c r="J24" s="1047"/>
      <c r="K24" s="1047"/>
      <c r="L24" s="1047"/>
      <c r="M24" s="1047"/>
      <c r="N24" s="1047"/>
      <c r="O24" s="1047"/>
      <c r="P24" s="1047"/>
      <c r="Q24" s="1043"/>
      <c r="AY24" s="651"/>
      <c r="AZ24" s="651"/>
      <c r="BA24" s="651"/>
      <c r="BB24" s="651"/>
      <c r="BC24" s="651"/>
      <c r="BD24" s="651"/>
      <c r="BE24" s="651"/>
      <c r="BF24" s="651"/>
      <c r="BG24" s="651"/>
      <c r="BH24" s="651"/>
      <c r="BI24" s="651"/>
      <c r="BJ24" s="215"/>
    </row>
    <row r="25" spans="1:74" s="336" customFormat="1" ht="12" customHeight="1" x14ac:dyDescent="0.2">
      <c r="A25" s="335"/>
      <c r="B25" s="1038" t="s">
        <v>1217</v>
      </c>
      <c r="C25" s="1047"/>
      <c r="D25" s="1047"/>
      <c r="E25" s="1047"/>
      <c r="F25" s="1047"/>
      <c r="G25" s="1047"/>
      <c r="H25" s="1047"/>
      <c r="I25" s="1047"/>
      <c r="J25" s="1047"/>
      <c r="K25" s="1047"/>
      <c r="L25" s="1047"/>
      <c r="M25" s="1047"/>
      <c r="N25" s="1047"/>
      <c r="O25" s="1047"/>
      <c r="P25" s="1047"/>
      <c r="Q25" s="1043"/>
      <c r="AY25" s="339"/>
      <c r="AZ25" s="339"/>
      <c r="BA25" s="339"/>
      <c r="BB25" s="339"/>
      <c r="BC25" s="339"/>
      <c r="BD25" s="339"/>
      <c r="BE25" s="339"/>
      <c r="BF25" s="339"/>
      <c r="BG25" s="339"/>
      <c r="BH25" s="339"/>
      <c r="BI25" s="339"/>
    </row>
    <row r="26" spans="1:74" s="167" customFormat="1" ht="12" customHeight="1" x14ac:dyDescent="0.2">
      <c r="A26" s="166"/>
      <c r="B26" s="776" t="s">
        <v>809</v>
      </c>
      <c r="C26" s="776"/>
      <c r="D26" s="776"/>
      <c r="E26" s="776"/>
      <c r="F26" s="776"/>
      <c r="G26" s="776"/>
      <c r="H26" s="776"/>
      <c r="I26" s="776"/>
      <c r="J26" s="776"/>
      <c r="K26" s="776"/>
      <c r="L26" s="776"/>
      <c r="M26" s="776"/>
      <c r="N26" s="776"/>
      <c r="O26" s="776"/>
      <c r="P26" s="776"/>
      <c r="Q26" s="776"/>
      <c r="AY26" s="652"/>
      <c r="AZ26" s="652"/>
      <c r="BA26" s="652"/>
      <c r="BB26" s="652"/>
      <c r="BC26" s="652"/>
      <c r="BD26" s="652"/>
      <c r="BE26" s="652"/>
      <c r="BF26" s="652"/>
      <c r="BG26" s="652"/>
      <c r="BH26" s="652"/>
      <c r="BI26" s="652"/>
      <c r="BJ26" s="216"/>
    </row>
    <row r="27" spans="1:74" s="167" customFormat="1" ht="12" customHeight="1" x14ac:dyDescent="0.2">
      <c r="A27" s="166"/>
      <c r="B27" s="994" t="str">
        <f>Dates!$G$2</f>
        <v>EIA completed modeling and analysis for this report on Monday, March 9, 2026.</v>
      </c>
      <c r="C27" s="995"/>
      <c r="D27" s="995"/>
      <c r="E27" s="995"/>
      <c r="F27" s="995"/>
      <c r="G27" s="995"/>
      <c r="H27" s="995"/>
      <c r="I27" s="995"/>
      <c r="J27" s="995"/>
      <c r="K27" s="995"/>
      <c r="L27" s="995"/>
      <c r="M27" s="995"/>
      <c r="N27" s="995"/>
      <c r="O27" s="995"/>
      <c r="P27" s="995"/>
      <c r="Q27" s="995"/>
      <c r="AY27" s="652"/>
      <c r="AZ27" s="652"/>
      <c r="BA27" s="652"/>
      <c r="BB27" s="652"/>
      <c r="BC27" s="652"/>
      <c r="BD27" s="652"/>
      <c r="BE27" s="652"/>
      <c r="BF27" s="652"/>
      <c r="BG27" s="652"/>
      <c r="BH27" s="652"/>
      <c r="BI27" s="652"/>
      <c r="BJ27" s="216"/>
    </row>
    <row r="28" spans="1:74" s="113" customFormat="1" ht="12" customHeight="1" x14ac:dyDescent="0.2">
      <c r="A28" s="1"/>
      <c r="B28" s="993" t="s">
        <v>482</v>
      </c>
      <c r="C28" s="995"/>
      <c r="D28" s="995"/>
      <c r="E28" s="995"/>
      <c r="F28" s="995"/>
      <c r="G28" s="995"/>
      <c r="H28" s="995"/>
      <c r="I28" s="995"/>
      <c r="J28" s="995"/>
      <c r="K28" s="995"/>
      <c r="L28" s="995"/>
      <c r="M28" s="995"/>
      <c r="N28" s="995"/>
      <c r="O28" s="995"/>
      <c r="P28" s="995"/>
      <c r="Q28" s="995"/>
      <c r="AY28" s="651"/>
      <c r="AZ28" s="651"/>
      <c r="BA28" s="651"/>
      <c r="BB28" s="651"/>
      <c r="BC28" s="651"/>
      <c r="BD28" s="651"/>
      <c r="BE28" s="651"/>
      <c r="BF28" s="651"/>
      <c r="BG28" s="651"/>
      <c r="BH28" s="651"/>
      <c r="BI28" s="651"/>
      <c r="BJ28" s="215"/>
    </row>
    <row r="29" spans="1:74" s="167" customFormat="1" ht="12" customHeight="1" x14ac:dyDescent="0.2">
      <c r="A29" s="166"/>
      <c r="B29" s="985" t="s">
        <v>1406</v>
      </c>
      <c r="C29" s="986"/>
      <c r="D29" s="986"/>
      <c r="E29" s="986"/>
      <c r="F29" s="986"/>
      <c r="G29" s="986"/>
      <c r="H29" s="986"/>
      <c r="I29" s="986"/>
      <c r="J29" s="986"/>
      <c r="K29" s="986"/>
      <c r="L29" s="986"/>
      <c r="M29" s="986"/>
      <c r="N29" s="986"/>
      <c r="O29" s="986"/>
      <c r="P29" s="986"/>
      <c r="Q29" s="986"/>
      <c r="AY29" s="652"/>
      <c r="AZ29" s="652"/>
      <c r="BA29" s="652"/>
      <c r="BB29" s="652"/>
      <c r="BC29" s="652"/>
      <c r="BD29" s="652"/>
      <c r="BE29" s="652"/>
      <c r="BF29" s="652"/>
      <c r="BG29" s="652"/>
      <c r="BH29" s="652"/>
      <c r="BI29" s="652"/>
      <c r="BJ29" s="216"/>
    </row>
    <row r="30" spans="1:74" s="167" customFormat="1" ht="12" customHeight="1" x14ac:dyDescent="0.2">
      <c r="A30" s="166"/>
      <c r="B30" s="980" t="s">
        <v>490</v>
      </c>
      <c r="C30" s="982"/>
      <c r="D30" s="982"/>
      <c r="E30" s="982"/>
      <c r="F30" s="982"/>
      <c r="G30" s="982"/>
      <c r="H30" s="982"/>
      <c r="I30" s="982"/>
      <c r="J30" s="982"/>
      <c r="K30" s="982"/>
      <c r="L30" s="982"/>
      <c r="M30" s="982"/>
      <c r="N30" s="982"/>
      <c r="O30" s="982"/>
      <c r="P30" s="982"/>
      <c r="Q30" s="1043"/>
      <c r="AY30" s="652"/>
      <c r="AZ30" s="652"/>
      <c r="BA30" s="652"/>
      <c r="BB30" s="652"/>
      <c r="BC30" s="652"/>
      <c r="BD30" s="652"/>
      <c r="BE30" s="652"/>
      <c r="BF30" s="652"/>
      <c r="BG30" s="652"/>
      <c r="BH30" s="652"/>
      <c r="BI30" s="652"/>
      <c r="BJ30" s="216"/>
    </row>
    <row r="31" spans="1:74" s="167" customFormat="1" ht="12" customHeight="1" x14ac:dyDescent="0.2">
      <c r="A31" s="166"/>
      <c r="B31" s="987" t="s">
        <v>66</v>
      </c>
      <c r="C31" s="995"/>
      <c r="D31" s="995"/>
      <c r="E31" s="995"/>
      <c r="F31" s="995"/>
      <c r="G31" s="995"/>
      <c r="H31" s="995"/>
      <c r="I31" s="995"/>
      <c r="J31" s="995"/>
      <c r="K31" s="995"/>
      <c r="L31" s="995"/>
      <c r="M31" s="995"/>
      <c r="N31" s="995"/>
      <c r="O31" s="995"/>
      <c r="P31" s="995"/>
      <c r="Q31" s="995"/>
      <c r="AY31" s="652"/>
      <c r="AZ31" s="652"/>
      <c r="BA31" s="652"/>
      <c r="BB31" s="652"/>
      <c r="BC31" s="652"/>
      <c r="BD31" s="652"/>
      <c r="BE31" s="652"/>
      <c r="BF31" s="652"/>
      <c r="BG31" s="652"/>
      <c r="BH31" s="652"/>
      <c r="BI31" s="652"/>
      <c r="BJ31" s="216"/>
    </row>
    <row r="32" spans="1:74" s="167" customFormat="1" ht="12" customHeight="1" x14ac:dyDescent="0.2">
      <c r="A32" s="166"/>
      <c r="B32" s="980" t="s">
        <v>797</v>
      </c>
      <c r="C32" s="1043"/>
      <c r="D32" s="1043"/>
      <c r="E32" s="1043"/>
      <c r="F32" s="1043"/>
      <c r="G32" s="1043"/>
      <c r="H32" s="1043"/>
      <c r="I32" s="1043"/>
      <c r="J32" s="1043"/>
      <c r="K32" s="1043"/>
      <c r="L32" s="1043"/>
      <c r="M32" s="1043"/>
      <c r="N32" s="1043"/>
      <c r="O32" s="1043"/>
      <c r="P32" s="1043"/>
      <c r="Q32" s="1043"/>
      <c r="AY32" s="652"/>
      <c r="AZ32" s="652"/>
      <c r="BA32" s="652"/>
      <c r="BB32" s="652"/>
      <c r="BC32" s="652"/>
      <c r="BD32" s="652"/>
      <c r="BE32" s="652"/>
      <c r="BF32" s="652"/>
      <c r="BG32" s="652"/>
      <c r="BH32" s="652"/>
      <c r="BI32" s="652"/>
      <c r="BJ32" s="216"/>
    </row>
    <row r="33" spans="1:74" s="167" customFormat="1" ht="12" customHeight="1" x14ac:dyDescent="0.2">
      <c r="A33" s="166"/>
      <c r="B33" s="1053" t="s">
        <v>1553</v>
      </c>
      <c r="C33" s="1043"/>
      <c r="D33" s="1043"/>
      <c r="E33" s="1043"/>
      <c r="F33" s="1043"/>
      <c r="G33" s="1043"/>
      <c r="H33" s="1043"/>
      <c r="I33" s="1043"/>
      <c r="J33" s="1043"/>
      <c r="K33" s="1043"/>
      <c r="L33" s="1043"/>
      <c r="M33" s="1043"/>
      <c r="N33" s="1043"/>
      <c r="O33" s="1043"/>
      <c r="P33" s="1043"/>
      <c r="Q33" s="1043"/>
      <c r="AY33" s="652"/>
      <c r="AZ33" s="652"/>
      <c r="BA33" s="652"/>
      <c r="BB33" s="652"/>
      <c r="BC33" s="652"/>
      <c r="BD33" s="652"/>
      <c r="BE33" s="652"/>
      <c r="BF33" s="652"/>
      <c r="BG33" s="652"/>
      <c r="BH33" s="652"/>
      <c r="BI33" s="652"/>
      <c r="BJ33" s="216"/>
    </row>
    <row r="34" spans="1:74" s="168" customFormat="1" ht="12" customHeight="1" x14ac:dyDescent="0.2">
      <c r="A34" s="158"/>
      <c r="B34" s="776" t="s">
        <v>823</v>
      </c>
      <c r="C34" s="764"/>
      <c r="D34" s="764"/>
      <c r="E34" s="764"/>
      <c r="F34" s="764"/>
      <c r="G34" s="764"/>
      <c r="H34" s="764"/>
      <c r="I34" s="764"/>
      <c r="J34" s="764"/>
      <c r="K34" s="764"/>
      <c r="L34" s="764"/>
      <c r="M34" s="764"/>
      <c r="N34" s="764"/>
      <c r="O34" s="764"/>
      <c r="P34" s="764"/>
      <c r="Q34" s="764"/>
      <c r="AY34" s="652"/>
      <c r="AZ34" s="652"/>
      <c r="BA34" s="652"/>
      <c r="BB34" s="652"/>
      <c r="BC34" s="652"/>
      <c r="BD34" s="652"/>
      <c r="BE34" s="652"/>
      <c r="BF34" s="652"/>
      <c r="BG34" s="652"/>
      <c r="BH34" s="652"/>
      <c r="BI34" s="652"/>
      <c r="BJ34" s="217"/>
    </row>
    <row r="35" spans="1:74" ht="12.75" x14ac:dyDescent="0.2">
      <c r="A35" s="158"/>
      <c r="B35" s="980" t="s">
        <v>1541</v>
      </c>
      <c r="C35" s="1047"/>
      <c r="D35" s="1047"/>
      <c r="E35" s="1047"/>
      <c r="F35" s="1047"/>
      <c r="G35" s="1047"/>
      <c r="H35" s="1047"/>
      <c r="I35" s="1047"/>
      <c r="J35" s="1047"/>
      <c r="K35" s="1047"/>
      <c r="L35" s="1047"/>
      <c r="M35" s="1047"/>
      <c r="N35" s="1047"/>
      <c r="O35" s="1047"/>
      <c r="P35" s="1047"/>
      <c r="Q35" s="1043"/>
      <c r="BD35" s="651"/>
      <c r="BE35" s="651"/>
      <c r="BF35" s="651"/>
      <c r="BK35" s="146"/>
      <c r="BL35" s="146"/>
      <c r="BM35" s="146"/>
      <c r="BN35" s="146"/>
      <c r="BO35" s="146"/>
      <c r="BP35" s="146"/>
      <c r="BQ35" s="146"/>
      <c r="BR35" s="146"/>
      <c r="BS35" s="146"/>
      <c r="BT35" s="146"/>
      <c r="BU35" s="146"/>
      <c r="BV35" s="146"/>
    </row>
    <row r="36" spans="1:74" ht="12.75" x14ac:dyDescent="0.2">
      <c r="A36" s="158"/>
      <c r="B36" s="983" t="s">
        <v>1540</v>
      </c>
      <c r="C36" s="982"/>
      <c r="D36" s="982"/>
      <c r="E36" s="982"/>
      <c r="F36" s="982"/>
      <c r="G36" s="982"/>
      <c r="H36" s="982"/>
      <c r="I36" s="982"/>
      <c r="J36" s="982"/>
      <c r="K36" s="982"/>
      <c r="L36" s="982"/>
      <c r="M36" s="982"/>
      <c r="N36" s="982"/>
      <c r="O36" s="982"/>
      <c r="P36" s="982"/>
      <c r="Q36" s="1043"/>
      <c r="BK36" s="146"/>
      <c r="BL36" s="146"/>
      <c r="BM36" s="146"/>
      <c r="BN36" s="146"/>
      <c r="BO36" s="146"/>
      <c r="BP36" s="146"/>
      <c r="BQ36" s="146"/>
      <c r="BR36" s="146"/>
      <c r="BS36" s="146"/>
      <c r="BT36" s="146"/>
      <c r="BU36" s="146"/>
      <c r="BV36" s="146"/>
    </row>
    <row r="37" spans="1:74" ht="12.75" x14ac:dyDescent="0.2">
      <c r="A37" s="158"/>
      <c r="B37" s="1001" t="s">
        <v>825</v>
      </c>
      <c r="C37" s="982"/>
      <c r="D37" s="982"/>
      <c r="E37" s="982"/>
      <c r="F37" s="982"/>
      <c r="G37" s="982"/>
      <c r="H37" s="982"/>
      <c r="I37" s="982"/>
      <c r="J37" s="982"/>
      <c r="K37" s="982"/>
      <c r="L37" s="982"/>
      <c r="M37" s="982"/>
      <c r="N37" s="982"/>
      <c r="O37" s="982"/>
      <c r="P37" s="982"/>
      <c r="Q37" s="982"/>
      <c r="BK37" s="146"/>
      <c r="BL37" s="146"/>
      <c r="BM37" s="146"/>
      <c r="BN37" s="146"/>
      <c r="BO37" s="146"/>
      <c r="BP37" s="146"/>
      <c r="BQ37" s="146"/>
      <c r="BR37" s="146"/>
      <c r="BS37" s="146"/>
      <c r="BT37" s="146"/>
      <c r="BU37" s="146"/>
      <c r="BV37" s="146"/>
    </row>
    <row r="38" spans="1:74" x14ac:dyDescent="0.15">
      <c r="BK38" s="146"/>
      <c r="BL38" s="146"/>
      <c r="BM38" s="146"/>
      <c r="BN38" s="146"/>
      <c r="BO38" s="146"/>
      <c r="BP38" s="146"/>
      <c r="BQ38" s="146"/>
      <c r="BR38" s="146"/>
      <c r="BS38" s="146"/>
      <c r="BT38" s="146"/>
      <c r="BU38" s="146"/>
      <c r="BV38" s="146"/>
    </row>
    <row r="39" spans="1:74" x14ac:dyDescent="0.15">
      <c r="BK39" s="146"/>
      <c r="BL39" s="146"/>
      <c r="BM39" s="146"/>
      <c r="BN39" s="146"/>
      <c r="BO39" s="146"/>
      <c r="BP39" s="146"/>
      <c r="BQ39" s="146"/>
      <c r="BR39" s="146"/>
      <c r="BS39" s="146"/>
      <c r="BT39" s="146"/>
      <c r="BU39" s="146"/>
      <c r="BV39" s="146"/>
    </row>
    <row r="40" spans="1:74" x14ac:dyDescent="0.15">
      <c r="BK40" s="146"/>
      <c r="BL40" s="146"/>
      <c r="BM40" s="146"/>
      <c r="BN40" s="146"/>
      <c r="BO40" s="146"/>
      <c r="BP40" s="146"/>
      <c r="BQ40" s="146"/>
      <c r="BR40" s="146"/>
      <c r="BS40" s="146"/>
      <c r="BT40" s="146"/>
      <c r="BU40" s="146"/>
      <c r="BV40" s="146"/>
    </row>
    <row r="41" spans="1:74" x14ac:dyDescent="0.15">
      <c r="BK41" s="146"/>
      <c r="BL41" s="146"/>
      <c r="BM41" s="146"/>
      <c r="BN41" s="146"/>
      <c r="BO41" s="146"/>
      <c r="BP41" s="146"/>
      <c r="BQ41" s="146"/>
      <c r="BR41" s="146"/>
      <c r="BS41" s="146"/>
      <c r="BT41" s="146"/>
      <c r="BU41" s="146"/>
      <c r="BV41" s="146"/>
    </row>
    <row r="42" spans="1:74" x14ac:dyDescent="0.15">
      <c r="BK42" s="146"/>
      <c r="BL42" s="146"/>
      <c r="BM42" s="146"/>
      <c r="BN42" s="146"/>
      <c r="BO42" s="146"/>
      <c r="BP42" s="146"/>
      <c r="BQ42" s="146"/>
      <c r="BR42" s="146"/>
      <c r="BS42" s="146"/>
      <c r="BT42" s="146"/>
      <c r="BU42" s="146"/>
      <c r="BV42" s="146"/>
    </row>
    <row r="43" spans="1:74" x14ac:dyDescent="0.15">
      <c r="BK43" s="146"/>
      <c r="BL43" s="146"/>
      <c r="BM43" s="146"/>
      <c r="BN43" s="146"/>
      <c r="BO43" s="146"/>
      <c r="BP43" s="146"/>
      <c r="BQ43" s="146"/>
      <c r="BR43" s="146"/>
      <c r="BS43" s="146"/>
      <c r="BT43" s="146"/>
      <c r="BU43" s="146"/>
      <c r="BV43" s="146"/>
    </row>
    <row r="44" spans="1:74" x14ac:dyDescent="0.15">
      <c r="BK44" s="146"/>
      <c r="BL44" s="146"/>
      <c r="BM44" s="146"/>
      <c r="BN44" s="146"/>
      <c r="BO44" s="146"/>
      <c r="BP44" s="146"/>
      <c r="BQ44" s="146"/>
      <c r="BR44" s="146"/>
      <c r="BS44" s="146"/>
      <c r="BT44" s="146"/>
      <c r="BU44" s="146"/>
      <c r="BV44" s="146"/>
    </row>
    <row r="45" spans="1:74" x14ac:dyDescent="0.15">
      <c r="BK45" s="146"/>
      <c r="BL45" s="146"/>
      <c r="BM45" s="146"/>
      <c r="BN45" s="146"/>
      <c r="BO45" s="146"/>
      <c r="BP45" s="146"/>
      <c r="BQ45" s="146"/>
      <c r="BR45" s="146"/>
      <c r="BS45" s="146"/>
      <c r="BT45" s="146"/>
      <c r="BU45" s="146"/>
      <c r="BV45" s="146"/>
    </row>
    <row r="46" spans="1:74" x14ac:dyDescent="0.15">
      <c r="BK46" s="146"/>
      <c r="BL46" s="146"/>
      <c r="BM46" s="146"/>
      <c r="BN46" s="146"/>
      <c r="BO46" s="146"/>
      <c r="BP46" s="146"/>
      <c r="BQ46" s="146"/>
      <c r="BR46" s="146"/>
      <c r="BS46" s="146"/>
      <c r="BT46" s="146"/>
      <c r="BU46" s="146"/>
      <c r="BV46" s="146"/>
    </row>
    <row r="47" spans="1:74" x14ac:dyDescent="0.15">
      <c r="BK47" s="146"/>
      <c r="BL47" s="146"/>
      <c r="BM47" s="146"/>
      <c r="BN47" s="146"/>
      <c r="BO47" s="146"/>
      <c r="BP47" s="146"/>
      <c r="BQ47" s="146"/>
      <c r="BR47" s="146"/>
      <c r="BS47" s="146"/>
      <c r="BT47" s="146"/>
      <c r="BU47" s="146"/>
      <c r="BV47" s="146"/>
    </row>
    <row r="48" spans="1:74" x14ac:dyDescent="0.15">
      <c r="BK48" s="146"/>
      <c r="BL48" s="146"/>
      <c r="BM48" s="146"/>
      <c r="BN48" s="146"/>
      <c r="BO48" s="146"/>
      <c r="BP48" s="146"/>
      <c r="BQ48" s="146"/>
      <c r="BR48" s="146"/>
      <c r="BS48" s="146"/>
      <c r="BT48" s="146"/>
      <c r="BU48" s="146"/>
      <c r="BV48" s="146"/>
    </row>
    <row r="49" spans="63:74" x14ac:dyDescent="0.15">
      <c r="BK49" s="146"/>
      <c r="BL49" s="146"/>
      <c r="BM49" s="146"/>
      <c r="BN49" s="146"/>
      <c r="BO49" s="146"/>
      <c r="BP49" s="146"/>
      <c r="BQ49" s="146"/>
      <c r="BR49" s="146"/>
      <c r="BS49" s="146"/>
      <c r="BT49" s="146"/>
      <c r="BU49" s="146"/>
      <c r="BV49" s="146"/>
    </row>
    <row r="50" spans="63:74" x14ac:dyDescent="0.15">
      <c r="BK50" s="146"/>
      <c r="BL50" s="146"/>
      <c r="BM50" s="146"/>
      <c r="BN50" s="146"/>
      <c r="BO50" s="146"/>
      <c r="BP50" s="146"/>
      <c r="BQ50" s="146"/>
      <c r="BR50" s="146"/>
      <c r="BS50" s="146"/>
      <c r="BT50" s="146"/>
      <c r="BU50" s="146"/>
      <c r="BV50" s="146"/>
    </row>
    <row r="51" spans="63:74" x14ac:dyDescent="0.15">
      <c r="BK51" s="146"/>
      <c r="BL51" s="146"/>
      <c r="BM51" s="146"/>
      <c r="BN51" s="146"/>
      <c r="BO51" s="146"/>
      <c r="BP51" s="146"/>
      <c r="BQ51" s="146"/>
      <c r="BR51" s="146"/>
      <c r="BS51" s="146"/>
      <c r="BT51" s="146"/>
      <c r="BU51" s="146"/>
      <c r="BV51" s="146"/>
    </row>
    <row r="52" spans="63:74" x14ac:dyDescent="0.15">
      <c r="BK52" s="146"/>
      <c r="BL52" s="146"/>
      <c r="BM52" s="146"/>
      <c r="BN52" s="146"/>
      <c r="BO52" s="146"/>
      <c r="BP52" s="146"/>
      <c r="BQ52" s="146"/>
      <c r="BR52" s="146"/>
      <c r="BS52" s="146"/>
      <c r="BT52" s="146"/>
      <c r="BU52" s="146"/>
      <c r="BV52" s="146"/>
    </row>
    <row r="53" spans="63:74" x14ac:dyDescent="0.15">
      <c r="BK53" s="146"/>
      <c r="BL53" s="146"/>
      <c r="BM53" s="146"/>
      <c r="BN53" s="146"/>
      <c r="BO53" s="146"/>
      <c r="BP53" s="146"/>
      <c r="BQ53" s="146"/>
      <c r="BR53" s="146"/>
      <c r="BS53" s="146"/>
      <c r="BT53" s="146"/>
      <c r="BU53" s="146"/>
      <c r="BV53" s="146"/>
    </row>
    <row r="54" spans="63:74" x14ac:dyDescent="0.15">
      <c r="BK54" s="146"/>
      <c r="BL54" s="146"/>
      <c r="BM54" s="146"/>
      <c r="BN54" s="146"/>
      <c r="BO54" s="146"/>
      <c r="BP54" s="146"/>
      <c r="BQ54" s="146"/>
      <c r="BR54" s="146"/>
      <c r="BS54" s="146"/>
      <c r="BT54" s="146"/>
      <c r="BU54" s="146"/>
      <c r="BV54" s="146"/>
    </row>
    <row r="55" spans="63:74" x14ac:dyDescent="0.15">
      <c r="BK55" s="146"/>
      <c r="BL55" s="146"/>
      <c r="BM55" s="146"/>
      <c r="BN55" s="146"/>
      <c r="BO55" s="146"/>
      <c r="BP55" s="146"/>
      <c r="BQ55" s="146"/>
      <c r="BR55" s="146"/>
      <c r="BS55" s="146"/>
      <c r="BT55" s="146"/>
      <c r="BU55" s="146"/>
      <c r="BV55" s="146"/>
    </row>
    <row r="56" spans="63:74" x14ac:dyDescent="0.15">
      <c r="BK56" s="146"/>
      <c r="BL56" s="146"/>
      <c r="BM56" s="146"/>
      <c r="BN56" s="146"/>
      <c r="BO56" s="146"/>
      <c r="BP56" s="146"/>
      <c r="BQ56" s="146"/>
      <c r="BR56" s="146"/>
      <c r="BS56" s="146"/>
      <c r="BT56" s="146"/>
      <c r="BU56" s="146"/>
      <c r="BV56" s="146"/>
    </row>
    <row r="57" spans="63:74" x14ac:dyDescent="0.15">
      <c r="BK57" s="146"/>
      <c r="BL57" s="146"/>
      <c r="BM57" s="146"/>
      <c r="BN57" s="146"/>
      <c r="BO57" s="146"/>
      <c r="BP57" s="146"/>
      <c r="BQ57" s="146"/>
      <c r="BR57" s="146"/>
      <c r="BS57" s="146"/>
      <c r="BT57" s="146"/>
      <c r="BU57" s="146"/>
      <c r="BV57" s="146"/>
    </row>
    <row r="58" spans="63:74" x14ac:dyDescent="0.15">
      <c r="BK58" s="146"/>
      <c r="BL58" s="146"/>
      <c r="BM58" s="146"/>
      <c r="BN58" s="146"/>
      <c r="BO58" s="146"/>
      <c r="BP58" s="146"/>
      <c r="BQ58" s="146"/>
      <c r="BR58" s="146"/>
      <c r="BS58" s="146"/>
      <c r="BT58" s="146"/>
      <c r="BU58" s="146"/>
      <c r="BV58" s="146"/>
    </row>
    <row r="59" spans="63:74" x14ac:dyDescent="0.15">
      <c r="BK59" s="146"/>
      <c r="BL59" s="146"/>
      <c r="BM59" s="146"/>
      <c r="BN59" s="146"/>
      <c r="BO59" s="146"/>
      <c r="BP59" s="146"/>
      <c r="BQ59" s="146"/>
      <c r="BR59" s="146"/>
      <c r="BS59" s="146"/>
      <c r="BT59" s="146"/>
      <c r="BU59" s="146"/>
      <c r="BV59" s="146"/>
    </row>
    <row r="60" spans="63:74" x14ac:dyDescent="0.15">
      <c r="BK60" s="146"/>
      <c r="BL60" s="146"/>
      <c r="BM60" s="146"/>
      <c r="BN60" s="146"/>
      <c r="BO60" s="146"/>
      <c r="BP60" s="146"/>
      <c r="BQ60" s="146"/>
      <c r="BR60" s="146"/>
      <c r="BS60" s="146"/>
      <c r="BT60" s="146"/>
      <c r="BU60" s="146"/>
      <c r="BV60" s="146"/>
    </row>
    <row r="61" spans="63:74" x14ac:dyDescent="0.15">
      <c r="BK61" s="146"/>
      <c r="BL61" s="146"/>
      <c r="BM61" s="146"/>
      <c r="BN61" s="146"/>
      <c r="BO61" s="146"/>
      <c r="BP61" s="146"/>
      <c r="BQ61" s="146"/>
      <c r="BR61" s="146"/>
      <c r="BS61" s="146"/>
      <c r="BT61" s="146"/>
      <c r="BU61" s="146"/>
      <c r="BV61" s="146"/>
    </row>
    <row r="62" spans="63:74" x14ac:dyDescent="0.15">
      <c r="BK62" s="146"/>
      <c r="BL62" s="146"/>
      <c r="BM62" s="146"/>
      <c r="BN62" s="146"/>
      <c r="BO62" s="146"/>
      <c r="BP62" s="146"/>
      <c r="BQ62" s="146"/>
      <c r="BR62" s="146"/>
      <c r="BS62" s="146"/>
      <c r="BT62" s="146"/>
      <c r="BU62" s="146"/>
      <c r="BV62" s="146"/>
    </row>
    <row r="63" spans="63:74" x14ac:dyDescent="0.15">
      <c r="BK63" s="146"/>
      <c r="BL63" s="146"/>
      <c r="BM63" s="146"/>
      <c r="BN63" s="146"/>
      <c r="BO63" s="146"/>
      <c r="BP63" s="146"/>
      <c r="BQ63" s="146"/>
      <c r="BR63" s="146"/>
      <c r="BS63" s="146"/>
      <c r="BT63" s="146"/>
      <c r="BU63" s="146"/>
      <c r="BV63" s="146"/>
    </row>
    <row r="64" spans="63:74" x14ac:dyDescent="0.15">
      <c r="BK64" s="146"/>
      <c r="BL64" s="146"/>
      <c r="BM64" s="146"/>
      <c r="BN64" s="146"/>
      <c r="BO64" s="146"/>
      <c r="BP64" s="146"/>
      <c r="BQ64" s="146"/>
      <c r="BR64" s="146"/>
      <c r="BS64" s="146"/>
      <c r="BT64" s="146"/>
      <c r="BU64" s="146"/>
      <c r="BV64" s="146"/>
    </row>
    <row r="65" spans="63:74" x14ac:dyDescent="0.15">
      <c r="BK65" s="146"/>
      <c r="BL65" s="146"/>
      <c r="BM65" s="146"/>
      <c r="BN65" s="146"/>
      <c r="BO65" s="146"/>
      <c r="BP65" s="146"/>
      <c r="BQ65" s="146"/>
      <c r="BR65" s="146"/>
      <c r="BS65" s="146"/>
      <c r="BT65" s="146"/>
      <c r="BU65" s="146"/>
      <c r="BV65" s="146"/>
    </row>
    <row r="66" spans="63:74" x14ac:dyDescent="0.15">
      <c r="BK66" s="146"/>
      <c r="BL66" s="146"/>
      <c r="BM66" s="146"/>
      <c r="BN66" s="146"/>
      <c r="BO66" s="146"/>
      <c r="BP66" s="146"/>
      <c r="BQ66" s="146"/>
      <c r="BR66" s="146"/>
      <c r="BS66" s="146"/>
      <c r="BT66" s="146"/>
      <c r="BU66" s="146"/>
      <c r="BV66" s="146"/>
    </row>
    <row r="67" spans="63:74" x14ac:dyDescent="0.15">
      <c r="BK67" s="146"/>
      <c r="BL67" s="146"/>
      <c r="BM67" s="146"/>
      <c r="BN67" s="146"/>
      <c r="BO67" s="146"/>
      <c r="BP67" s="146"/>
      <c r="BQ67" s="146"/>
      <c r="BR67" s="146"/>
      <c r="BS67" s="146"/>
      <c r="BT67" s="146"/>
      <c r="BU67" s="146"/>
      <c r="BV67" s="146"/>
    </row>
    <row r="68" spans="63:74" x14ac:dyDescent="0.15">
      <c r="BK68" s="146"/>
      <c r="BL68" s="146"/>
      <c r="BM68" s="146"/>
      <c r="BN68" s="146"/>
      <c r="BO68" s="146"/>
      <c r="BP68" s="146"/>
      <c r="BQ68" s="146"/>
      <c r="BR68" s="146"/>
      <c r="BS68" s="146"/>
      <c r="BT68" s="146"/>
      <c r="BU68" s="146"/>
      <c r="BV68" s="146"/>
    </row>
    <row r="69" spans="63:74" x14ac:dyDescent="0.15">
      <c r="BK69" s="146"/>
      <c r="BL69" s="146"/>
      <c r="BM69" s="146"/>
      <c r="BN69" s="146"/>
      <c r="BO69" s="146"/>
      <c r="BP69" s="146"/>
      <c r="BQ69" s="146"/>
      <c r="BR69" s="146"/>
      <c r="BS69" s="146"/>
      <c r="BT69" s="146"/>
      <c r="BU69" s="146"/>
      <c r="BV69" s="146"/>
    </row>
    <row r="70" spans="63:74" x14ac:dyDescent="0.15">
      <c r="BK70" s="146"/>
      <c r="BL70" s="146"/>
      <c r="BM70" s="146"/>
      <c r="BN70" s="146"/>
      <c r="BO70" s="146"/>
      <c r="BP70" s="146"/>
      <c r="BQ70" s="146"/>
      <c r="BR70" s="146"/>
      <c r="BS70" s="146"/>
      <c r="BT70" s="146"/>
      <c r="BU70" s="146"/>
      <c r="BV70" s="146"/>
    </row>
    <row r="71" spans="63:74" x14ac:dyDescent="0.15">
      <c r="BK71" s="146"/>
      <c r="BL71" s="146"/>
      <c r="BM71" s="146"/>
      <c r="BN71" s="146"/>
      <c r="BO71" s="146"/>
      <c r="BP71" s="146"/>
      <c r="BQ71" s="146"/>
      <c r="BR71" s="146"/>
      <c r="BS71" s="146"/>
      <c r="BT71" s="146"/>
      <c r="BU71" s="146"/>
      <c r="BV71" s="146"/>
    </row>
    <row r="72" spans="63:74" x14ac:dyDescent="0.15">
      <c r="BK72" s="146"/>
      <c r="BL72" s="146"/>
      <c r="BM72" s="146"/>
      <c r="BN72" s="146"/>
      <c r="BO72" s="146"/>
      <c r="BP72" s="146"/>
      <c r="BQ72" s="146"/>
      <c r="BR72" s="146"/>
      <c r="BS72" s="146"/>
      <c r="BT72" s="146"/>
      <c r="BU72" s="146"/>
      <c r="BV72" s="146"/>
    </row>
    <row r="73" spans="63:74" x14ac:dyDescent="0.15">
      <c r="BK73" s="146"/>
      <c r="BL73" s="146"/>
      <c r="BM73" s="146"/>
      <c r="BN73" s="146"/>
      <c r="BO73" s="146"/>
      <c r="BP73" s="146"/>
      <c r="BQ73" s="146"/>
      <c r="BR73" s="146"/>
      <c r="BS73" s="146"/>
      <c r="BT73" s="146"/>
      <c r="BU73" s="146"/>
      <c r="BV73" s="146"/>
    </row>
    <row r="74" spans="63:74" x14ac:dyDescent="0.15">
      <c r="BK74" s="146"/>
      <c r="BL74" s="146"/>
      <c r="BM74" s="146"/>
      <c r="BN74" s="146"/>
      <c r="BO74" s="146"/>
      <c r="BP74" s="146"/>
      <c r="BQ74" s="146"/>
      <c r="BR74" s="146"/>
      <c r="BS74" s="146"/>
      <c r="BT74" s="146"/>
      <c r="BU74" s="146"/>
      <c r="BV74" s="146"/>
    </row>
    <row r="75" spans="63:74" x14ac:dyDescent="0.15">
      <c r="BK75" s="146"/>
      <c r="BL75" s="146"/>
      <c r="BM75" s="146"/>
      <c r="BN75" s="146"/>
      <c r="BO75" s="146"/>
      <c r="BP75" s="146"/>
      <c r="BQ75" s="146"/>
      <c r="BR75" s="146"/>
      <c r="BS75" s="146"/>
      <c r="BT75" s="146"/>
      <c r="BU75" s="146"/>
      <c r="BV75" s="146"/>
    </row>
    <row r="76" spans="63:74" x14ac:dyDescent="0.15">
      <c r="BK76" s="146"/>
      <c r="BL76" s="146"/>
      <c r="BM76" s="146"/>
      <c r="BN76" s="146"/>
      <c r="BO76" s="146"/>
      <c r="BP76" s="146"/>
      <c r="BQ76" s="146"/>
      <c r="BR76" s="146"/>
      <c r="BS76" s="146"/>
      <c r="BT76" s="146"/>
      <c r="BU76" s="146"/>
      <c r="BV76" s="146"/>
    </row>
    <row r="77" spans="63:74" x14ac:dyDescent="0.15">
      <c r="BK77" s="146"/>
      <c r="BL77" s="146"/>
      <c r="BM77" s="146"/>
      <c r="BN77" s="146"/>
      <c r="BO77" s="146"/>
      <c r="BP77" s="146"/>
      <c r="BQ77" s="146"/>
      <c r="BR77" s="146"/>
      <c r="BS77" s="146"/>
      <c r="BT77" s="146"/>
      <c r="BU77" s="146"/>
      <c r="BV77" s="146"/>
    </row>
    <row r="78" spans="63:74" x14ac:dyDescent="0.15">
      <c r="BK78" s="146"/>
      <c r="BL78" s="146"/>
      <c r="BM78" s="146"/>
      <c r="BN78" s="146"/>
      <c r="BO78" s="146"/>
      <c r="BP78" s="146"/>
      <c r="BQ78" s="146"/>
      <c r="BR78" s="146"/>
      <c r="BS78" s="146"/>
      <c r="BT78" s="146"/>
      <c r="BU78" s="146"/>
      <c r="BV78" s="146"/>
    </row>
    <row r="79" spans="63:74" x14ac:dyDescent="0.15">
      <c r="BK79" s="146"/>
      <c r="BL79" s="146"/>
      <c r="BM79" s="146"/>
      <c r="BN79" s="146"/>
      <c r="BO79" s="146"/>
      <c r="BP79" s="146"/>
      <c r="BQ79" s="146"/>
      <c r="BR79" s="146"/>
      <c r="BS79" s="146"/>
      <c r="BT79" s="146"/>
      <c r="BU79" s="146"/>
      <c r="BV79" s="146"/>
    </row>
    <row r="80" spans="63:74" x14ac:dyDescent="0.15">
      <c r="BK80" s="146"/>
      <c r="BL80" s="146"/>
      <c r="BM80" s="146"/>
      <c r="BN80" s="146"/>
      <c r="BO80" s="146"/>
      <c r="BP80" s="146"/>
      <c r="BQ80" s="146"/>
      <c r="BR80" s="146"/>
      <c r="BS80" s="146"/>
      <c r="BT80" s="146"/>
      <c r="BU80" s="146"/>
      <c r="BV80" s="146"/>
    </row>
    <row r="81" spans="63:74" x14ac:dyDescent="0.15">
      <c r="BK81" s="146"/>
      <c r="BL81" s="146"/>
      <c r="BM81" s="146"/>
      <c r="BN81" s="146"/>
      <c r="BO81" s="146"/>
      <c r="BP81" s="146"/>
      <c r="BQ81" s="146"/>
      <c r="BR81" s="146"/>
      <c r="BS81" s="146"/>
      <c r="BT81" s="146"/>
      <c r="BU81" s="146"/>
      <c r="BV81" s="146"/>
    </row>
    <row r="82" spans="63:74" x14ac:dyDescent="0.15">
      <c r="BK82" s="146"/>
      <c r="BL82" s="146"/>
      <c r="BM82" s="146"/>
      <c r="BN82" s="146"/>
      <c r="BO82" s="146"/>
      <c r="BP82" s="146"/>
      <c r="BQ82" s="146"/>
      <c r="BR82" s="146"/>
      <c r="BS82" s="146"/>
      <c r="BT82" s="146"/>
      <c r="BU82" s="146"/>
      <c r="BV82" s="146"/>
    </row>
    <row r="83" spans="63:74" x14ac:dyDescent="0.15">
      <c r="BK83" s="146"/>
      <c r="BL83" s="146"/>
      <c r="BM83" s="146"/>
      <c r="BN83" s="146"/>
      <c r="BO83" s="146"/>
      <c r="BP83" s="146"/>
      <c r="BQ83" s="146"/>
      <c r="BR83" s="146"/>
      <c r="BS83" s="146"/>
      <c r="BT83" s="146"/>
      <c r="BU83" s="146"/>
      <c r="BV83" s="146"/>
    </row>
    <row r="84" spans="63:74" x14ac:dyDescent="0.15">
      <c r="BK84" s="146"/>
      <c r="BL84" s="146"/>
      <c r="BM84" s="146"/>
      <c r="BN84" s="146"/>
      <c r="BO84" s="146"/>
      <c r="BP84" s="146"/>
      <c r="BQ84" s="146"/>
      <c r="BR84" s="146"/>
      <c r="BS84" s="146"/>
      <c r="BT84" s="146"/>
      <c r="BU84" s="146"/>
      <c r="BV84" s="146"/>
    </row>
    <row r="85" spans="63:74" x14ac:dyDescent="0.15">
      <c r="BK85" s="146"/>
      <c r="BL85" s="146"/>
      <c r="BM85" s="146"/>
      <c r="BN85" s="146"/>
      <c r="BO85" s="146"/>
      <c r="BP85" s="146"/>
      <c r="BQ85" s="146"/>
      <c r="BR85" s="146"/>
      <c r="BS85" s="146"/>
      <c r="BT85" s="146"/>
      <c r="BU85" s="146"/>
      <c r="BV85" s="146"/>
    </row>
    <row r="86" spans="63:74" x14ac:dyDescent="0.15">
      <c r="BK86" s="146"/>
      <c r="BL86" s="146"/>
      <c r="BM86" s="146"/>
      <c r="BN86" s="146"/>
      <c r="BO86" s="146"/>
      <c r="BP86" s="146"/>
      <c r="BQ86" s="146"/>
      <c r="BR86" s="146"/>
      <c r="BS86" s="146"/>
      <c r="BT86" s="146"/>
      <c r="BU86" s="146"/>
      <c r="BV86" s="146"/>
    </row>
    <row r="87" spans="63:74" x14ac:dyDescent="0.15">
      <c r="BK87" s="146"/>
      <c r="BL87" s="146"/>
      <c r="BM87" s="146"/>
      <c r="BN87" s="146"/>
      <c r="BO87" s="146"/>
      <c r="BP87" s="146"/>
      <c r="BQ87" s="146"/>
      <c r="BR87" s="146"/>
      <c r="BS87" s="146"/>
      <c r="BT87" s="146"/>
      <c r="BU87" s="146"/>
      <c r="BV87" s="146"/>
    </row>
    <row r="88" spans="63:74" x14ac:dyDescent="0.15">
      <c r="BK88" s="146"/>
      <c r="BL88" s="146"/>
      <c r="BM88" s="146"/>
      <c r="BN88" s="146"/>
      <c r="BO88" s="146"/>
      <c r="BP88" s="146"/>
      <c r="BQ88" s="146"/>
      <c r="BR88" s="146"/>
      <c r="BS88" s="146"/>
      <c r="BT88" s="146"/>
      <c r="BU88" s="146"/>
      <c r="BV88" s="146"/>
    </row>
    <row r="89" spans="63:74" x14ac:dyDescent="0.15">
      <c r="BK89" s="146"/>
      <c r="BL89" s="146"/>
      <c r="BM89" s="146"/>
      <c r="BN89" s="146"/>
      <c r="BO89" s="146"/>
      <c r="BP89" s="146"/>
      <c r="BQ89" s="146"/>
      <c r="BR89" s="146"/>
      <c r="BS89" s="146"/>
      <c r="BT89" s="146"/>
      <c r="BU89" s="146"/>
      <c r="BV89" s="146"/>
    </row>
    <row r="90" spans="63:74" x14ac:dyDescent="0.15">
      <c r="BK90" s="146"/>
      <c r="BL90" s="146"/>
      <c r="BM90" s="146"/>
      <c r="BN90" s="146"/>
      <c r="BO90" s="146"/>
      <c r="BP90" s="146"/>
      <c r="BQ90" s="146"/>
      <c r="BR90" s="146"/>
      <c r="BS90" s="146"/>
      <c r="BT90" s="146"/>
      <c r="BU90" s="146"/>
      <c r="BV90" s="146"/>
    </row>
    <row r="91" spans="63:74" x14ac:dyDescent="0.15">
      <c r="BK91" s="146"/>
      <c r="BL91" s="146"/>
      <c r="BM91" s="146"/>
      <c r="BN91" s="146"/>
      <c r="BO91" s="146"/>
      <c r="BP91" s="146"/>
      <c r="BQ91" s="146"/>
      <c r="BR91" s="146"/>
      <c r="BS91" s="146"/>
      <c r="BT91" s="146"/>
      <c r="BU91" s="146"/>
      <c r="BV91" s="146"/>
    </row>
    <row r="92" spans="63:74" x14ac:dyDescent="0.15">
      <c r="BK92" s="146"/>
      <c r="BL92" s="146"/>
      <c r="BM92" s="146"/>
      <c r="BN92" s="146"/>
      <c r="BO92" s="146"/>
      <c r="BP92" s="146"/>
      <c r="BQ92" s="146"/>
      <c r="BR92" s="146"/>
      <c r="BS92" s="146"/>
      <c r="BT92" s="146"/>
      <c r="BU92" s="146"/>
      <c r="BV92" s="146"/>
    </row>
    <row r="93" spans="63:74" x14ac:dyDescent="0.15">
      <c r="BK93" s="146"/>
      <c r="BL93" s="146"/>
      <c r="BM93" s="146"/>
      <c r="BN93" s="146"/>
      <c r="BO93" s="146"/>
      <c r="BP93" s="146"/>
      <c r="BQ93" s="146"/>
      <c r="BR93" s="146"/>
      <c r="BS93" s="146"/>
      <c r="BT93" s="146"/>
      <c r="BU93" s="146"/>
      <c r="BV93" s="146"/>
    </row>
    <row r="94" spans="63:74" x14ac:dyDescent="0.15">
      <c r="BK94" s="146"/>
      <c r="BL94" s="146"/>
      <c r="BM94" s="146"/>
      <c r="BN94" s="146"/>
      <c r="BO94" s="146"/>
      <c r="BP94" s="146"/>
      <c r="BQ94" s="146"/>
      <c r="BR94" s="146"/>
      <c r="BS94" s="146"/>
      <c r="BT94" s="146"/>
      <c r="BU94" s="146"/>
      <c r="BV94" s="146"/>
    </row>
    <row r="95" spans="63:74" x14ac:dyDescent="0.15">
      <c r="BK95" s="146"/>
      <c r="BL95" s="146"/>
      <c r="BM95" s="146"/>
      <c r="BN95" s="146"/>
      <c r="BO95" s="146"/>
      <c r="BP95" s="146"/>
      <c r="BQ95" s="146"/>
      <c r="BR95" s="146"/>
      <c r="BS95" s="146"/>
      <c r="BT95" s="146"/>
      <c r="BU95" s="146"/>
      <c r="BV95" s="146"/>
    </row>
    <row r="96" spans="63:74" x14ac:dyDescent="0.15">
      <c r="BK96" s="146"/>
      <c r="BL96" s="146"/>
      <c r="BM96" s="146"/>
      <c r="BN96" s="146"/>
      <c r="BO96" s="146"/>
      <c r="BP96" s="146"/>
      <c r="BQ96" s="146"/>
      <c r="BR96" s="146"/>
      <c r="BS96" s="146"/>
      <c r="BT96" s="146"/>
      <c r="BU96" s="146"/>
      <c r="BV96" s="146"/>
    </row>
    <row r="97" spans="63:74" x14ac:dyDescent="0.15">
      <c r="BK97" s="146"/>
      <c r="BL97" s="146"/>
      <c r="BM97" s="146"/>
      <c r="BN97" s="146"/>
      <c r="BO97" s="146"/>
      <c r="BP97" s="146"/>
      <c r="BQ97" s="146"/>
      <c r="BR97" s="146"/>
      <c r="BS97" s="146"/>
      <c r="BT97" s="146"/>
      <c r="BU97" s="146"/>
      <c r="BV97" s="146"/>
    </row>
    <row r="98" spans="63:74" x14ac:dyDescent="0.15">
      <c r="BK98" s="146"/>
      <c r="BL98" s="146"/>
      <c r="BM98" s="146"/>
      <c r="BN98" s="146"/>
      <c r="BO98" s="146"/>
      <c r="BP98" s="146"/>
      <c r="BQ98" s="146"/>
      <c r="BR98" s="146"/>
      <c r="BS98" s="146"/>
      <c r="BT98" s="146"/>
      <c r="BU98" s="146"/>
      <c r="BV98" s="146"/>
    </row>
    <row r="99" spans="63:74" x14ac:dyDescent="0.15">
      <c r="BK99" s="146"/>
      <c r="BL99" s="146"/>
      <c r="BM99" s="146"/>
      <c r="BN99" s="146"/>
      <c r="BO99" s="146"/>
      <c r="BP99" s="146"/>
      <c r="BQ99" s="146"/>
      <c r="BR99" s="146"/>
      <c r="BS99" s="146"/>
      <c r="BT99" s="146"/>
      <c r="BU99" s="146"/>
      <c r="BV99" s="146"/>
    </row>
    <row r="100" spans="63:74" x14ac:dyDescent="0.15">
      <c r="BK100" s="146"/>
      <c r="BL100" s="146"/>
      <c r="BM100" s="146"/>
      <c r="BN100" s="146"/>
      <c r="BO100" s="146"/>
      <c r="BP100" s="146"/>
      <c r="BQ100" s="146"/>
      <c r="BR100" s="146"/>
      <c r="BS100" s="146"/>
      <c r="BT100" s="146"/>
      <c r="BU100" s="146"/>
      <c r="BV100" s="146"/>
    </row>
    <row r="101" spans="63:74" x14ac:dyDescent="0.15">
      <c r="BK101" s="146"/>
      <c r="BL101" s="146"/>
      <c r="BM101" s="146"/>
      <c r="BN101" s="146"/>
      <c r="BO101" s="146"/>
      <c r="BP101" s="146"/>
      <c r="BQ101" s="146"/>
      <c r="BR101" s="146"/>
      <c r="BS101" s="146"/>
      <c r="BT101" s="146"/>
      <c r="BU101" s="146"/>
      <c r="BV101" s="146"/>
    </row>
    <row r="102" spans="63:74" x14ac:dyDescent="0.15">
      <c r="BK102" s="146"/>
      <c r="BL102" s="146"/>
      <c r="BM102" s="146"/>
      <c r="BN102" s="146"/>
      <c r="BO102" s="146"/>
      <c r="BP102" s="146"/>
      <c r="BQ102" s="146"/>
      <c r="BR102" s="146"/>
      <c r="BS102" s="146"/>
      <c r="BT102" s="146"/>
      <c r="BU102" s="146"/>
      <c r="BV102" s="146"/>
    </row>
    <row r="103" spans="63:74" x14ac:dyDescent="0.15">
      <c r="BK103" s="146"/>
      <c r="BL103" s="146"/>
      <c r="BM103" s="146"/>
      <c r="BN103" s="146"/>
      <c r="BO103" s="146"/>
      <c r="BP103" s="146"/>
      <c r="BQ103" s="146"/>
      <c r="BR103" s="146"/>
      <c r="BS103" s="146"/>
      <c r="BT103" s="146"/>
      <c r="BU103" s="146"/>
      <c r="BV103" s="146"/>
    </row>
    <row r="104" spans="63:74" x14ac:dyDescent="0.15">
      <c r="BK104" s="146"/>
      <c r="BL104" s="146"/>
      <c r="BM104" s="146"/>
      <c r="BN104" s="146"/>
      <c r="BO104" s="146"/>
      <c r="BP104" s="146"/>
      <c r="BQ104" s="146"/>
      <c r="BR104" s="146"/>
      <c r="BS104" s="146"/>
      <c r="BT104" s="146"/>
      <c r="BU104" s="146"/>
      <c r="BV104" s="146"/>
    </row>
    <row r="105" spans="63:74" x14ac:dyDescent="0.15">
      <c r="BK105" s="146"/>
      <c r="BL105" s="146"/>
      <c r="BM105" s="146"/>
      <c r="BN105" s="146"/>
      <c r="BO105" s="146"/>
      <c r="BP105" s="146"/>
      <c r="BQ105" s="146"/>
      <c r="BR105" s="146"/>
      <c r="BS105" s="146"/>
      <c r="BT105" s="146"/>
      <c r="BU105" s="146"/>
      <c r="BV105" s="146"/>
    </row>
    <row r="106" spans="63:74" x14ac:dyDescent="0.15">
      <c r="BK106" s="146"/>
      <c r="BL106" s="146"/>
      <c r="BM106" s="146"/>
      <c r="BN106" s="146"/>
      <c r="BO106" s="146"/>
      <c r="BP106" s="146"/>
      <c r="BQ106" s="146"/>
      <c r="BR106" s="146"/>
      <c r="BS106" s="146"/>
      <c r="BT106" s="146"/>
      <c r="BU106" s="146"/>
      <c r="BV106" s="146"/>
    </row>
    <row r="107" spans="63:74" x14ac:dyDescent="0.15">
      <c r="BK107" s="146"/>
      <c r="BL107" s="146"/>
      <c r="BM107" s="146"/>
      <c r="BN107" s="146"/>
      <c r="BO107" s="146"/>
      <c r="BP107" s="146"/>
      <c r="BQ107" s="146"/>
      <c r="BR107" s="146"/>
      <c r="BS107" s="146"/>
      <c r="BT107" s="146"/>
      <c r="BU107" s="146"/>
      <c r="BV107" s="146"/>
    </row>
    <row r="108" spans="63:74" x14ac:dyDescent="0.15">
      <c r="BK108" s="146"/>
      <c r="BL108" s="146"/>
      <c r="BM108" s="146"/>
      <c r="BN108" s="146"/>
      <c r="BO108" s="146"/>
      <c r="BP108" s="146"/>
      <c r="BQ108" s="146"/>
      <c r="BR108" s="146"/>
      <c r="BS108" s="146"/>
      <c r="BT108" s="146"/>
      <c r="BU108" s="146"/>
      <c r="BV108" s="146"/>
    </row>
    <row r="109" spans="63:74" x14ac:dyDescent="0.15">
      <c r="BK109" s="146"/>
      <c r="BL109" s="146"/>
      <c r="BM109" s="146"/>
      <c r="BN109" s="146"/>
      <c r="BO109" s="146"/>
      <c r="BP109" s="146"/>
      <c r="BQ109" s="146"/>
      <c r="BR109" s="146"/>
      <c r="BS109" s="146"/>
      <c r="BT109" s="146"/>
      <c r="BU109" s="146"/>
      <c r="BV109" s="146"/>
    </row>
    <row r="110" spans="63:74" x14ac:dyDescent="0.15">
      <c r="BK110" s="146"/>
      <c r="BL110" s="146"/>
      <c r="BM110" s="146"/>
      <c r="BN110" s="146"/>
      <c r="BO110" s="146"/>
      <c r="BP110" s="146"/>
      <c r="BQ110" s="146"/>
      <c r="BR110" s="146"/>
      <c r="BS110" s="146"/>
      <c r="BT110" s="146"/>
      <c r="BU110" s="146"/>
      <c r="BV110" s="146"/>
    </row>
    <row r="111" spans="63:74" x14ac:dyDescent="0.15">
      <c r="BK111" s="146"/>
      <c r="BL111" s="146"/>
      <c r="BM111" s="146"/>
      <c r="BN111" s="146"/>
      <c r="BO111" s="146"/>
      <c r="BP111" s="146"/>
      <c r="BQ111" s="146"/>
      <c r="BR111" s="146"/>
      <c r="BS111" s="146"/>
      <c r="BT111" s="146"/>
      <c r="BU111" s="146"/>
      <c r="BV111" s="146"/>
    </row>
    <row r="112" spans="63:74" x14ac:dyDescent="0.15">
      <c r="BK112" s="146"/>
      <c r="BL112" s="146"/>
      <c r="BM112" s="146"/>
      <c r="BN112" s="146"/>
      <c r="BO112" s="146"/>
      <c r="BP112" s="146"/>
      <c r="BQ112" s="146"/>
      <c r="BR112" s="146"/>
      <c r="BS112" s="146"/>
      <c r="BT112" s="146"/>
      <c r="BU112" s="146"/>
      <c r="BV112" s="146"/>
    </row>
    <row r="113" spans="63:74" x14ac:dyDescent="0.15">
      <c r="BK113" s="146"/>
      <c r="BL113" s="146"/>
      <c r="BM113" s="146"/>
      <c r="BN113" s="146"/>
      <c r="BO113" s="146"/>
      <c r="BP113" s="146"/>
      <c r="BQ113" s="146"/>
      <c r="BR113" s="146"/>
      <c r="BS113" s="146"/>
      <c r="BT113" s="146"/>
      <c r="BU113" s="146"/>
      <c r="BV113" s="146"/>
    </row>
    <row r="114" spans="63:74" x14ac:dyDescent="0.15">
      <c r="BK114" s="146"/>
      <c r="BL114" s="146"/>
      <c r="BM114" s="146"/>
      <c r="BN114" s="146"/>
      <c r="BO114" s="146"/>
      <c r="BP114" s="146"/>
      <c r="BQ114" s="146"/>
      <c r="BR114" s="146"/>
      <c r="BS114" s="146"/>
      <c r="BT114" s="146"/>
      <c r="BU114" s="146"/>
      <c r="BV114" s="146"/>
    </row>
    <row r="115" spans="63:74" x14ac:dyDescent="0.15">
      <c r="BK115" s="146"/>
      <c r="BL115" s="146"/>
      <c r="BM115" s="146"/>
      <c r="BN115" s="146"/>
      <c r="BO115" s="146"/>
      <c r="BP115" s="146"/>
      <c r="BQ115" s="146"/>
      <c r="BR115" s="146"/>
      <c r="BS115" s="146"/>
      <c r="BT115" s="146"/>
      <c r="BU115" s="146"/>
      <c r="BV115" s="146"/>
    </row>
    <row r="116" spans="63:74" x14ac:dyDescent="0.15">
      <c r="BK116" s="146"/>
      <c r="BL116" s="146"/>
      <c r="BM116" s="146"/>
      <c r="BN116" s="146"/>
      <c r="BO116" s="146"/>
      <c r="BP116" s="146"/>
      <c r="BQ116" s="146"/>
      <c r="BR116" s="146"/>
      <c r="BS116" s="146"/>
      <c r="BT116" s="146"/>
      <c r="BU116" s="146"/>
      <c r="BV116" s="146"/>
    </row>
    <row r="117" spans="63:74" x14ac:dyDescent="0.15">
      <c r="BK117" s="146"/>
      <c r="BL117" s="146"/>
      <c r="BM117" s="146"/>
      <c r="BN117" s="146"/>
      <c r="BO117" s="146"/>
      <c r="BP117" s="146"/>
      <c r="BQ117" s="146"/>
      <c r="BR117" s="146"/>
      <c r="BS117" s="146"/>
      <c r="BT117" s="146"/>
      <c r="BU117" s="146"/>
      <c r="BV117" s="146"/>
    </row>
    <row r="118" spans="63:74" x14ac:dyDescent="0.15">
      <c r="BK118" s="146"/>
      <c r="BL118" s="146"/>
      <c r="BM118" s="146"/>
      <c r="BN118" s="146"/>
      <c r="BO118" s="146"/>
      <c r="BP118" s="146"/>
      <c r="BQ118" s="146"/>
      <c r="BR118" s="146"/>
      <c r="BS118" s="146"/>
      <c r="BT118" s="146"/>
      <c r="BU118" s="146"/>
      <c r="BV118" s="146"/>
    </row>
    <row r="119" spans="63:74" x14ac:dyDescent="0.15">
      <c r="BK119" s="146"/>
      <c r="BL119" s="146"/>
      <c r="BM119" s="146"/>
      <c r="BN119" s="146"/>
      <c r="BO119" s="146"/>
      <c r="BP119" s="146"/>
      <c r="BQ119" s="146"/>
      <c r="BR119" s="146"/>
      <c r="BS119" s="146"/>
      <c r="BT119" s="146"/>
      <c r="BU119" s="146"/>
      <c r="BV119" s="146"/>
    </row>
    <row r="120" spans="63:74" x14ac:dyDescent="0.15">
      <c r="BK120" s="146"/>
      <c r="BL120" s="146"/>
      <c r="BM120" s="146"/>
      <c r="BN120" s="146"/>
      <c r="BO120" s="146"/>
      <c r="BP120" s="146"/>
      <c r="BQ120" s="146"/>
      <c r="BR120" s="146"/>
      <c r="BS120" s="146"/>
      <c r="BT120" s="146"/>
      <c r="BU120" s="146"/>
      <c r="BV120" s="146"/>
    </row>
    <row r="121" spans="63:74" x14ac:dyDescent="0.15">
      <c r="BK121" s="146"/>
      <c r="BL121" s="146"/>
      <c r="BM121" s="146"/>
      <c r="BN121" s="146"/>
      <c r="BO121" s="146"/>
      <c r="BP121" s="146"/>
      <c r="BQ121" s="146"/>
      <c r="BR121" s="146"/>
      <c r="BS121" s="146"/>
      <c r="BT121" s="146"/>
      <c r="BU121" s="146"/>
      <c r="BV121" s="146"/>
    </row>
    <row r="122" spans="63:74" x14ac:dyDescent="0.15">
      <c r="BK122" s="146"/>
      <c r="BL122" s="146"/>
      <c r="BM122" s="146"/>
      <c r="BN122" s="146"/>
      <c r="BO122" s="146"/>
      <c r="BP122" s="146"/>
      <c r="BQ122" s="146"/>
      <c r="BR122" s="146"/>
      <c r="BS122" s="146"/>
      <c r="BT122" s="146"/>
      <c r="BU122" s="146"/>
      <c r="BV122" s="146"/>
    </row>
    <row r="123" spans="63:74" x14ac:dyDescent="0.15">
      <c r="BK123" s="146"/>
      <c r="BL123" s="146"/>
      <c r="BM123" s="146"/>
      <c r="BN123" s="146"/>
      <c r="BO123" s="146"/>
      <c r="BP123" s="146"/>
      <c r="BQ123" s="146"/>
      <c r="BR123" s="146"/>
      <c r="BS123" s="146"/>
      <c r="BT123" s="146"/>
      <c r="BU123" s="146"/>
      <c r="BV123" s="146"/>
    </row>
    <row r="124" spans="63:74" x14ac:dyDescent="0.15">
      <c r="BK124" s="146"/>
      <c r="BL124" s="146"/>
      <c r="BM124" s="146"/>
      <c r="BN124" s="146"/>
      <c r="BO124" s="146"/>
      <c r="BP124" s="146"/>
      <c r="BQ124" s="146"/>
      <c r="BR124" s="146"/>
      <c r="BS124" s="146"/>
      <c r="BT124" s="146"/>
      <c r="BU124" s="146"/>
      <c r="BV124" s="146"/>
    </row>
  </sheetData>
  <mergeCells count="20">
    <mergeCell ref="B35:Q35"/>
    <mergeCell ref="B36:Q36"/>
    <mergeCell ref="B37:Q37"/>
    <mergeCell ref="B32:Q32"/>
    <mergeCell ref="B33:Q33"/>
    <mergeCell ref="A1:A2"/>
    <mergeCell ref="B24:Q24"/>
    <mergeCell ref="B29:Q29"/>
    <mergeCell ref="B30:Q30"/>
    <mergeCell ref="B28:Q28"/>
    <mergeCell ref="B31:Q31"/>
    <mergeCell ref="B27:Q27"/>
    <mergeCell ref="B25:Q25"/>
    <mergeCell ref="BK3:BV3"/>
    <mergeCell ref="B1:AL1"/>
    <mergeCell ref="C3:N3"/>
    <mergeCell ref="O3:Z3"/>
    <mergeCell ref="AA3:AL3"/>
    <mergeCell ref="AM3:AX3"/>
    <mergeCell ref="AY3:BJ3"/>
  </mergeCells>
  <phoneticPr fontId="7" type="noConversion"/>
  <hyperlinks>
    <hyperlink ref="A1:A2" location="Contents!A1" display="Table of Contents" xr:uid="{00000000-0004-0000-0A00-000000000000}"/>
  </hyperlinks>
  <pageMargins left="0.25" right="0.25" top="0.25" bottom="0.25" header="0.5" footer="0.5"/>
  <pageSetup scale="80" orientation="portrait"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663306-F4DF-4D04-9A79-0058AAEF693E}">
  <sheetPr transitionEvaluation="1" transitionEntry="1">
    <pageSetUpPr fitToPage="1"/>
  </sheetPr>
  <dimension ref="A1:BV137"/>
  <sheetViews>
    <sheetView showGridLines="0" zoomScaleNormal="100" workbookViewId="0">
      <pane xSplit="2" ySplit="4" topLeftCell="C5" activePane="bottomRight" state="frozen"/>
      <selection activeCell="BF63" sqref="BF63"/>
      <selection pane="topRight" activeCell="BF63" sqref="BF63"/>
      <selection pane="bottomLeft" activeCell="BF63" sqref="BF63"/>
      <selection pane="bottomRight" activeCell="B1" sqref="B1:AL1"/>
    </sheetView>
  </sheetViews>
  <sheetFormatPr defaultColWidth="9.5703125" defaultRowHeight="11.25" x14ac:dyDescent="0.2"/>
  <cols>
    <col min="1" max="1" width="14.5703125" style="24" customWidth="1"/>
    <col min="2" max="2" width="44.5703125" style="24" customWidth="1"/>
    <col min="3" max="50" width="6.5703125" style="24" customWidth="1"/>
    <col min="51" max="55" width="6.5703125" style="647" customWidth="1"/>
    <col min="56" max="58" width="6.5703125" style="645" customWidth="1"/>
    <col min="59" max="61" width="6.5703125" style="647" customWidth="1"/>
    <col min="62" max="62" width="6.5703125" style="149" customWidth="1"/>
    <col min="63" max="74" width="6.5703125" style="24" customWidth="1"/>
    <col min="75" max="16384" width="9.5703125" style="24"/>
  </cols>
  <sheetData>
    <row r="1" spans="1:74" ht="13.35" customHeight="1" x14ac:dyDescent="0.2">
      <c r="A1" s="996" t="s">
        <v>478</v>
      </c>
      <c r="B1" s="1040" t="s">
        <v>1465</v>
      </c>
      <c r="C1" s="1041"/>
      <c r="D1" s="1041"/>
      <c r="E1" s="1041"/>
      <c r="F1" s="1041"/>
      <c r="G1" s="1041"/>
      <c r="H1" s="1041"/>
      <c r="I1" s="1041"/>
      <c r="J1" s="1041"/>
      <c r="K1" s="1041"/>
      <c r="L1" s="1041"/>
      <c r="M1" s="1041"/>
      <c r="N1" s="1041"/>
      <c r="O1" s="1041"/>
      <c r="P1" s="1041"/>
      <c r="Q1" s="1041"/>
      <c r="R1" s="1041"/>
      <c r="S1" s="1041"/>
      <c r="T1" s="1041"/>
      <c r="U1" s="1041"/>
      <c r="V1" s="1041"/>
      <c r="W1" s="1041"/>
      <c r="X1" s="1041"/>
      <c r="Y1" s="1041"/>
      <c r="Z1" s="1041"/>
      <c r="AA1" s="1041"/>
      <c r="AB1" s="1041"/>
      <c r="AC1" s="1041"/>
      <c r="AD1" s="1041"/>
      <c r="AE1" s="1041"/>
      <c r="AF1" s="1041"/>
      <c r="AG1" s="1041"/>
      <c r="AH1" s="1041"/>
      <c r="AI1" s="1041"/>
      <c r="AJ1" s="1041"/>
      <c r="AK1" s="1041"/>
      <c r="AL1" s="1041"/>
    </row>
    <row r="2" spans="1:74" ht="12.75" x14ac:dyDescent="0.2">
      <c r="A2" s="997"/>
      <c r="B2" s="222" t="str">
        <f>"U.S. Energy Information Administration  |  Short-Term Energy Outlook  - "&amp;Dates!D1</f>
        <v>U.S. Energy Information Administration  |  Short-Term Energy Outlook  - March 2026</v>
      </c>
      <c r="C2" s="223"/>
      <c r="D2" s="223"/>
      <c r="E2" s="223"/>
      <c r="F2" s="223"/>
      <c r="G2" s="223"/>
      <c r="H2" s="223"/>
      <c r="I2" s="223"/>
      <c r="J2" s="223"/>
      <c r="K2" s="223"/>
      <c r="L2" s="223"/>
      <c r="M2" s="223"/>
      <c r="N2" s="223"/>
      <c r="O2" s="223"/>
      <c r="P2" s="223"/>
      <c r="Q2" s="223"/>
      <c r="R2" s="223"/>
      <c r="S2" s="223"/>
      <c r="T2" s="223"/>
      <c r="U2" s="223"/>
      <c r="V2" s="223"/>
      <c r="W2" s="223"/>
      <c r="X2" s="223"/>
      <c r="Y2" s="223"/>
      <c r="Z2" s="223"/>
      <c r="AA2" s="223"/>
      <c r="AB2" s="223"/>
      <c r="AC2" s="223"/>
      <c r="AD2" s="223"/>
      <c r="AE2" s="223"/>
      <c r="AF2" s="223"/>
      <c r="AG2" s="223"/>
      <c r="AH2" s="223"/>
      <c r="AI2" s="223"/>
      <c r="AJ2" s="223"/>
      <c r="AK2" s="223"/>
      <c r="AL2" s="223"/>
    </row>
    <row r="3" spans="1:74" s="7" customFormat="1" ht="12.75" x14ac:dyDescent="0.2">
      <c r="A3" s="316" t="s">
        <v>760</v>
      </c>
      <c r="B3" s="9"/>
      <c r="C3" s="999">
        <f>Dates!D3</f>
        <v>2022</v>
      </c>
      <c r="D3" s="991"/>
      <c r="E3" s="991"/>
      <c r="F3" s="991"/>
      <c r="G3" s="991"/>
      <c r="H3" s="991"/>
      <c r="I3" s="991"/>
      <c r="J3" s="991"/>
      <c r="K3" s="991"/>
      <c r="L3" s="991"/>
      <c r="M3" s="991"/>
      <c r="N3" s="992"/>
      <c r="O3" s="999">
        <f>C3+1</f>
        <v>2023</v>
      </c>
      <c r="P3" s="1000"/>
      <c r="Q3" s="1000"/>
      <c r="R3" s="1000"/>
      <c r="S3" s="1000"/>
      <c r="T3" s="1000"/>
      <c r="U3" s="1000"/>
      <c r="V3" s="1000"/>
      <c r="W3" s="1000"/>
      <c r="X3" s="991"/>
      <c r="Y3" s="991"/>
      <c r="Z3" s="992"/>
      <c r="AA3" s="988">
        <f>O3+1</f>
        <v>2024</v>
      </c>
      <c r="AB3" s="991"/>
      <c r="AC3" s="991"/>
      <c r="AD3" s="991"/>
      <c r="AE3" s="991"/>
      <c r="AF3" s="991"/>
      <c r="AG3" s="991"/>
      <c r="AH3" s="991"/>
      <c r="AI3" s="991"/>
      <c r="AJ3" s="991"/>
      <c r="AK3" s="991"/>
      <c r="AL3" s="992"/>
      <c r="AM3" s="988">
        <f>AA3+1</f>
        <v>2025</v>
      </c>
      <c r="AN3" s="991"/>
      <c r="AO3" s="991"/>
      <c r="AP3" s="991"/>
      <c r="AQ3" s="991"/>
      <c r="AR3" s="991"/>
      <c r="AS3" s="991"/>
      <c r="AT3" s="991"/>
      <c r="AU3" s="991"/>
      <c r="AV3" s="991"/>
      <c r="AW3" s="991"/>
      <c r="AX3" s="992"/>
      <c r="AY3" s="988">
        <f>AM3+1</f>
        <v>2026</v>
      </c>
      <c r="AZ3" s="989"/>
      <c r="BA3" s="989"/>
      <c r="BB3" s="989"/>
      <c r="BC3" s="989"/>
      <c r="BD3" s="989"/>
      <c r="BE3" s="989"/>
      <c r="BF3" s="989"/>
      <c r="BG3" s="989"/>
      <c r="BH3" s="989"/>
      <c r="BI3" s="989"/>
      <c r="BJ3" s="990"/>
      <c r="BK3" s="988">
        <f>AY3+1</f>
        <v>2027</v>
      </c>
      <c r="BL3" s="991"/>
      <c r="BM3" s="991"/>
      <c r="BN3" s="991"/>
      <c r="BO3" s="991"/>
      <c r="BP3" s="991"/>
      <c r="BQ3" s="991"/>
      <c r="BR3" s="991"/>
      <c r="BS3" s="991"/>
      <c r="BT3" s="991"/>
      <c r="BU3" s="991"/>
      <c r="BV3" s="992"/>
    </row>
    <row r="4" spans="1:74" s="7" customFormat="1" x14ac:dyDescent="0.2">
      <c r="A4" s="322" t="str">
        <f>TEXT(Dates!$D$2,"dddd, mmmm d, yyyy")</f>
        <v>Monday, March 9, 2026</v>
      </c>
      <c r="B4" s="11"/>
      <c r="C4" s="12" t="s">
        <v>214</v>
      </c>
      <c r="D4" s="12" t="s">
        <v>215</v>
      </c>
      <c r="E4" s="12" t="s">
        <v>216</v>
      </c>
      <c r="F4" s="12" t="s">
        <v>217</v>
      </c>
      <c r="G4" s="12" t="s">
        <v>218</v>
      </c>
      <c r="H4" s="12" t="s">
        <v>219</v>
      </c>
      <c r="I4" s="12" t="s">
        <v>220</v>
      </c>
      <c r="J4" s="12" t="s">
        <v>221</v>
      </c>
      <c r="K4" s="12" t="s">
        <v>222</v>
      </c>
      <c r="L4" s="12" t="s">
        <v>223</v>
      </c>
      <c r="M4" s="12" t="s">
        <v>224</v>
      </c>
      <c r="N4" s="12" t="s">
        <v>225</v>
      </c>
      <c r="O4" s="12" t="s">
        <v>214</v>
      </c>
      <c r="P4" s="12" t="s">
        <v>215</v>
      </c>
      <c r="Q4" s="12" t="s">
        <v>216</v>
      </c>
      <c r="R4" s="12" t="s">
        <v>217</v>
      </c>
      <c r="S4" s="12" t="s">
        <v>218</v>
      </c>
      <c r="T4" s="12" t="s">
        <v>219</v>
      </c>
      <c r="U4" s="12" t="s">
        <v>220</v>
      </c>
      <c r="V4" s="12" t="s">
        <v>221</v>
      </c>
      <c r="W4" s="12" t="s">
        <v>222</v>
      </c>
      <c r="X4" s="12" t="s">
        <v>223</v>
      </c>
      <c r="Y4" s="12" t="s">
        <v>224</v>
      </c>
      <c r="Z4" s="12" t="s">
        <v>225</v>
      </c>
      <c r="AA4" s="12" t="s">
        <v>214</v>
      </c>
      <c r="AB4" s="12" t="s">
        <v>215</v>
      </c>
      <c r="AC4" s="12" t="s">
        <v>216</v>
      </c>
      <c r="AD4" s="12" t="s">
        <v>217</v>
      </c>
      <c r="AE4" s="12" t="s">
        <v>218</v>
      </c>
      <c r="AF4" s="12" t="s">
        <v>219</v>
      </c>
      <c r="AG4" s="12" t="s">
        <v>220</v>
      </c>
      <c r="AH4" s="12" t="s">
        <v>221</v>
      </c>
      <c r="AI4" s="12" t="s">
        <v>222</v>
      </c>
      <c r="AJ4" s="12" t="s">
        <v>223</v>
      </c>
      <c r="AK4" s="12" t="s">
        <v>224</v>
      </c>
      <c r="AL4" s="12" t="s">
        <v>225</v>
      </c>
      <c r="AM4" s="12" t="s">
        <v>214</v>
      </c>
      <c r="AN4" s="12" t="s">
        <v>215</v>
      </c>
      <c r="AO4" s="12" t="s">
        <v>216</v>
      </c>
      <c r="AP4" s="12" t="s">
        <v>217</v>
      </c>
      <c r="AQ4" s="12" t="s">
        <v>218</v>
      </c>
      <c r="AR4" s="12" t="s">
        <v>219</v>
      </c>
      <c r="AS4" s="12" t="s">
        <v>220</v>
      </c>
      <c r="AT4" s="12" t="s">
        <v>221</v>
      </c>
      <c r="AU4" s="12" t="s">
        <v>222</v>
      </c>
      <c r="AV4" s="12" t="s">
        <v>223</v>
      </c>
      <c r="AW4" s="12" t="s">
        <v>224</v>
      </c>
      <c r="AX4" s="12" t="s">
        <v>225</v>
      </c>
      <c r="AY4" s="633" t="s">
        <v>214</v>
      </c>
      <c r="AZ4" s="633" t="s">
        <v>215</v>
      </c>
      <c r="BA4" s="633" t="s">
        <v>216</v>
      </c>
      <c r="BB4" s="633" t="s">
        <v>217</v>
      </c>
      <c r="BC4" s="633" t="s">
        <v>218</v>
      </c>
      <c r="BD4" s="633" t="s">
        <v>219</v>
      </c>
      <c r="BE4" s="633" t="s">
        <v>220</v>
      </c>
      <c r="BF4" s="633" t="s">
        <v>221</v>
      </c>
      <c r="BG4" s="633" t="s">
        <v>222</v>
      </c>
      <c r="BH4" s="633" t="s">
        <v>223</v>
      </c>
      <c r="BI4" s="633" t="s">
        <v>224</v>
      </c>
      <c r="BJ4" s="12" t="s">
        <v>225</v>
      </c>
      <c r="BK4" s="12" t="s">
        <v>214</v>
      </c>
      <c r="BL4" s="12" t="s">
        <v>215</v>
      </c>
      <c r="BM4" s="12" t="s">
        <v>216</v>
      </c>
      <c r="BN4" s="12" t="s">
        <v>217</v>
      </c>
      <c r="BO4" s="12" t="s">
        <v>218</v>
      </c>
      <c r="BP4" s="12" t="s">
        <v>219</v>
      </c>
      <c r="BQ4" s="12" t="s">
        <v>220</v>
      </c>
      <c r="BR4" s="12" t="s">
        <v>221</v>
      </c>
      <c r="BS4" s="12" t="s">
        <v>222</v>
      </c>
      <c r="BT4" s="12" t="s">
        <v>223</v>
      </c>
      <c r="BU4" s="12" t="s">
        <v>224</v>
      </c>
      <c r="BV4" s="12" t="s">
        <v>225</v>
      </c>
    </row>
    <row r="5" spans="1:74" ht="11.1" customHeight="1" x14ac:dyDescent="0.2">
      <c r="A5" s="269"/>
      <c r="B5" s="31" t="s">
        <v>456</v>
      </c>
      <c r="C5" s="556"/>
      <c r="D5" s="556"/>
      <c r="E5" s="556"/>
      <c r="F5" s="556"/>
      <c r="G5" s="556"/>
      <c r="H5" s="556"/>
      <c r="I5" s="556"/>
      <c r="J5" s="556"/>
      <c r="K5" s="556"/>
      <c r="L5" s="556"/>
      <c r="M5" s="556"/>
      <c r="N5" s="556"/>
      <c r="O5" s="556"/>
      <c r="P5" s="556"/>
      <c r="Q5" s="556"/>
      <c r="R5" s="556"/>
      <c r="S5" s="556"/>
      <c r="T5" s="556"/>
      <c r="U5" s="556"/>
      <c r="V5" s="556"/>
      <c r="W5" s="556"/>
      <c r="X5" s="556"/>
      <c r="Y5" s="556"/>
      <c r="Z5" s="556"/>
      <c r="AA5" s="556"/>
      <c r="AB5" s="556"/>
      <c r="AC5" s="556"/>
      <c r="AD5" s="556"/>
      <c r="AE5" s="556"/>
      <c r="AF5" s="556"/>
      <c r="AG5" s="556"/>
      <c r="AH5" s="556"/>
      <c r="AI5" s="556"/>
      <c r="AJ5" s="556"/>
      <c r="AK5" s="556"/>
      <c r="AL5" s="556"/>
      <c r="AM5" s="556"/>
      <c r="AN5" s="556"/>
      <c r="AO5" s="556"/>
      <c r="AP5" s="556"/>
      <c r="AQ5" s="556"/>
      <c r="AR5" s="556"/>
      <c r="AS5" s="556"/>
      <c r="AT5" s="556"/>
      <c r="AU5" s="556"/>
      <c r="AV5" s="556"/>
      <c r="AW5" s="556"/>
      <c r="AX5" s="556"/>
      <c r="AY5" s="556"/>
      <c r="AZ5" s="914"/>
      <c r="BA5" s="864"/>
      <c r="BB5" s="864"/>
      <c r="BC5" s="864"/>
      <c r="BD5" s="865"/>
      <c r="BE5" s="865"/>
      <c r="BF5" s="865"/>
      <c r="BG5" s="865"/>
      <c r="BH5" s="558"/>
      <c r="BI5" s="558"/>
      <c r="BJ5" s="558"/>
      <c r="BK5" s="558"/>
      <c r="BL5" s="558"/>
      <c r="BM5" s="558"/>
      <c r="BN5" s="558"/>
      <c r="BO5" s="558"/>
      <c r="BP5" s="558"/>
      <c r="BQ5" s="558"/>
      <c r="BR5" s="558"/>
      <c r="BS5" s="558"/>
      <c r="BT5" s="558"/>
      <c r="BU5" s="558"/>
      <c r="BV5" s="558"/>
    </row>
    <row r="6" spans="1:74" s="273" customFormat="1" ht="11.1" customHeight="1" x14ac:dyDescent="0.2">
      <c r="A6" s="548" t="s">
        <v>1506</v>
      </c>
      <c r="B6" s="544" t="s">
        <v>1515</v>
      </c>
      <c r="C6" s="102">
        <v>1.0260821926999999</v>
      </c>
      <c r="D6" s="102">
        <v>1.0669218575999999</v>
      </c>
      <c r="E6" s="102">
        <v>1.1474330318999999</v>
      </c>
      <c r="F6" s="102">
        <v>1.1251138323000001</v>
      </c>
      <c r="G6" s="102">
        <v>1.1584690335000001</v>
      </c>
      <c r="H6" s="102">
        <v>1.2277938673</v>
      </c>
      <c r="I6" s="102">
        <v>1.1320674838</v>
      </c>
      <c r="J6" s="102">
        <v>1.2084397421999999</v>
      </c>
      <c r="K6" s="102">
        <v>1.1326186997000001</v>
      </c>
      <c r="L6" s="102">
        <v>1.208920129</v>
      </c>
      <c r="M6" s="102">
        <v>1.1925926667</v>
      </c>
      <c r="N6" s="102">
        <v>1.1444288714999999</v>
      </c>
      <c r="O6" s="102">
        <v>1.1451844515</v>
      </c>
      <c r="P6" s="102">
        <v>1.1527673936</v>
      </c>
      <c r="Q6" s="102">
        <v>1.2446727426999999</v>
      </c>
      <c r="R6" s="102">
        <v>1.1985748000000001</v>
      </c>
      <c r="S6" s="102">
        <v>1.3225942259000001</v>
      </c>
      <c r="T6" s="102">
        <v>1.3456291667</v>
      </c>
      <c r="U6" s="102">
        <v>1.2414935799</v>
      </c>
      <c r="V6" s="102">
        <v>1.3356973879</v>
      </c>
      <c r="W6" s="102">
        <v>1.279530633</v>
      </c>
      <c r="X6" s="102">
        <v>1.3195820317</v>
      </c>
      <c r="Y6" s="102">
        <v>1.2575020002999999</v>
      </c>
      <c r="Z6" s="102">
        <v>1.2817268389000001</v>
      </c>
      <c r="AA6" s="102">
        <v>1.1552677745</v>
      </c>
      <c r="AB6" s="102">
        <v>1.3114176201000001</v>
      </c>
      <c r="AC6" s="102">
        <v>1.2720223548</v>
      </c>
      <c r="AD6" s="102">
        <v>1.2724862337</v>
      </c>
      <c r="AE6" s="102">
        <v>1.3718939024000001</v>
      </c>
      <c r="AF6" s="102">
        <v>1.3527365997</v>
      </c>
      <c r="AG6" s="102">
        <v>1.4020428706000001</v>
      </c>
      <c r="AH6" s="102">
        <v>1.3352637096</v>
      </c>
      <c r="AI6" s="102">
        <v>1.3201125667</v>
      </c>
      <c r="AJ6" s="102">
        <v>1.3638783871</v>
      </c>
      <c r="AK6" s="102">
        <v>1.3257577336999999</v>
      </c>
      <c r="AL6" s="102">
        <v>1.2772078057</v>
      </c>
      <c r="AM6" s="102">
        <v>1.1358320003</v>
      </c>
      <c r="AN6" s="102">
        <v>1.2036508571</v>
      </c>
      <c r="AO6" s="102">
        <v>1.1767232264</v>
      </c>
      <c r="AP6" s="102">
        <v>1.2354023332999999</v>
      </c>
      <c r="AQ6" s="102">
        <v>1.1778054187</v>
      </c>
      <c r="AR6" s="102">
        <v>1.2079585337000001</v>
      </c>
      <c r="AS6" s="102">
        <v>1.2227365808999999</v>
      </c>
      <c r="AT6" s="102">
        <v>1.209002452</v>
      </c>
      <c r="AU6" s="102">
        <v>1.2146388996999999</v>
      </c>
      <c r="AV6" s="102">
        <v>1.2573219038000001</v>
      </c>
      <c r="AW6" s="102">
        <v>1.1871212003</v>
      </c>
      <c r="AX6" s="102">
        <v>1.2580305806000001</v>
      </c>
      <c r="AY6" s="102">
        <v>1.0839254263</v>
      </c>
      <c r="AZ6" s="915">
        <v>1.1514715136</v>
      </c>
      <c r="BA6" s="559">
        <v>1.1879980000000001</v>
      </c>
      <c r="BB6" s="559">
        <v>1.2436309999999999</v>
      </c>
      <c r="BC6" s="559">
        <v>1.311585</v>
      </c>
      <c r="BD6" s="559">
        <v>1.3378380000000001</v>
      </c>
      <c r="BE6" s="559">
        <v>1.334082</v>
      </c>
      <c r="BF6" s="559">
        <v>1.3500799999999999</v>
      </c>
      <c r="BG6" s="559">
        <v>1.3226329999999999</v>
      </c>
      <c r="BH6" s="559">
        <v>1.3633109999999999</v>
      </c>
      <c r="BI6" s="559">
        <v>1.334095</v>
      </c>
      <c r="BJ6" s="559">
        <v>1.3419810000000001</v>
      </c>
      <c r="BK6" s="559">
        <v>1.264616</v>
      </c>
      <c r="BL6" s="559">
        <v>1.3120590000000001</v>
      </c>
      <c r="BM6" s="559">
        <v>1.317275</v>
      </c>
      <c r="BN6" s="559">
        <v>1.3438840000000001</v>
      </c>
      <c r="BO6" s="559">
        <v>1.3929039999999999</v>
      </c>
      <c r="BP6" s="559">
        <v>1.404582</v>
      </c>
      <c r="BQ6" s="559">
        <v>1.3885400000000001</v>
      </c>
      <c r="BR6" s="559">
        <v>1.393249</v>
      </c>
      <c r="BS6" s="559">
        <v>1.360363</v>
      </c>
      <c r="BT6" s="559">
        <v>1.3956230000000001</v>
      </c>
      <c r="BU6" s="559">
        <v>1.3602540000000001</v>
      </c>
      <c r="BV6" s="559">
        <v>1.3667</v>
      </c>
    </row>
    <row r="7" spans="1:74" ht="11.1" customHeight="1" x14ac:dyDescent="0.2">
      <c r="A7" s="269" t="s">
        <v>469</v>
      </c>
      <c r="B7" s="545" t="s">
        <v>1096</v>
      </c>
      <c r="C7" s="341">
        <v>1.0384089999999999</v>
      </c>
      <c r="D7" s="341">
        <v>1.010856</v>
      </c>
      <c r="E7" s="341">
        <v>1.0187360000000001</v>
      </c>
      <c r="F7" s="341">
        <v>0.96519999999999995</v>
      </c>
      <c r="G7" s="341">
        <v>1.0082469999999999</v>
      </c>
      <c r="H7" s="341">
        <v>1.042924</v>
      </c>
      <c r="I7" s="341">
        <v>1.0160750000000001</v>
      </c>
      <c r="J7" s="341">
        <v>0.98452300000000004</v>
      </c>
      <c r="K7" s="341">
        <v>0.90238600000000002</v>
      </c>
      <c r="L7" s="341">
        <v>1.0142089999999999</v>
      </c>
      <c r="M7" s="341">
        <v>1.052651</v>
      </c>
      <c r="N7" s="341">
        <v>0.96922399999999997</v>
      </c>
      <c r="O7" s="341">
        <v>1.0020690000000001</v>
      </c>
      <c r="P7" s="341">
        <v>0.99927299999999997</v>
      </c>
      <c r="Q7" s="341">
        <v>0.98716800000000005</v>
      </c>
      <c r="R7" s="341">
        <v>0.97206700000000001</v>
      </c>
      <c r="S7" s="341">
        <v>0.99418700000000004</v>
      </c>
      <c r="T7" s="341">
        <v>1.0363119999999999</v>
      </c>
      <c r="U7" s="341">
        <v>1.0327040000000001</v>
      </c>
      <c r="V7" s="341">
        <v>1.0042709999999999</v>
      </c>
      <c r="W7" s="341">
        <v>1.003455</v>
      </c>
      <c r="X7" s="341">
        <v>1.0276730000000001</v>
      </c>
      <c r="Y7" s="341">
        <v>1.0534300000000001</v>
      </c>
      <c r="Z7" s="341">
        <v>1.0815969999999999</v>
      </c>
      <c r="AA7" s="341">
        <v>0.99494000000000005</v>
      </c>
      <c r="AB7" s="341">
        <v>1.074103</v>
      </c>
      <c r="AC7" s="341">
        <v>1.0686929999999999</v>
      </c>
      <c r="AD7" s="341">
        <v>0.98221000000000003</v>
      </c>
      <c r="AE7" s="341">
        <v>1.025274</v>
      </c>
      <c r="AF7" s="341">
        <v>1.043453</v>
      </c>
      <c r="AG7" s="341">
        <v>1.0906309999999999</v>
      </c>
      <c r="AH7" s="341">
        <v>1.080837</v>
      </c>
      <c r="AI7" s="341">
        <v>1.0406550000000001</v>
      </c>
      <c r="AJ7" s="341">
        <v>1.049636</v>
      </c>
      <c r="AK7" s="341">
        <v>1.112771</v>
      </c>
      <c r="AL7" s="341">
        <v>1.102722</v>
      </c>
      <c r="AM7" s="341">
        <v>1.083731</v>
      </c>
      <c r="AN7" s="341">
        <v>1.084055</v>
      </c>
      <c r="AO7" s="341">
        <v>1.054281</v>
      </c>
      <c r="AP7" s="341">
        <v>1.0216229999999999</v>
      </c>
      <c r="AQ7" s="341">
        <v>1.0354099999999999</v>
      </c>
      <c r="AR7" s="341">
        <v>1.0772470000000001</v>
      </c>
      <c r="AS7" s="341">
        <v>1.079399</v>
      </c>
      <c r="AT7" s="341">
        <v>1.080438</v>
      </c>
      <c r="AU7" s="341">
        <v>1.0501819999999999</v>
      </c>
      <c r="AV7" s="341">
        <v>1.1003750000000001</v>
      </c>
      <c r="AW7" s="341">
        <v>1.1174120000000001</v>
      </c>
      <c r="AX7" s="341">
        <v>1.1269149999999999</v>
      </c>
      <c r="AY7" s="341">
        <v>1.0971935483999999</v>
      </c>
      <c r="AZ7" s="896">
        <v>1.1041607143000001</v>
      </c>
      <c r="BA7" s="352">
        <v>1.0668169999999999</v>
      </c>
      <c r="BB7" s="352">
        <v>1.0496650000000001</v>
      </c>
      <c r="BC7" s="352">
        <v>1.071922</v>
      </c>
      <c r="BD7" s="352">
        <v>1.0801400000000001</v>
      </c>
      <c r="BE7" s="352">
        <v>1.0815330000000001</v>
      </c>
      <c r="BF7" s="352">
        <v>1.0882480000000001</v>
      </c>
      <c r="BG7" s="352">
        <v>1.065205</v>
      </c>
      <c r="BH7" s="352">
        <v>1.091952</v>
      </c>
      <c r="BI7" s="352">
        <v>1.129999</v>
      </c>
      <c r="BJ7" s="352">
        <v>1.12286</v>
      </c>
      <c r="BK7" s="352">
        <v>1.1114949999999999</v>
      </c>
      <c r="BL7" s="352">
        <v>1.0694920000000001</v>
      </c>
      <c r="BM7" s="352">
        <v>1.072122</v>
      </c>
      <c r="BN7" s="352">
        <v>1.056384</v>
      </c>
      <c r="BO7" s="352">
        <v>1.086884</v>
      </c>
      <c r="BP7" s="352">
        <v>1.097715</v>
      </c>
      <c r="BQ7" s="352">
        <v>1.097127</v>
      </c>
      <c r="BR7" s="352">
        <v>1.1060179999999999</v>
      </c>
      <c r="BS7" s="352">
        <v>1.0817209999999999</v>
      </c>
      <c r="BT7" s="352">
        <v>1.107701</v>
      </c>
      <c r="BU7" s="352">
        <v>1.1410739999999999</v>
      </c>
      <c r="BV7" s="352">
        <v>1.1302019999999999</v>
      </c>
    </row>
    <row r="8" spans="1:74" ht="11.1" customHeight="1" x14ac:dyDescent="0.2">
      <c r="A8" s="269" t="s">
        <v>1467</v>
      </c>
      <c r="B8" s="545" t="s">
        <v>1494</v>
      </c>
      <c r="C8" s="341">
        <v>9.2155741999999999E-2</v>
      </c>
      <c r="D8" s="341">
        <v>9.667125E-2</v>
      </c>
      <c r="E8" s="341">
        <v>0.101962355</v>
      </c>
      <c r="F8" s="341">
        <v>0.100589233</v>
      </c>
      <c r="G8" s="341">
        <v>0.104568194</v>
      </c>
      <c r="H8" s="341">
        <v>0.108848167</v>
      </c>
      <c r="I8" s="341">
        <v>0.11258093499999999</v>
      </c>
      <c r="J8" s="341">
        <v>0.11350803199999999</v>
      </c>
      <c r="K8" s="341">
        <v>0.111674067</v>
      </c>
      <c r="L8" s="341">
        <v>0.111738903</v>
      </c>
      <c r="M8" s="341">
        <v>0.1127843</v>
      </c>
      <c r="N8" s="341">
        <v>0.102068355</v>
      </c>
      <c r="O8" s="341">
        <v>0.105642032</v>
      </c>
      <c r="P8" s="341">
        <v>0.101452929</v>
      </c>
      <c r="Q8" s="341">
        <v>0.106961742</v>
      </c>
      <c r="R8" s="341">
        <v>0.1058577</v>
      </c>
      <c r="S8" s="341">
        <v>0.118871871</v>
      </c>
      <c r="T8" s="341">
        <v>0.119592667</v>
      </c>
      <c r="U8" s="341">
        <v>0.116867129</v>
      </c>
      <c r="V8" s="341">
        <v>0.11124835499999999</v>
      </c>
      <c r="W8" s="341">
        <v>0.114594767</v>
      </c>
      <c r="X8" s="341">
        <v>0.11272887099999999</v>
      </c>
      <c r="Y8" s="341">
        <v>0.1076884</v>
      </c>
      <c r="Z8" s="341">
        <v>0.106001839</v>
      </c>
      <c r="AA8" s="341">
        <v>9.7607226000000005E-2</v>
      </c>
      <c r="AB8" s="341">
        <v>0.10300203400000001</v>
      </c>
      <c r="AC8" s="341">
        <v>0.104247774</v>
      </c>
      <c r="AD8" s="341">
        <v>0.1059184</v>
      </c>
      <c r="AE8" s="341">
        <v>0.109887806</v>
      </c>
      <c r="AF8" s="341">
        <v>0.1123376</v>
      </c>
      <c r="AG8" s="341">
        <v>0.112176452</v>
      </c>
      <c r="AH8" s="341">
        <v>0.112308806</v>
      </c>
      <c r="AI8" s="341">
        <v>0.112026167</v>
      </c>
      <c r="AJ8" s="341">
        <v>0.11127074200000001</v>
      </c>
      <c r="AK8" s="341">
        <v>0.1148798</v>
      </c>
      <c r="AL8" s="341">
        <v>0.109066</v>
      </c>
      <c r="AM8" s="341">
        <v>6.0061999999999997E-2</v>
      </c>
      <c r="AN8" s="341">
        <v>6.9138678999999995E-2</v>
      </c>
      <c r="AO8" s="341">
        <v>7.5981967999999997E-2</v>
      </c>
      <c r="AP8" s="341">
        <v>8.2620700000000005E-2</v>
      </c>
      <c r="AQ8" s="341">
        <v>7.6898516E-2</v>
      </c>
      <c r="AR8" s="341">
        <v>7.8361467000000004E-2</v>
      </c>
      <c r="AS8" s="341">
        <v>8.0391096999999995E-2</v>
      </c>
      <c r="AT8" s="341">
        <v>8.3301097000000004E-2</v>
      </c>
      <c r="AU8" s="341">
        <v>8.2266533000000003E-2</v>
      </c>
      <c r="AV8" s="341">
        <v>7.6480871000000006E-2</v>
      </c>
      <c r="AW8" s="341">
        <v>6.9489866999999997E-2</v>
      </c>
      <c r="AX8" s="341">
        <v>6.5229999999999996E-2</v>
      </c>
      <c r="AY8" s="341">
        <v>6.8124100000000007E-2</v>
      </c>
      <c r="AZ8" s="896">
        <v>7.0071999999999995E-2</v>
      </c>
      <c r="BA8" s="352">
        <v>7.8754599999999994E-2</v>
      </c>
      <c r="BB8" s="352">
        <v>8.8650400000000004E-2</v>
      </c>
      <c r="BC8" s="352">
        <v>9.7051899999999997E-2</v>
      </c>
      <c r="BD8" s="352">
        <v>0.10380549999999999</v>
      </c>
      <c r="BE8" s="352">
        <v>0.1076896</v>
      </c>
      <c r="BF8" s="352">
        <v>0.1094672</v>
      </c>
      <c r="BG8" s="352">
        <v>0.1072316</v>
      </c>
      <c r="BH8" s="352">
        <v>0.1073978</v>
      </c>
      <c r="BI8" s="352">
        <v>0.10611950000000001</v>
      </c>
      <c r="BJ8" s="352">
        <v>0.10602159999999999</v>
      </c>
      <c r="BK8" s="352">
        <v>9.0300900000000003E-2</v>
      </c>
      <c r="BL8" s="352">
        <v>9.10464E-2</v>
      </c>
      <c r="BM8" s="352">
        <v>9.5436999999999994E-2</v>
      </c>
      <c r="BN8" s="352">
        <v>9.96557E-2</v>
      </c>
      <c r="BO8" s="352">
        <v>0.1033729</v>
      </c>
      <c r="BP8" s="352">
        <v>0.10652780000000001</v>
      </c>
      <c r="BQ8" s="352">
        <v>0.1090391</v>
      </c>
      <c r="BR8" s="352">
        <v>0.1099513</v>
      </c>
      <c r="BS8" s="352">
        <v>0.1076488</v>
      </c>
      <c r="BT8" s="352">
        <v>0.1073011</v>
      </c>
      <c r="BU8" s="352">
        <v>0.1049789</v>
      </c>
      <c r="BV8" s="352">
        <v>0.1045941</v>
      </c>
    </row>
    <row r="9" spans="1:74" ht="11.1" customHeight="1" x14ac:dyDescent="0.2">
      <c r="A9" s="269" t="s">
        <v>1468</v>
      </c>
      <c r="B9" s="545" t="s">
        <v>1495</v>
      </c>
      <c r="C9" s="341">
        <v>8.4916676999999996E-2</v>
      </c>
      <c r="D9" s="341">
        <v>8.2126249999999998E-2</v>
      </c>
      <c r="E9" s="341">
        <v>8.3742418999999998E-2</v>
      </c>
      <c r="F9" s="341">
        <v>9.4567833000000004E-2</v>
      </c>
      <c r="G9" s="341">
        <v>9.7044838999999994E-2</v>
      </c>
      <c r="H9" s="341">
        <v>9.8267999999999994E-2</v>
      </c>
      <c r="I9" s="341">
        <v>9.9541581000000004E-2</v>
      </c>
      <c r="J9" s="341">
        <v>9.1342452000000005E-2</v>
      </c>
      <c r="K9" s="341">
        <v>0.109644333</v>
      </c>
      <c r="L9" s="341">
        <v>9.9336967999999998E-2</v>
      </c>
      <c r="M9" s="341">
        <v>0.11550390000000001</v>
      </c>
      <c r="N9" s="341">
        <v>0.11674371</v>
      </c>
      <c r="O9" s="341">
        <v>0.12900177400000001</v>
      </c>
      <c r="P9" s="341">
        <v>0.134272536</v>
      </c>
      <c r="Q9" s="341">
        <v>0.152178323</v>
      </c>
      <c r="R9" s="341">
        <v>0.160675333</v>
      </c>
      <c r="S9" s="341">
        <v>0.172744065</v>
      </c>
      <c r="T9" s="341">
        <v>0.18294813300000001</v>
      </c>
      <c r="U9" s="341">
        <v>0.16405616100000001</v>
      </c>
      <c r="V9" s="341">
        <v>0.18494348399999999</v>
      </c>
      <c r="W9" s="341">
        <v>0.19872193299999999</v>
      </c>
      <c r="X9" s="341">
        <v>0.164331903</v>
      </c>
      <c r="Y9" s="341">
        <v>0.179585467</v>
      </c>
      <c r="Z9" s="341">
        <v>0.20944274199999999</v>
      </c>
      <c r="AA9" s="341">
        <v>0.184093645</v>
      </c>
      <c r="AB9" s="341">
        <v>0.19393962100000001</v>
      </c>
      <c r="AC9" s="341">
        <v>0.183474419</v>
      </c>
      <c r="AD9" s="341">
        <v>0.20739969999999999</v>
      </c>
      <c r="AE9" s="341">
        <v>0.176391516</v>
      </c>
      <c r="AF9" s="341">
        <v>0.2340044</v>
      </c>
      <c r="AG9" s="341">
        <v>0.22049090299999999</v>
      </c>
      <c r="AH9" s="341">
        <v>0.21445545199999999</v>
      </c>
      <c r="AI9" s="341">
        <v>0.21283833299999999</v>
      </c>
      <c r="AJ9" s="341">
        <v>0.218395387</v>
      </c>
      <c r="AK9" s="341">
        <v>0.22657396699999999</v>
      </c>
      <c r="AL9" s="341">
        <v>0.22223767699999999</v>
      </c>
      <c r="AM9" s="341">
        <v>0.16738612899999999</v>
      </c>
      <c r="AN9" s="341">
        <v>0.15771471400000001</v>
      </c>
      <c r="AO9" s="341">
        <v>0.17460387099999999</v>
      </c>
      <c r="AP9" s="341">
        <v>0.16939943299999999</v>
      </c>
      <c r="AQ9" s="341">
        <v>0.20105100000000001</v>
      </c>
      <c r="AR9" s="341">
        <v>0.208067267</v>
      </c>
      <c r="AS9" s="341">
        <v>0.20077445199999999</v>
      </c>
      <c r="AT9" s="341">
        <v>0.18289638699999999</v>
      </c>
      <c r="AU9" s="341">
        <v>0.215474467</v>
      </c>
      <c r="AV9" s="341">
        <v>0.20708074200000001</v>
      </c>
      <c r="AW9" s="341">
        <v>0.2019676</v>
      </c>
      <c r="AX9" s="341">
        <v>0.19601399999999999</v>
      </c>
      <c r="AY9" s="341">
        <v>0.15220639999999999</v>
      </c>
      <c r="AZ9" s="896">
        <v>0.16450909999999999</v>
      </c>
      <c r="BA9" s="352">
        <v>0.18059939999999999</v>
      </c>
      <c r="BB9" s="352">
        <v>0.2095881</v>
      </c>
      <c r="BC9" s="352">
        <v>0.22653429999999999</v>
      </c>
      <c r="BD9" s="352">
        <v>0.24488389999999999</v>
      </c>
      <c r="BE9" s="352">
        <v>0.25046869999999999</v>
      </c>
      <c r="BF9" s="352">
        <v>0.2535153</v>
      </c>
      <c r="BG9" s="352">
        <v>0.2623163</v>
      </c>
      <c r="BH9" s="352">
        <v>0.26193</v>
      </c>
      <c r="BI9" s="352">
        <v>0.2719529</v>
      </c>
      <c r="BJ9" s="352">
        <v>0.28039320000000001</v>
      </c>
      <c r="BK9" s="352">
        <v>0.27135890000000001</v>
      </c>
      <c r="BL9" s="352">
        <v>0.27379949999999997</v>
      </c>
      <c r="BM9" s="352">
        <v>0.2768196</v>
      </c>
      <c r="BN9" s="352">
        <v>0.28110380000000001</v>
      </c>
      <c r="BO9" s="352">
        <v>0.28344439999999999</v>
      </c>
      <c r="BP9" s="352">
        <v>0.28984529999999997</v>
      </c>
      <c r="BQ9" s="352">
        <v>0.28577530000000001</v>
      </c>
      <c r="BR9" s="352">
        <v>0.28103030000000001</v>
      </c>
      <c r="BS9" s="352">
        <v>0.28362850000000001</v>
      </c>
      <c r="BT9" s="352">
        <v>0.27866000000000002</v>
      </c>
      <c r="BU9" s="352">
        <v>0.28602830000000001</v>
      </c>
      <c r="BV9" s="352">
        <v>0.29283730000000002</v>
      </c>
    </row>
    <row r="10" spans="1:74" ht="11.1" customHeight="1" x14ac:dyDescent="0.2">
      <c r="A10" s="269" t="s">
        <v>1469</v>
      </c>
      <c r="B10" s="597" t="s">
        <v>1496</v>
      </c>
      <c r="C10" s="341">
        <v>9.9298059999999994E-3</v>
      </c>
      <c r="D10" s="341">
        <v>1.0926178999999999E-2</v>
      </c>
      <c r="E10" s="341">
        <v>8.9895159999999995E-3</v>
      </c>
      <c r="F10" s="341">
        <v>1.0892433E-2</v>
      </c>
      <c r="G10" s="341">
        <v>1.0819194000000001E-2</v>
      </c>
      <c r="H10" s="341">
        <v>1.2175167000000001E-2</v>
      </c>
      <c r="I10" s="341">
        <v>1.4111742E-2</v>
      </c>
      <c r="J10" s="341">
        <v>1.4418484000000001E-2</v>
      </c>
      <c r="K10" s="341">
        <v>1.4921833000000001E-2</v>
      </c>
      <c r="L10" s="341">
        <v>1.5434129E-2</v>
      </c>
      <c r="M10" s="341">
        <v>1.6790300000000001E-2</v>
      </c>
      <c r="N10" s="341">
        <v>1.9586870999999999E-2</v>
      </c>
      <c r="O10" s="341">
        <v>1.8684580999999999E-2</v>
      </c>
      <c r="P10" s="341">
        <v>1.9252499999999999E-2</v>
      </c>
      <c r="Q10" s="341">
        <v>1.9176967999999999E-2</v>
      </c>
      <c r="R10" s="341">
        <v>1.5828167000000001E-2</v>
      </c>
      <c r="S10" s="341">
        <v>1.9089806000000001E-2</v>
      </c>
      <c r="T10" s="341">
        <v>2.0129600000000001E-2</v>
      </c>
      <c r="U10" s="341">
        <v>1.5489548000000001E-2</v>
      </c>
      <c r="V10" s="341">
        <v>1.6807065E-2</v>
      </c>
      <c r="W10" s="341">
        <v>2.0111332999999999E-2</v>
      </c>
      <c r="X10" s="341">
        <v>2.331629E-2</v>
      </c>
      <c r="Y10" s="341">
        <v>1.99639E-2</v>
      </c>
      <c r="Z10" s="341">
        <v>2.4153773999999999E-2</v>
      </c>
      <c r="AA10" s="341">
        <v>2.0103097E-2</v>
      </c>
      <c r="AB10" s="341">
        <v>2.1371240999999999E-2</v>
      </c>
      <c r="AC10" s="341">
        <v>2.2331065000000001E-2</v>
      </c>
      <c r="AD10" s="341">
        <v>2.1705267E-2</v>
      </c>
      <c r="AE10" s="341">
        <v>1.6505161000000001E-2</v>
      </c>
      <c r="AF10" s="341">
        <v>2.1713933000000001E-2</v>
      </c>
      <c r="AG10" s="341">
        <v>1.8710935000000001E-2</v>
      </c>
      <c r="AH10" s="341">
        <v>2.2581128999999998E-2</v>
      </c>
      <c r="AI10" s="341">
        <v>2.9144799999999998E-2</v>
      </c>
      <c r="AJ10" s="341">
        <v>2.3919870999999999E-2</v>
      </c>
      <c r="AK10" s="341">
        <v>2.8517000000000001E-2</v>
      </c>
      <c r="AL10" s="341">
        <v>2.5538419E-2</v>
      </c>
      <c r="AM10" s="341">
        <v>3.3305710000000002E-2</v>
      </c>
      <c r="AN10" s="341">
        <v>4.4202606999999998E-2</v>
      </c>
      <c r="AO10" s="341">
        <v>3.2685839000000001E-2</v>
      </c>
      <c r="AP10" s="341">
        <v>2.9247566999999999E-2</v>
      </c>
      <c r="AQ10" s="341">
        <v>3.5718935E-2</v>
      </c>
      <c r="AR10" s="341">
        <v>3.8074533000000001E-2</v>
      </c>
      <c r="AS10" s="341">
        <v>4.1600419E-2</v>
      </c>
      <c r="AT10" s="341">
        <v>2.3878838999999999E-2</v>
      </c>
      <c r="AU10" s="341">
        <v>4.4717433000000001E-2</v>
      </c>
      <c r="AV10" s="341">
        <v>4.8328193999999998E-2</v>
      </c>
      <c r="AW10" s="341">
        <v>6.00295E-2</v>
      </c>
      <c r="AX10" s="341">
        <v>5.3763999999999999E-2</v>
      </c>
      <c r="AY10" s="341">
        <v>2.92345E-2</v>
      </c>
      <c r="AZ10" s="896">
        <v>3.2382599999999997E-2</v>
      </c>
      <c r="BA10" s="352">
        <v>3.2796199999999998E-2</v>
      </c>
      <c r="BB10" s="352">
        <v>3.41382E-2</v>
      </c>
      <c r="BC10" s="352">
        <v>3.5730199999999997E-2</v>
      </c>
      <c r="BD10" s="352">
        <v>3.7914700000000003E-2</v>
      </c>
      <c r="BE10" s="352">
        <v>3.7457299999999999E-2</v>
      </c>
      <c r="BF10" s="352">
        <v>4.00422E-2</v>
      </c>
      <c r="BG10" s="352">
        <v>4.3852799999999997E-2</v>
      </c>
      <c r="BH10" s="352">
        <v>4.3779600000000002E-2</v>
      </c>
      <c r="BI10" s="352">
        <v>4.5736600000000002E-2</v>
      </c>
      <c r="BJ10" s="352">
        <v>4.6639E-2</v>
      </c>
      <c r="BK10" s="352">
        <v>4.4946399999999997E-2</v>
      </c>
      <c r="BL10" s="352">
        <v>4.56277E-2</v>
      </c>
      <c r="BM10" s="352">
        <v>4.4542400000000003E-2</v>
      </c>
      <c r="BN10" s="352">
        <v>4.4731E-2</v>
      </c>
      <c r="BO10" s="352">
        <v>4.5072000000000001E-2</v>
      </c>
      <c r="BP10" s="352">
        <v>4.6174800000000002E-2</v>
      </c>
      <c r="BQ10" s="352">
        <v>4.6778199999999999E-2</v>
      </c>
      <c r="BR10" s="352">
        <v>4.6578300000000003E-2</v>
      </c>
      <c r="BS10" s="352">
        <v>4.94227E-2</v>
      </c>
      <c r="BT10" s="352">
        <v>4.8842499999999997E-2</v>
      </c>
      <c r="BU10" s="352">
        <v>5.05158E-2</v>
      </c>
      <c r="BV10" s="352">
        <v>5.1249099999999999E-2</v>
      </c>
    </row>
    <row r="11" spans="1:74" ht="11.1" customHeight="1" x14ac:dyDescent="0.2">
      <c r="A11" s="269" t="s">
        <v>1470</v>
      </c>
      <c r="B11" s="597" t="s">
        <v>1497</v>
      </c>
      <c r="C11" s="341">
        <v>-7.4539999999999995E-2</v>
      </c>
      <c r="D11" s="341">
        <v>-0.122138</v>
      </c>
      <c r="E11" s="341">
        <v>-8.6888000000000007E-2</v>
      </c>
      <c r="F11" s="341">
        <v>-0.154278</v>
      </c>
      <c r="G11" s="341">
        <v>-9.8851999999999995E-2</v>
      </c>
      <c r="H11" s="341">
        <v>-7.8678999999999999E-2</v>
      </c>
      <c r="I11" s="341">
        <v>-8.4362999999999994E-2</v>
      </c>
      <c r="J11" s="341">
        <v>-4.7389000000000001E-2</v>
      </c>
      <c r="K11" s="341">
        <v>-7.1462999999999999E-2</v>
      </c>
      <c r="L11" s="341">
        <v>-5.9457000000000003E-2</v>
      </c>
      <c r="M11" s="341">
        <v>-4.7122999999999998E-2</v>
      </c>
      <c r="N11" s="341">
        <v>-5.3814000000000001E-2</v>
      </c>
      <c r="O11" s="341">
        <v>-8.9997999999999995E-2</v>
      </c>
      <c r="P11" s="341">
        <v>-9.1118000000000005E-2</v>
      </c>
      <c r="Q11" s="341">
        <v>-9.0860999999999997E-2</v>
      </c>
      <c r="R11" s="341">
        <v>-9.5094999999999999E-2</v>
      </c>
      <c r="S11" s="341">
        <v>-8.6313000000000001E-2</v>
      </c>
      <c r="T11" s="341">
        <v>-8.8516999999999998E-2</v>
      </c>
      <c r="U11" s="341">
        <v>-8.6384000000000002E-2</v>
      </c>
      <c r="V11" s="341">
        <v>-6.9235000000000005E-2</v>
      </c>
      <c r="W11" s="341">
        <v>-8.3289000000000002E-2</v>
      </c>
      <c r="X11" s="341">
        <v>-8.9595999999999995E-2</v>
      </c>
      <c r="Y11" s="341">
        <v>-9.1550000000000006E-2</v>
      </c>
      <c r="Z11" s="341">
        <v>-0.119571</v>
      </c>
      <c r="AA11" s="341">
        <v>-0.114954</v>
      </c>
      <c r="AB11" s="341">
        <v>-0.11287800000000001</v>
      </c>
      <c r="AC11" s="341">
        <v>-0.128584</v>
      </c>
      <c r="AD11" s="341">
        <v>-0.148946</v>
      </c>
      <c r="AE11" s="341">
        <v>-0.129081</v>
      </c>
      <c r="AF11" s="341">
        <v>-0.10645399999999999</v>
      </c>
      <c r="AG11" s="341">
        <v>-9.8933999999999994E-2</v>
      </c>
      <c r="AH11" s="341">
        <v>-0.117546</v>
      </c>
      <c r="AI11" s="341">
        <v>-0.13017400000000001</v>
      </c>
      <c r="AJ11" s="341">
        <v>-0.12552199999999999</v>
      </c>
      <c r="AK11" s="341">
        <v>-0.15163499999999999</v>
      </c>
      <c r="AL11" s="341">
        <v>-0.15096300000000001</v>
      </c>
      <c r="AM11" s="341">
        <v>-0.15239</v>
      </c>
      <c r="AN11" s="341">
        <v>-0.118307</v>
      </c>
      <c r="AO11" s="341">
        <v>-0.15066499999999999</v>
      </c>
      <c r="AP11" s="341">
        <v>-0.136994</v>
      </c>
      <c r="AQ11" s="341">
        <v>-0.14225399999999999</v>
      </c>
      <c r="AR11" s="341">
        <v>-0.13811699999999999</v>
      </c>
      <c r="AS11" s="341">
        <v>-0.12651599999999999</v>
      </c>
      <c r="AT11" s="341">
        <v>-0.14529400000000001</v>
      </c>
      <c r="AU11" s="341">
        <v>-0.118062</v>
      </c>
      <c r="AV11" s="341">
        <v>-0.14239599999999999</v>
      </c>
      <c r="AW11" s="341">
        <v>-0.16803399999999999</v>
      </c>
      <c r="AX11" s="341">
        <v>-0.169545</v>
      </c>
      <c r="AY11" s="341">
        <v>-0.17280645160999999</v>
      </c>
      <c r="AZ11" s="896">
        <v>-0.15821428571000001</v>
      </c>
      <c r="BA11" s="352">
        <v>-0.16126489999999999</v>
      </c>
      <c r="BB11" s="352">
        <v>-0.15995590000000001</v>
      </c>
      <c r="BC11" s="352">
        <v>-0.14932870000000001</v>
      </c>
      <c r="BD11" s="352">
        <v>-0.14132800000000001</v>
      </c>
      <c r="BE11" s="352">
        <v>-0.13192760000000001</v>
      </c>
      <c r="BF11" s="352">
        <v>-0.1493477</v>
      </c>
      <c r="BG11" s="352">
        <v>-0.15078420000000001</v>
      </c>
      <c r="BH11" s="352">
        <v>-0.14571590000000001</v>
      </c>
      <c r="BI11" s="352">
        <v>-0.1663974</v>
      </c>
      <c r="BJ11" s="352">
        <v>-0.15790019999999999</v>
      </c>
      <c r="BK11" s="352">
        <v>-0.16997889999999999</v>
      </c>
      <c r="BL11" s="352">
        <v>-0.1554671</v>
      </c>
      <c r="BM11" s="352">
        <v>-0.16967280000000001</v>
      </c>
      <c r="BN11" s="352">
        <v>-0.1640817</v>
      </c>
      <c r="BO11" s="352">
        <v>-0.1604363</v>
      </c>
      <c r="BP11" s="352">
        <v>-0.1568058</v>
      </c>
      <c r="BQ11" s="352">
        <v>-0.1462658</v>
      </c>
      <c r="BR11" s="352">
        <v>-0.16723479999999999</v>
      </c>
      <c r="BS11" s="352">
        <v>-0.16799610000000001</v>
      </c>
      <c r="BT11" s="352">
        <v>-0.16301280000000001</v>
      </c>
      <c r="BU11" s="352">
        <v>-0.17906839999999999</v>
      </c>
      <c r="BV11" s="352">
        <v>-0.1669718</v>
      </c>
    </row>
    <row r="12" spans="1:74" ht="11.1" customHeight="1" x14ac:dyDescent="0.2">
      <c r="A12" s="269" t="s">
        <v>1471</v>
      </c>
      <c r="B12" s="597" t="s">
        <v>1498</v>
      </c>
      <c r="C12" s="341">
        <v>5.777E-3</v>
      </c>
      <c r="D12" s="341">
        <v>-1.01E-4</v>
      </c>
      <c r="E12" s="341">
        <v>1.5002E-2</v>
      </c>
      <c r="F12" s="341">
        <v>1.3179999999999999E-3</v>
      </c>
      <c r="G12" s="341">
        <v>-1.24E-2</v>
      </c>
      <c r="H12" s="341">
        <v>-8.0850000000000002E-3</v>
      </c>
      <c r="I12" s="341">
        <v>-1.0985999999999999E-2</v>
      </c>
      <c r="J12" s="341">
        <v>-1.4848E-2</v>
      </c>
      <c r="K12" s="341">
        <v>-7.8549999999999991E-3</v>
      </c>
      <c r="L12" s="341">
        <v>6.1250000000000002E-3</v>
      </c>
      <c r="M12" s="341">
        <v>2.2738000000000001E-2</v>
      </c>
      <c r="N12" s="341">
        <v>1.2564000000000001E-2</v>
      </c>
      <c r="O12" s="341">
        <v>2.4702999999999999E-2</v>
      </c>
      <c r="P12" s="341">
        <v>2.8646999999999999E-2</v>
      </c>
      <c r="Q12" s="341">
        <v>2.1137E-2</v>
      </c>
      <c r="R12" s="341">
        <v>-4.7039999999999998E-3</v>
      </c>
      <c r="S12" s="341">
        <v>2.3909999999999999E-3</v>
      </c>
      <c r="T12" s="341">
        <v>5.9109999999999996E-3</v>
      </c>
      <c r="U12" s="341">
        <v>1.0809999999999999E-3</v>
      </c>
      <c r="V12" s="341">
        <v>1.4144E-2</v>
      </c>
      <c r="W12" s="341">
        <v>2.9012E-2</v>
      </c>
      <c r="X12" s="341">
        <v>1.8270000000000002E-2</v>
      </c>
      <c r="Y12" s="341">
        <v>2.9253000000000001E-2</v>
      </c>
      <c r="Z12" s="341">
        <v>2.0641E-2</v>
      </c>
      <c r="AA12" s="341">
        <v>3.6958999999999999E-2</v>
      </c>
      <c r="AB12" s="341">
        <v>5.1754000000000001E-2</v>
      </c>
      <c r="AC12" s="341">
        <v>1.3324000000000001E-2</v>
      </c>
      <c r="AD12" s="341">
        <v>3.4186000000000001E-2</v>
      </c>
      <c r="AE12" s="341">
        <v>9.2040000000000004E-3</v>
      </c>
      <c r="AF12" s="341">
        <v>8.0450000000000001E-3</v>
      </c>
      <c r="AG12" s="341">
        <v>-9.1600000000000004E-4</v>
      </c>
      <c r="AH12" s="341">
        <v>-9.8299999999999993E-4</v>
      </c>
      <c r="AI12" s="341">
        <v>4.0429999999999997E-3</v>
      </c>
      <c r="AJ12" s="341">
        <v>1.1913E-2</v>
      </c>
      <c r="AK12" s="341">
        <v>8.1349999999999999E-3</v>
      </c>
      <c r="AL12" s="341">
        <v>2.0655E-2</v>
      </c>
      <c r="AM12" s="341">
        <v>-3.7590000000000002E-3</v>
      </c>
      <c r="AN12" s="341">
        <v>3.9050000000000001E-3</v>
      </c>
      <c r="AO12" s="341">
        <v>1.3999999999999999E-4</v>
      </c>
      <c r="AP12" s="341">
        <v>-4.0289999999999996E-3</v>
      </c>
      <c r="AQ12" s="341">
        <v>-6.6800000000000002E-3</v>
      </c>
      <c r="AR12" s="341">
        <v>-7.9920000000000008E-3</v>
      </c>
      <c r="AS12" s="341">
        <v>-9.8600000000000007E-3</v>
      </c>
      <c r="AT12" s="341">
        <v>-8.1700000000000002E-3</v>
      </c>
      <c r="AU12" s="341">
        <v>-5.829E-3</v>
      </c>
      <c r="AV12" s="341">
        <v>2.8379999999999998E-3</v>
      </c>
      <c r="AW12" s="341">
        <v>2.0950000000000001E-3</v>
      </c>
      <c r="AX12" s="341">
        <v>8.2899999999999998E-4</v>
      </c>
      <c r="AY12" s="341">
        <v>5.0940451612999996E-3</v>
      </c>
      <c r="AZ12" s="896">
        <v>-6.5927142857000003E-4</v>
      </c>
      <c r="BA12" s="352">
        <v>6.7570000000000005E-5</v>
      </c>
      <c r="BB12" s="352">
        <v>-1.40475E-3</v>
      </c>
      <c r="BC12" s="352">
        <v>-2.21616E-3</v>
      </c>
      <c r="BD12" s="352">
        <v>2.1438099999999999E-3</v>
      </c>
      <c r="BE12" s="352">
        <v>1.13193E-3</v>
      </c>
      <c r="BF12" s="352">
        <v>4.5742999999999999E-4</v>
      </c>
      <c r="BG12" s="352">
        <v>1.72573E-3</v>
      </c>
      <c r="BH12" s="352">
        <v>5.25502E-3</v>
      </c>
      <c r="BI12" s="352">
        <v>5.25838E-3</v>
      </c>
      <c r="BJ12" s="352">
        <v>5.5157399999999999E-3</v>
      </c>
      <c r="BK12" s="352">
        <v>-5.393E-5</v>
      </c>
      <c r="BL12" s="352">
        <v>4.4345900000000004E-3</v>
      </c>
      <c r="BM12" s="352">
        <v>3.5886099999999999E-3</v>
      </c>
      <c r="BN12" s="352">
        <v>1.4471499999999999E-3</v>
      </c>
      <c r="BO12" s="352">
        <v>-1.0798000000000001E-4</v>
      </c>
      <c r="BP12" s="352">
        <v>4.4505100000000004E-3</v>
      </c>
      <c r="BQ12" s="352">
        <v>3.59239E-3</v>
      </c>
      <c r="BR12" s="352">
        <v>3.0370000000000002E-3</v>
      </c>
      <c r="BS12" s="352">
        <v>4.3975500000000001E-3</v>
      </c>
      <c r="BT12" s="352">
        <v>8.6800499999999999E-3</v>
      </c>
      <c r="BU12" s="352">
        <v>9.0609200000000001E-3</v>
      </c>
      <c r="BV12" s="352">
        <v>9.3660299999999991E-3</v>
      </c>
    </row>
    <row r="13" spans="1:74" ht="11.1" customHeight="1" x14ac:dyDescent="0.2">
      <c r="A13" s="269" t="s">
        <v>1472</v>
      </c>
      <c r="B13" s="597" t="s">
        <v>1520</v>
      </c>
      <c r="C13" s="341">
        <v>2.0386999999999999E-2</v>
      </c>
      <c r="D13" s="341">
        <v>1.2821000000000001E-2</v>
      </c>
      <c r="E13" s="341">
        <v>1.7902999999999999E-2</v>
      </c>
      <c r="F13" s="341">
        <v>1.3067E-2</v>
      </c>
      <c r="G13" s="341">
        <v>2.0936E-2</v>
      </c>
      <c r="H13" s="341">
        <v>1.7867000000000001E-2</v>
      </c>
      <c r="I13" s="341">
        <v>1.9129E-2</v>
      </c>
      <c r="J13" s="341">
        <v>1.3580999999999999E-2</v>
      </c>
      <c r="K13" s="341">
        <v>1.0133E-2</v>
      </c>
      <c r="L13" s="341">
        <v>1.4548E-2</v>
      </c>
      <c r="M13" s="341">
        <v>2.3067000000000001E-2</v>
      </c>
      <c r="N13" s="341">
        <v>2.1613E-2</v>
      </c>
      <c r="O13" s="341">
        <v>2.0419E-2</v>
      </c>
      <c r="P13" s="341">
        <v>1.95E-2</v>
      </c>
      <c r="Q13" s="341">
        <v>2.5354999999999999E-2</v>
      </c>
      <c r="R13" s="341">
        <v>1.4E-2</v>
      </c>
      <c r="S13" s="341">
        <v>3.7065000000000001E-2</v>
      </c>
      <c r="T13" s="341">
        <v>2.2700000000000001E-2</v>
      </c>
      <c r="U13" s="341">
        <v>2.5257999999999999E-2</v>
      </c>
      <c r="V13" s="341">
        <v>3.2355000000000002E-2</v>
      </c>
      <c r="W13" s="341">
        <v>1.35E-2</v>
      </c>
      <c r="X13" s="341">
        <v>1.1323E-2</v>
      </c>
      <c r="Y13" s="341">
        <v>2.7099999999999999E-2</v>
      </c>
      <c r="Z13" s="341">
        <v>3.3936000000000001E-2</v>
      </c>
      <c r="AA13" s="341">
        <v>2.7741999999999999E-2</v>
      </c>
      <c r="AB13" s="341">
        <v>3.4551999999999999E-2</v>
      </c>
      <c r="AC13" s="341">
        <v>3.3967999999999998E-2</v>
      </c>
      <c r="AD13" s="341">
        <v>3.4333000000000002E-2</v>
      </c>
      <c r="AE13" s="341">
        <v>3.9E-2</v>
      </c>
      <c r="AF13" s="341">
        <v>4.8633000000000003E-2</v>
      </c>
      <c r="AG13" s="341">
        <v>5.1612999999999999E-2</v>
      </c>
      <c r="AH13" s="341">
        <v>4.3839000000000003E-2</v>
      </c>
      <c r="AI13" s="341">
        <v>3.3833000000000002E-2</v>
      </c>
      <c r="AJ13" s="341">
        <v>2.2613000000000001E-2</v>
      </c>
      <c r="AK13" s="341">
        <v>4.8329999999999996E-3</v>
      </c>
      <c r="AL13" s="341">
        <v>3.1E-2</v>
      </c>
      <c r="AM13" s="341">
        <v>-5.2269999999999999E-3</v>
      </c>
      <c r="AN13" s="341">
        <v>-3.6080000000000001E-3</v>
      </c>
      <c r="AO13" s="341">
        <v>-1.4970000000000001E-2</v>
      </c>
      <c r="AP13" s="341">
        <v>-4.1023999999999998E-2</v>
      </c>
      <c r="AQ13" s="341">
        <v>-2.7567999999999999E-2</v>
      </c>
      <c r="AR13" s="341">
        <v>-4.8089E-2</v>
      </c>
      <c r="AS13" s="341">
        <v>-4.4006000000000003E-2</v>
      </c>
      <c r="AT13" s="341">
        <v>-2.8981E-2</v>
      </c>
      <c r="AU13" s="341">
        <v>-3.9861000000000001E-2</v>
      </c>
      <c r="AV13" s="341">
        <v>-2.8072E-2</v>
      </c>
      <c r="AW13" s="341">
        <v>-4.8522000000000003E-2</v>
      </c>
      <c r="AX13" s="341">
        <v>-2.4135E-2</v>
      </c>
      <c r="AY13" s="341">
        <v>-1.3544932258000001E-2</v>
      </c>
      <c r="AZ13" s="896">
        <v>-1.6208185714000001E-2</v>
      </c>
      <c r="BA13" s="352">
        <v>-6.2386000000000004E-3</v>
      </c>
      <c r="BB13" s="352">
        <v>-9.0159999999999997E-3</v>
      </c>
      <c r="BC13" s="352">
        <v>-1.1095600000000001E-2</v>
      </c>
      <c r="BD13" s="352">
        <v>-1.36551E-2</v>
      </c>
      <c r="BE13" s="352">
        <v>-1.41555E-2</v>
      </c>
      <c r="BF13" s="352">
        <v>-1.3767400000000001E-2</v>
      </c>
      <c r="BG13" s="352">
        <v>-1.5726199999999999E-2</v>
      </c>
      <c r="BH13" s="352">
        <v>-1.51986E-2</v>
      </c>
      <c r="BI13" s="352">
        <v>-2.0093199999999999E-2</v>
      </c>
      <c r="BJ13" s="352">
        <v>-2.1301500000000001E-2</v>
      </c>
      <c r="BK13" s="352">
        <v>-1.9672000000000001E-3</v>
      </c>
      <c r="BL13" s="352">
        <v>-3.8210000000000002E-3</v>
      </c>
      <c r="BM13" s="352">
        <v>-5.3556000000000003E-3</v>
      </c>
      <c r="BN13" s="352">
        <v>-6.7742999999999996E-3</v>
      </c>
      <c r="BO13" s="352">
        <v>-7.6011999999999998E-3</v>
      </c>
      <c r="BP13" s="352">
        <v>-9.0512000000000006E-3</v>
      </c>
      <c r="BQ13" s="352">
        <v>-8.4530999999999999E-3</v>
      </c>
      <c r="BR13" s="352">
        <v>-7.0707000000000001E-3</v>
      </c>
      <c r="BS13" s="352">
        <v>-8.097E-3</v>
      </c>
      <c r="BT13" s="352">
        <v>-6.7394000000000004E-3</v>
      </c>
      <c r="BU13" s="352">
        <v>-1.0995100000000001E-2</v>
      </c>
      <c r="BV13" s="352">
        <v>-1.16103E-2</v>
      </c>
    </row>
    <row r="14" spans="1:74" ht="11.1" customHeight="1" x14ac:dyDescent="0.2">
      <c r="A14" s="269" t="s">
        <v>1473</v>
      </c>
      <c r="B14" s="597" t="s">
        <v>1521</v>
      </c>
      <c r="C14" s="341">
        <v>0</v>
      </c>
      <c r="D14" s="341">
        <v>0</v>
      </c>
      <c r="E14" s="341">
        <v>0</v>
      </c>
      <c r="F14" s="341">
        <v>1.6670000000000001E-3</v>
      </c>
      <c r="G14" s="341">
        <v>0</v>
      </c>
      <c r="H14" s="341">
        <v>0</v>
      </c>
      <c r="I14" s="341">
        <v>0</v>
      </c>
      <c r="J14" s="341">
        <v>3.8699999999999997E-4</v>
      </c>
      <c r="K14" s="341">
        <v>0</v>
      </c>
      <c r="L14" s="341">
        <v>0</v>
      </c>
      <c r="M14" s="341">
        <v>0</v>
      </c>
      <c r="N14" s="341">
        <v>1.6770000000000001E-3</v>
      </c>
      <c r="O14" s="341">
        <v>0</v>
      </c>
      <c r="P14" s="341">
        <v>0</v>
      </c>
      <c r="Q14" s="341">
        <v>0</v>
      </c>
      <c r="R14" s="341">
        <v>0</v>
      </c>
      <c r="S14" s="341">
        <v>0</v>
      </c>
      <c r="T14" s="341">
        <v>0</v>
      </c>
      <c r="U14" s="341">
        <v>1.6770000000000001E-3</v>
      </c>
      <c r="V14" s="341">
        <v>0</v>
      </c>
      <c r="W14" s="341">
        <v>0</v>
      </c>
      <c r="X14" s="341">
        <v>0</v>
      </c>
      <c r="Y14" s="341">
        <v>0</v>
      </c>
      <c r="Z14" s="341">
        <v>1.5479999999999999E-3</v>
      </c>
      <c r="AA14" s="341">
        <v>0</v>
      </c>
      <c r="AB14" s="341">
        <v>0</v>
      </c>
      <c r="AC14" s="341">
        <v>0</v>
      </c>
      <c r="AD14" s="341">
        <v>0</v>
      </c>
      <c r="AE14" s="341">
        <v>0</v>
      </c>
      <c r="AF14" s="341">
        <v>0</v>
      </c>
      <c r="AG14" s="341">
        <v>0</v>
      </c>
      <c r="AH14" s="341">
        <v>0</v>
      </c>
      <c r="AI14" s="341">
        <v>0</v>
      </c>
      <c r="AJ14" s="341">
        <v>0</v>
      </c>
      <c r="AK14" s="341">
        <v>0</v>
      </c>
      <c r="AL14" s="341">
        <v>0</v>
      </c>
      <c r="AM14" s="341">
        <v>-9.9999999999999995E-7</v>
      </c>
      <c r="AN14" s="341">
        <v>-1.6230000000000001E-3</v>
      </c>
      <c r="AO14" s="341">
        <v>-3.8000000000000002E-5</v>
      </c>
      <c r="AP14" s="341">
        <v>-9.9999999999999995E-7</v>
      </c>
      <c r="AQ14" s="341">
        <v>-2.0999999999999999E-5</v>
      </c>
      <c r="AR14" s="341">
        <v>-4.0020000000000003E-3</v>
      </c>
      <c r="AS14" s="341">
        <v>0</v>
      </c>
      <c r="AT14" s="341">
        <v>-1.6919999999999999E-3</v>
      </c>
      <c r="AU14" s="341">
        <v>-1.9999999999999999E-6</v>
      </c>
      <c r="AV14" s="341">
        <v>0</v>
      </c>
      <c r="AW14" s="341">
        <v>-3.2290000000000001E-3</v>
      </c>
      <c r="AX14" s="341">
        <v>-2.428E-3</v>
      </c>
      <c r="AY14" s="341">
        <v>-1.3451612903E-5</v>
      </c>
      <c r="AZ14" s="896">
        <v>0</v>
      </c>
      <c r="BA14" s="352">
        <v>0</v>
      </c>
      <c r="BB14" s="352">
        <v>0</v>
      </c>
      <c r="BC14" s="352">
        <v>0</v>
      </c>
      <c r="BD14" s="352">
        <v>0</v>
      </c>
      <c r="BE14" s="352">
        <v>0</v>
      </c>
      <c r="BF14" s="352">
        <v>0</v>
      </c>
      <c r="BG14" s="352">
        <v>0</v>
      </c>
      <c r="BH14" s="352">
        <v>0</v>
      </c>
      <c r="BI14" s="352">
        <v>0</v>
      </c>
      <c r="BJ14" s="352">
        <v>0</v>
      </c>
      <c r="BK14" s="352">
        <v>0</v>
      </c>
      <c r="BL14" s="352">
        <v>0</v>
      </c>
      <c r="BM14" s="352">
        <v>0</v>
      </c>
      <c r="BN14" s="352">
        <v>0</v>
      </c>
      <c r="BO14" s="352">
        <v>0</v>
      </c>
      <c r="BP14" s="352">
        <v>0</v>
      </c>
      <c r="BQ14" s="352">
        <v>0</v>
      </c>
      <c r="BR14" s="352">
        <v>0</v>
      </c>
      <c r="BS14" s="352">
        <v>0</v>
      </c>
      <c r="BT14" s="352">
        <v>0</v>
      </c>
      <c r="BU14" s="352">
        <v>0</v>
      </c>
      <c r="BV14" s="352">
        <v>0</v>
      </c>
    </row>
    <row r="15" spans="1:74" ht="11.1" customHeight="1" x14ac:dyDescent="0.2">
      <c r="A15" s="269" t="s">
        <v>1517</v>
      </c>
      <c r="B15" s="597" t="s">
        <v>1516</v>
      </c>
      <c r="C15" s="341">
        <v>-0.15095303226000001</v>
      </c>
      <c r="D15" s="341">
        <v>-2.4239821429E-2</v>
      </c>
      <c r="E15" s="341">
        <v>-1.2014258065E-2</v>
      </c>
      <c r="F15" s="341">
        <v>9.2090333332999999E-2</v>
      </c>
      <c r="G15" s="341">
        <v>2.8105806452E-2</v>
      </c>
      <c r="H15" s="341">
        <v>3.4475533332999998E-2</v>
      </c>
      <c r="I15" s="341">
        <v>-3.4021774194000001E-2</v>
      </c>
      <c r="J15" s="341">
        <v>5.2916774194000003E-2</v>
      </c>
      <c r="K15" s="341">
        <v>6.3177466666999998E-2</v>
      </c>
      <c r="L15" s="341">
        <v>6.9851290323E-3</v>
      </c>
      <c r="M15" s="341">
        <v>-0.10381883333</v>
      </c>
      <c r="N15" s="341">
        <v>-4.5234064515999997E-2</v>
      </c>
      <c r="O15" s="341">
        <v>-6.5336935484000006E-2</v>
      </c>
      <c r="P15" s="341">
        <v>-5.8512571429000002E-2</v>
      </c>
      <c r="Q15" s="341">
        <v>2.3556709677E-2</v>
      </c>
      <c r="R15" s="341">
        <v>2.9945599999999999E-2</v>
      </c>
      <c r="S15" s="341">
        <v>6.4558483870999994E-2</v>
      </c>
      <c r="T15" s="341">
        <v>4.6552766666999999E-2</v>
      </c>
      <c r="U15" s="341">
        <v>-2.9255258065000001E-2</v>
      </c>
      <c r="V15" s="341">
        <v>4.1163483871000002E-2</v>
      </c>
      <c r="W15" s="341">
        <v>-1.6575400000000001E-2</v>
      </c>
      <c r="X15" s="341">
        <v>5.1534967741999997E-2</v>
      </c>
      <c r="Y15" s="341">
        <v>-6.7968766666999997E-2</v>
      </c>
      <c r="Z15" s="341">
        <v>-7.6022516129000003E-2</v>
      </c>
      <c r="AA15" s="341">
        <v>-9.1223193548000001E-2</v>
      </c>
      <c r="AB15" s="341">
        <v>-5.4426275862000002E-2</v>
      </c>
      <c r="AC15" s="341">
        <v>-2.5431903225999999E-2</v>
      </c>
      <c r="AD15" s="341">
        <v>3.5679866667000001E-2</v>
      </c>
      <c r="AE15" s="341">
        <v>0.12471241935000001</v>
      </c>
      <c r="AF15" s="341">
        <v>-8.9963333332999992E-3</v>
      </c>
      <c r="AG15" s="341">
        <v>8.2705806452000007E-3</v>
      </c>
      <c r="AH15" s="341">
        <v>-2.0228677418999998E-2</v>
      </c>
      <c r="AI15" s="341">
        <v>1.7746266667E-2</v>
      </c>
      <c r="AJ15" s="341">
        <v>5.1652387096999999E-2</v>
      </c>
      <c r="AK15" s="341">
        <v>-1.8317033332999999E-2</v>
      </c>
      <c r="AL15" s="341">
        <v>-8.3048290322999999E-2</v>
      </c>
      <c r="AM15" s="341">
        <v>-4.7275838709999997E-2</v>
      </c>
      <c r="AN15" s="341">
        <v>-3.1827142857000001E-2</v>
      </c>
      <c r="AO15" s="341">
        <v>4.7035483870999997E-3</v>
      </c>
      <c r="AP15" s="341">
        <v>0.11455963332999999</v>
      </c>
      <c r="AQ15" s="341">
        <v>5.2499677419000001E-3</v>
      </c>
      <c r="AR15" s="341">
        <v>4.4082666667E-3</v>
      </c>
      <c r="AS15" s="341">
        <v>9.5361290322999997E-4</v>
      </c>
      <c r="AT15" s="341">
        <v>2.2625129032000001E-2</v>
      </c>
      <c r="AU15" s="341">
        <v>-1.4247533333000001E-2</v>
      </c>
      <c r="AV15" s="341">
        <v>-7.3129032258000002E-3</v>
      </c>
      <c r="AW15" s="341">
        <v>-4.4087766666999997E-2</v>
      </c>
      <c r="AX15" s="341">
        <v>1.1386580645E-2</v>
      </c>
      <c r="AY15" s="341">
        <v>-8.1562331796999996E-2</v>
      </c>
      <c r="AZ15" s="896">
        <v>-4.4571157828000002E-2</v>
      </c>
      <c r="BA15" s="352">
        <v>-3.5335200000000001E-3</v>
      </c>
      <c r="BB15" s="352">
        <v>3.1966099999999997E-2</v>
      </c>
      <c r="BC15" s="352">
        <v>4.29871E-2</v>
      </c>
      <c r="BD15" s="352">
        <v>2.3933400000000001E-2</v>
      </c>
      <c r="BE15" s="352">
        <v>1.8846500000000001E-3</v>
      </c>
      <c r="BF15" s="352">
        <v>2.1465499999999998E-2</v>
      </c>
      <c r="BG15" s="352">
        <v>8.8124199999999996E-3</v>
      </c>
      <c r="BH15" s="352">
        <v>1.3911099999999999E-2</v>
      </c>
      <c r="BI15" s="352">
        <v>-3.8480300000000002E-2</v>
      </c>
      <c r="BJ15" s="352">
        <v>-4.02473E-2</v>
      </c>
      <c r="BK15" s="352">
        <v>-8.1484600000000004E-2</v>
      </c>
      <c r="BL15" s="352">
        <v>-1.3054E-2</v>
      </c>
      <c r="BM15" s="352">
        <v>-2.0639700000000001E-4</v>
      </c>
      <c r="BN15" s="352">
        <v>3.1418700000000001E-2</v>
      </c>
      <c r="BO15" s="352">
        <v>4.22762E-2</v>
      </c>
      <c r="BP15" s="352">
        <v>2.5725399999999999E-2</v>
      </c>
      <c r="BQ15" s="352">
        <v>9.46991E-4</v>
      </c>
      <c r="BR15" s="352">
        <v>2.0940500000000001E-2</v>
      </c>
      <c r="BS15" s="352">
        <v>9.6382499999999992E-3</v>
      </c>
      <c r="BT15" s="352">
        <v>1.4190299999999999E-2</v>
      </c>
      <c r="BU15" s="352">
        <v>-4.1340500000000002E-2</v>
      </c>
      <c r="BV15" s="352">
        <v>-4.2966999999999998E-2</v>
      </c>
    </row>
    <row r="16" spans="1:74" ht="11.1" customHeight="1" x14ac:dyDescent="0.2">
      <c r="A16" s="270"/>
      <c r="B16" s="550"/>
      <c r="C16" s="341"/>
      <c r="D16" s="341"/>
      <c r="E16" s="341"/>
      <c r="F16" s="341"/>
      <c r="G16" s="341"/>
      <c r="H16" s="341"/>
      <c r="I16" s="341"/>
      <c r="J16" s="341"/>
      <c r="K16" s="341"/>
      <c r="L16" s="341"/>
      <c r="M16" s="341"/>
      <c r="N16" s="341"/>
      <c r="O16" s="341"/>
      <c r="P16" s="341"/>
      <c r="Q16" s="341"/>
      <c r="R16" s="341"/>
      <c r="S16" s="341"/>
      <c r="T16" s="341"/>
      <c r="U16" s="341"/>
      <c r="V16" s="341"/>
      <c r="W16" s="341"/>
      <c r="X16" s="341"/>
      <c r="Y16" s="341"/>
      <c r="Z16" s="341"/>
      <c r="AA16" s="341"/>
      <c r="AB16" s="341"/>
      <c r="AC16" s="341"/>
      <c r="AD16" s="341"/>
      <c r="AE16" s="341"/>
      <c r="AF16" s="341"/>
      <c r="AG16" s="341"/>
      <c r="AH16" s="341"/>
      <c r="AI16" s="341"/>
      <c r="AJ16" s="341"/>
      <c r="AK16" s="341"/>
      <c r="AL16" s="341"/>
      <c r="AM16" s="341"/>
      <c r="AN16" s="341"/>
      <c r="AO16" s="341"/>
      <c r="AP16" s="341"/>
      <c r="AQ16" s="341"/>
      <c r="AR16" s="341"/>
      <c r="AS16" s="341"/>
      <c r="AT16" s="341"/>
      <c r="AU16" s="341"/>
      <c r="AV16" s="341"/>
      <c r="AW16" s="341"/>
      <c r="AX16" s="341"/>
      <c r="AY16" s="341"/>
      <c r="AZ16" s="896"/>
      <c r="BA16" s="352"/>
      <c r="BB16" s="352"/>
      <c r="BC16" s="352"/>
      <c r="BD16" s="352"/>
      <c r="BE16" s="352"/>
      <c r="BF16" s="352"/>
      <c r="BG16" s="352"/>
      <c r="BH16" s="352"/>
      <c r="BI16" s="352"/>
      <c r="BJ16" s="352"/>
      <c r="BK16" s="352"/>
      <c r="BL16" s="352"/>
      <c r="BM16" s="352"/>
      <c r="BN16" s="352"/>
      <c r="BO16" s="352"/>
      <c r="BP16" s="352"/>
      <c r="BQ16" s="352"/>
      <c r="BR16" s="352"/>
      <c r="BS16" s="352"/>
      <c r="BT16" s="352"/>
      <c r="BU16" s="352"/>
      <c r="BV16" s="352"/>
    </row>
    <row r="17" spans="1:74" ht="11.1" customHeight="1" x14ac:dyDescent="0.2">
      <c r="A17" s="548" t="s">
        <v>1507</v>
      </c>
      <c r="B17" s="544" t="s">
        <v>1523</v>
      </c>
      <c r="C17" s="102">
        <v>4.2574871932000002</v>
      </c>
      <c r="D17" s="102">
        <v>4.5033239642999998</v>
      </c>
      <c r="E17" s="102">
        <v>4.3361414513999996</v>
      </c>
      <c r="F17" s="102">
        <v>4.1358242327000001</v>
      </c>
      <c r="G17" s="102">
        <v>4.0265968716999998</v>
      </c>
      <c r="H17" s="102">
        <v>4.2394452002999996</v>
      </c>
      <c r="I17" s="102">
        <v>3.8776627095</v>
      </c>
      <c r="J17" s="102">
        <v>4.1160478388000001</v>
      </c>
      <c r="K17" s="102">
        <v>4.2477109332999996</v>
      </c>
      <c r="L17" s="102">
        <v>4.3503584839</v>
      </c>
      <c r="M17" s="102">
        <v>4.2380059000000001</v>
      </c>
      <c r="N17" s="102">
        <v>3.9694183231000002</v>
      </c>
      <c r="O17" s="102">
        <v>4.1581739672999998</v>
      </c>
      <c r="P17" s="102">
        <v>4.2055985721000004</v>
      </c>
      <c r="Q17" s="102">
        <v>4.3372425810999999</v>
      </c>
      <c r="R17" s="102">
        <v>4.0984126662999998</v>
      </c>
      <c r="S17" s="102">
        <v>4.2153202263000003</v>
      </c>
      <c r="T17" s="102">
        <v>4.2622387000000002</v>
      </c>
      <c r="U17" s="102">
        <v>3.8289317415999999</v>
      </c>
      <c r="V17" s="102">
        <v>4.3329181293000003</v>
      </c>
      <c r="W17" s="102">
        <v>4.1470584332999998</v>
      </c>
      <c r="X17" s="102">
        <v>4.3334708708000003</v>
      </c>
      <c r="Y17" s="102">
        <v>4.1926953002999996</v>
      </c>
      <c r="Z17" s="102">
        <v>3.9448865487</v>
      </c>
      <c r="AA17" s="102">
        <v>4.1062474515999998</v>
      </c>
      <c r="AB17" s="102">
        <v>4.2223191033000003</v>
      </c>
      <c r="AC17" s="102">
        <v>3.977154064</v>
      </c>
      <c r="AD17" s="102">
        <v>4.1005585333000001</v>
      </c>
      <c r="AE17" s="102">
        <v>4.0844892896999996</v>
      </c>
      <c r="AF17" s="102">
        <v>3.9955573666999999</v>
      </c>
      <c r="AG17" s="102">
        <v>4.0517061292000003</v>
      </c>
      <c r="AH17" s="102">
        <v>4.1985389032000002</v>
      </c>
      <c r="AI17" s="102">
        <v>4.0054132332999997</v>
      </c>
      <c r="AJ17" s="102">
        <v>4.4439195161000002</v>
      </c>
      <c r="AK17" s="102">
        <v>3.9885288003000001</v>
      </c>
      <c r="AL17" s="102">
        <v>4.0414888060000003</v>
      </c>
      <c r="AM17" s="102">
        <v>4.2417620321999996</v>
      </c>
      <c r="AN17" s="102">
        <v>4.2101576073000002</v>
      </c>
      <c r="AO17" s="102">
        <v>4.0958454195999998</v>
      </c>
      <c r="AP17" s="102">
        <v>4.0894854997000003</v>
      </c>
      <c r="AQ17" s="102">
        <v>3.9725710965999999</v>
      </c>
      <c r="AR17" s="102">
        <v>4.1111381339999999</v>
      </c>
      <c r="AS17" s="102">
        <v>3.9875600005999998</v>
      </c>
      <c r="AT17" s="102">
        <v>3.9554496774999999</v>
      </c>
      <c r="AU17" s="102">
        <v>4.0819602000000001</v>
      </c>
      <c r="AV17" s="102">
        <v>4.2794093872000003</v>
      </c>
      <c r="AW17" s="102">
        <v>3.9749922337000001</v>
      </c>
      <c r="AX17" s="102">
        <v>4.0162838064999997</v>
      </c>
      <c r="AY17" s="102">
        <v>4.1946734129000003</v>
      </c>
      <c r="AZ17" s="915">
        <v>4.3952691571000004</v>
      </c>
      <c r="BA17" s="559">
        <v>4.1738569999999999</v>
      </c>
      <c r="BB17" s="559">
        <v>4.1291659999999997</v>
      </c>
      <c r="BC17" s="559">
        <v>4.0537650000000003</v>
      </c>
      <c r="BD17" s="559">
        <v>4.1820190000000004</v>
      </c>
      <c r="BE17" s="559">
        <v>4.0601760000000002</v>
      </c>
      <c r="BF17" s="559">
        <v>4.1928470000000004</v>
      </c>
      <c r="BG17" s="559">
        <v>4.1946519999999996</v>
      </c>
      <c r="BH17" s="559">
        <v>4.3619440000000003</v>
      </c>
      <c r="BI17" s="559">
        <v>4.1385459999999998</v>
      </c>
      <c r="BJ17" s="559">
        <v>4.0836519999999998</v>
      </c>
      <c r="BK17" s="559">
        <v>4.1420019999999997</v>
      </c>
      <c r="BL17" s="559">
        <v>4.2522549999999999</v>
      </c>
      <c r="BM17" s="559">
        <v>4.2272550000000004</v>
      </c>
      <c r="BN17" s="559">
        <v>4.2446440000000001</v>
      </c>
      <c r="BO17" s="559">
        <v>4.1474640000000003</v>
      </c>
      <c r="BP17" s="559">
        <v>4.2777820000000002</v>
      </c>
      <c r="BQ17" s="559">
        <v>4.1038629999999996</v>
      </c>
      <c r="BR17" s="559">
        <v>4.2499690000000001</v>
      </c>
      <c r="BS17" s="559">
        <v>4.2546189999999999</v>
      </c>
      <c r="BT17" s="559">
        <v>4.4179639999999996</v>
      </c>
      <c r="BU17" s="559">
        <v>4.2331500000000002</v>
      </c>
      <c r="BV17" s="559">
        <v>4.1663839999999999</v>
      </c>
    </row>
    <row r="18" spans="1:74" s="273" customFormat="1" ht="11.1" customHeight="1" x14ac:dyDescent="0.2">
      <c r="A18" s="270" t="s">
        <v>449</v>
      </c>
      <c r="B18" s="545" t="s">
        <v>1508</v>
      </c>
      <c r="C18" s="341">
        <v>4.6704189999999999</v>
      </c>
      <c r="D18" s="341">
        <v>4.6821429999999999</v>
      </c>
      <c r="E18" s="341">
        <v>5.0040969999999998</v>
      </c>
      <c r="F18" s="341">
        <v>4.835267</v>
      </c>
      <c r="G18" s="341">
        <v>4.9879030000000002</v>
      </c>
      <c r="H18" s="341">
        <v>5.1965000000000003</v>
      </c>
      <c r="I18" s="341">
        <v>5.1244839999999998</v>
      </c>
      <c r="J18" s="341">
        <v>5.1423870000000003</v>
      </c>
      <c r="K18" s="341">
        <v>5.1832330000000004</v>
      </c>
      <c r="L18" s="341">
        <v>5.0771610000000003</v>
      </c>
      <c r="M18" s="341">
        <v>5.3384</v>
      </c>
      <c r="N18" s="341">
        <v>4.872871</v>
      </c>
      <c r="O18" s="341">
        <v>4.7022899999999996</v>
      </c>
      <c r="P18" s="341">
        <v>4.6969289999999999</v>
      </c>
      <c r="Q18" s="341">
        <v>4.6824519999999996</v>
      </c>
      <c r="R18" s="341">
        <v>4.743233</v>
      </c>
      <c r="S18" s="341">
        <v>4.9480969999999997</v>
      </c>
      <c r="T18" s="341">
        <v>4.975867</v>
      </c>
      <c r="U18" s="341">
        <v>4.9784519999999999</v>
      </c>
      <c r="V18" s="341">
        <v>5.0175159999999996</v>
      </c>
      <c r="W18" s="341">
        <v>4.8967000000000001</v>
      </c>
      <c r="X18" s="341">
        <v>4.7347419999999998</v>
      </c>
      <c r="Y18" s="341">
        <v>5.1009669999999998</v>
      </c>
      <c r="Z18" s="341">
        <v>5.2440319999999998</v>
      </c>
      <c r="AA18" s="341">
        <v>4.6423870000000003</v>
      </c>
      <c r="AB18" s="341">
        <v>4.3183449999999999</v>
      </c>
      <c r="AC18" s="341">
        <v>4.7288069999999998</v>
      </c>
      <c r="AD18" s="341">
        <v>4.7907330000000004</v>
      </c>
      <c r="AE18" s="341">
        <v>5.0102260000000003</v>
      </c>
      <c r="AF18" s="341">
        <v>5.0438999999999998</v>
      </c>
      <c r="AG18" s="341">
        <v>5.1375479999999998</v>
      </c>
      <c r="AH18" s="341">
        <v>5.1275810000000002</v>
      </c>
      <c r="AI18" s="341">
        <v>4.9915669999999999</v>
      </c>
      <c r="AJ18" s="341">
        <v>5.0198710000000002</v>
      </c>
      <c r="AK18" s="341">
        <v>5.1835329999999997</v>
      </c>
      <c r="AL18" s="341">
        <v>5.2071940000000003</v>
      </c>
      <c r="AM18" s="341">
        <v>4.7412900000000002</v>
      </c>
      <c r="AN18" s="341">
        <v>4.6119289999999999</v>
      </c>
      <c r="AO18" s="341">
        <v>4.739903</v>
      </c>
      <c r="AP18" s="341">
        <v>4.7369329999999996</v>
      </c>
      <c r="AQ18" s="341">
        <v>5.0063550000000001</v>
      </c>
      <c r="AR18" s="341">
        <v>5.1342999999999996</v>
      </c>
      <c r="AS18" s="341">
        <v>5.199516</v>
      </c>
      <c r="AT18" s="341">
        <v>5.2809999999999997</v>
      </c>
      <c r="AU18" s="341">
        <v>5.0714329999999999</v>
      </c>
      <c r="AV18" s="341">
        <v>4.8089029999999999</v>
      </c>
      <c r="AW18" s="341">
        <v>5.2332999999999998</v>
      </c>
      <c r="AX18" s="341">
        <v>5.3293229999999996</v>
      </c>
      <c r="AY18" s="341">
        <v>5.0546774193999999</v>
      </c>
      <c r="AZ18" s="896">
        <v>4.8935230000000001</v>
      </c>
      <c r="BA18" s="352">
        <v>4.8887460000000003</v>
      </c>
      <c r="BB18" s="352">
        <v>4.877999</v>
      </c>
      <c r="BC18" s="352">
        <v>4.9311400000000001</v>
      </c>
      <c r="BD18" s="352">
        <v>5.015199</v>
      </c>
      <c r="BE18" s="352">
        <v>5.1220800000000004</v>
      </c>
      <c r="BF18" s="352">
        <v>5.093756</v>
      </c>
      <c r="BG18" s="352">
        <v>4.9399959999999998</v>
      </c>
      <c r="BH18" s="352">
        <v>4.800287</v>
      </c>
      <c r="BI18" s="352">
        <v>5.0584030000000002</v>
      </c>
      <c r="BJ18" s="352">
        <v>5.072495</v>
      </c>
      <c r="BK18" s="352">
        <v>4.7862929999999997</v>
      </c>
      <c r="BL18" s="352">
        <v>4.5781450000000001</v>
      </c>
      <c r="BM18" s="352">
        <v>4.7661210000000001</v>
      </c>
      <c r="BN18" s="352">
        <v>4.7775869999999996</v>
      </c>
      <c r="BO18" s="352">
        <v>4.8910619999999998</v>
      </c>
      <c r="BP18" s="352">
        <v>4.9526149999999998</v>
      </c>
      <c r="BQ18" s="352">
        <v>5.0372389999999996</v>
      </c>
      <c r="BR18" s="352">
        <v>5.0826450000000003</v>
      </c>
      <c r="BS18" s="352">
        <v>4.9192580000000001</v>
      </c>
      <c r="BT18" s="352">
        <v>4.7794619999999997</v>
      </c>
      <c r="BU18" s="352">
        <v>5.0749740000000001</v>
      </c>
      <c r="BV18" s="352">
        <v>5.1001609999999999</v>
      </c>
    </row>
    <row r="19" spans="1:74" s="273" customFormat="1" ht="11.1" customHeight="1" x14ac:dyDescent="0.2">
      <c r="A19" s="269" t="s">
        <v>1467</v>
      </c>
      <c r="B19" s="545" t="s">
        <v>1494</v>
      </c>
      <c r="C19" s="341">
        <v>9.2155741999999999E-2</v>
      </c>
      <c r="D19" s="341">
        <v>9.667125E-2</v>
      </c>
      <c r="E19" s="341">
        <v>0.101962355</v>
      </c>
      <c r="F19" s="341">
        <v>0.100589233</v>
      </c>
      <c r="G19" s="341">
        <v>0.104568194</v>
      </c>
      <c r="H19" s="341">
        <v>0.108848167</v>
      </c>
      <c r="I19" s="341">
        <v>0.11258093499999999</v>
      </c>
      <c r="J19" s="341">
        <v>0.11350803199999999</v>
      </c>
      <c r="K19" s="341">
        <v>0.111674067</v>
      </c>
      <c r="L19" s="341">
        <v>0.111738903</v>
      </c>
      <c r="M19" s="341">
        <v>0.1127843</v>
      </c>
      <c r="N19" s="341">
        <v>0.102068355</v>
      </c>
      <c r="O19" s="341">
        <v>0.105642032</v>
      </c>
      <c r="P19" s="341">
        <v>0.101452929</v>
      </c>
      <c r="Q19" s="341">
        <v>0.106961742</v>
      </c>
      <c r="R19" s="341">
        <v>0.1058577</v>
      </c>
      <c r="S19" s="341">
        <v>0.118871871</v>
      </c>
      <c r="T19" s="341">
        <v>0.119592667</v>
      </c>
      <c r="U19" s="341">
        <v>0.116867129</v>
      </c>
      <c r="V19" s="341">
        <v>0.11124835499999999</v>
      </c>
      <c r="W19" s="341">
        <v>0.114594767</v>
      </c>
      <c r="X19" s="341">
        <v>0.11272887099999999</v>
      </c>
      <c r="Y19" s="341">
        <v>0.1076884</v>
      </c>
      <c r="Z19" s="341">
        <v>0.106001839</v>
      </c>
      <c r="AA19" s="341">
        <v>9.7607226000000005E-2</v>
      </c>
      <c r="AB19" s="341">
        <v>0.10300203400000001</v>
      </c>
      <c r="AC19" s="341">
        <v>0.104247774</v>
      </c>
      <c r="AD19" s="341">
        <v>0.1059184</v>
      </c>
      <c r="AE19" s="341">
        <v>0.109887806</v>
      </c>
      <c r="AF19" s="341">
        <v>0.1123376</v>
      </c>
      <c r="AG19" s="341">
        <v>0.112176452</v>
      </c>
      <c r="AH19" s="341">
        <v>0.112308806</v>
      </c>
      <c r="AI19" s="341">
        <v>0.112026167</v>
      </c>
      <c r="AJ19" s="341">
        <v>0.11127074200000001</v>
      </c>
      <c r="AK19" s="341">
        <v>0.1148798</v>
      </c>
      <c r="AL19" s="341">
        <v>0.109066</v>
      </c>
      <c r="AM19" s="341">
        <v>6.0061999999999997E-2</v>
      </c>
      <c r="AN19" s="341">
        <v>6.9138678999999995E-2</v>
      </c>
      <c r="AO19" s="341">
        <v>7.5981967999999997E-2</v>
      </c>
      <c r="AP19" s="341">
        <v>8.2620700000000005E-2</v>
      </c>
      <c r="AQ19" s="341">
        <v>7.6898516E-2</v>
      </c>
      <c r="AR19" s="341">
        <v>7.8361467000000004E-2</v>
      </c>
      <c r="AS19" s="341">
        <v>8.0391096999999995E-2</v>
      </c>
      <c r="AT19" s="341">
        <v>8.3301097000000004E-2</v>
      </c>
      <c r="AU19" s="341">
        <v>8.2266533000000003E-2</v>
      </c>
      <c r="AV19" s="341">
        <v>7.6480871000000006E-2</v>
      </c>
      <c r="AW19" s="341">
        <v>6.9489866999999997E-2</v>
      </c>
      <c r="AX19" s="341">
        <v>6.5229999999999996E-2</v>
      </c>
      <c r="AY19" s="341">
        <v>6.8124100000000007E-2</v>
      </c>
      <c r="AZ19" s="896">
        <v>7.0071999999999995E-2</v>
      </c>
      <c r="BA19" s="352">
        <v>7.8754599999999994E-2</v>
      </c>
      <c r="BB19" s="352">
        <v>8.8650400000000004E-2</v>
      </c>
      <c r="BC19" s="352">
        <v>9.7051899999999997E-2</v>
      </c>
      <c r="BD19" s="352">
        <v>0.10380549999999999</v>
      </c>
      <c r="BE19" s="352">
        <v>0.1076896</v>
      </c>
      <c r="BF19" s="352">
        <v>0.1094672</v>
      </c>
      <c r="BG19" s="352">
        <v>0.1072316</v>
      </c>
      <c r="BH19" s="352">
        <v>0.1073978</v>
      </c>
      <c r="BI19" s="352">
        <v>0.10611950000000001</v>
      </c>
      <c r="BJ19" s="352">
        <v>0.10602159999999999</v>
      </c>
      <c r="BK19" s="352">
        <v>9.0300900000000003E-2</v>
      </c>
      <c r="BL19" s="352">
        <v>9.10464E-2</v>
      </c>
      <c r="BM19" s="352">
        <v>9.5436999999999994E-2</v>
      </c>
      <c r="BN19" s="352">
        <v>9.96557E-2</v>
      </c>
      <c r="BO19" s="352">
        <v>0.1033729</v>
      </c>
      <c r="BP19" s="352">
        <v>0.10652780000000001</v>
      </c>
      <c r="BQ19" s="352">
        <v>0.1090391</v>
      </c>
      <c r="BR19" s="352">
        <v>0.1099513</v>
      </c>
      <c r="BS19" s="352">
        <v>0.1076488</v>
      </c>
      <c r="BT19" s="352">
        <v>0.1073011</v>
      </c>
      <c r="BU19" s="352">
        <v>0.1049789</v>
      </c>
      <c r="BV19" s="352">
        <v>0.1045941</v>
      </c>
    </row>
    <row r="20" spans="1:74" ht="11.1" customHeight="1" x14ac:dyDescent="0.2">
      <c r="A20" s="270" t="s">
        <v>1468</v>
      </c>
      <c r="B20" s="545" t="s">
        <v>1495</v>
      </c>
      <c r="C20" s="341">
        <v>8.4916676999999996E-2</v>
      </c>
      <c r="D20" s="341">
        <v>8.2126249999999998E-2</v>
      </c>
      <c r="E20" s="341">
        <v>8.3742418999999998E-2</v>
      </c>
      <c r="F20" s="341">
        <v>9.4567833000000004E-2</v>
      </c>
      <c r="G20" s="341">
        <v>9.7044838999999994E-2</v>
      </c>
      <c r="H20" s="341">
        <v>9.8267999999999994E-2</v>
      </c>
      <c r="I20" s="341">
        <v>9.9541581000000004E-2</v>
      </c>
      <c r="J20" s="341">
        <v>9.1342452000000005E-2</v>
      </c>
      <c r="K20" s="341">
        <v>0.109644333</v>
      </c>
      <c r="L20" s="341">
        <v>9.9336967999999998E-2</v>
      </c>
      <c r="M20" s="341">
        <v>0.11550390000000001</v>
      </c>
      <c r="N20" s="341">
        <v>0.11674371</v>
      </c>
      <c r="O20" s="341">
        <v>0.12900177400000001</v>
      </c>
      <c r="P20" s="341">
        <v>0.134272536</v>
      </c>
      <c r="Q20" s="341">
        <v>0.152178323</v>
      </c>
      <c r="R20" s="341">
        <v>0.160675333</v>
      </c>
      <c r="S20" s="341">
        <v>0.172744065</v>
      </c>
      <c r="T20" s="341">
        <v>0.18294813300000001</v>
      </c>
      <c r="U20" s="341">
        <v>0.16405616100000001</v>
      </c>
      <c r="V20" s="341">
        <v>0.18494348399999999</v>
      </c>
      <c r="W20" s="341">
        <v>0.19872193299999999</v>
      </c>
      <c r="X20" s="341">
        <v>0.164331903</v>
      </c>
      <c r="Y20" s="341">
        <v>0.179585467</v>
      </c>
      <c r="Z20" s="341">
        <v>0.20944274199999999</v>
      </c>
      <c r="AA20" s="341">
        <v>0.184093645</v>
      </c>
      <c r="AB20" s="341">
        <v>0.19393962100000001</v>
      </c>
      <c r="AC20" s="341">
        <v>0.183474419</v>
      </c>
      <c r="AD20" s="341">
        <v>0.20739969999999999</v>
      </c>
      <c r="AE20" s="341">
        <v>0.176391516</v>
      </c>
      <c r="AF20" s="341">
        <v>0.2340044</v>
      </c>
      <c r="AG20" s="341">
        <v>0.22049090299999999</v>
      </c>
      <c r="AH20" s="341">
        <v>0.21445545199999999</v>
      </c>
      <c r="AI20" s="341">
        <v>0.21283833299999999</v>
      </c>
      <c r="AJ20" s="341">
        <v>0.218395387</v>
      </c>
      <c r="AK20" s="341">
        <v>0.22657396699999999</v>
      </c>
      <c r="AL20" s="341">
        <v>0.22223767699999999</v>
      </c>
      <c r="AM20" s="341">
        <v>0.16738612899999999</v>
      </c>
      <c r="AN20" s="341">
        <v>0.15771471400000001</v>
      </c>
      <c r="AO20" s="341">
        <v>0.17460387099999999</v>
      </c>
      <c r="AP20" s="341">
        <v>0.16939943299999999</v>
      </c>
      <c r="AQ20" s="341">
        <v>0.20105100000000001</v>
      </c>
      <c r="AR20" s="341">
        <v>0.208067267</v>
      </c>
      <c r="AS20" s="341">
        <v>0.20077445199999999</v>
      </c>
      <c r="AT20" s="341">
        <v>0.18289638699999999</v>
      </c>
      <c r="AU20" s="341">
        <v>0.215474467</v>
      </c>
      <c r="AV20" s="341">
        <v>0.20708074200000001</v>
      </c>
      <c r="AW20" s="341">
        <v>0.2019676</v>
      </c>
      <c r="AX20" s="341">
        <v>0.19601399999999999</v>
      </c>
      <c r="AY20" s="341">
        <v>0.15220639999999999</v>
      </c>
      <c r="AZ20" s="896">
        <v>0.16450909999999999</v>
      </c>
      <c r="BA20" s="352">
        <v>0.18059939999999999</v>
      </c>
      <c r="BB20" s="352">
        <v>0.2095881</v>
      </c>
      <c r="BC20" s="352">
        <v>0.22653429999999999</v>
      </c>
      <c r="BD20" s="352">
        <v>0.24488389999999999</v>
      </c>
      <c r="BE20" s="352">
        <v>0.25046869999999999</v>
      </c>
      <c r="BF20" s="352">
        <v>0.2535153</v>
      </c>
      <c r="BG20" s="352">
        <v>0.2623163</v>
      </c>
      <c r="BH20" s="352">
        <v>0.26193</v>
      </c>
      <c r="BI20" s="352">
        <v>0.2719529</v>
      </c>
      <c r="BJ20" s="352">
        <v>0.28039320000000001</v>
      </c>
      <c r="BK20" s="352">
        <v>0.27135890000000001</v>
      </c>
      <c r="BL20" s="352">
        <v>0.27379949999999997</v>
      </c>
      <c r="BM20" s="352">
        <v>0.2768196</v>
      </c>
      <c r="BN20" s="352">
        <v>0.28110380000000001</v>
      </c>
      <c r="BO20" s="352">
        <v>0.28344439999999999</v>
      </c>
      <c r="BP20" s="352">
        <v>0.28984529999999997</v>
      </c>
      <c r="BQ20" s="352">
        <v>0.28577530000000001</v>
      </c>
      <c r="BR20" s="352">
        <v>0.28103030000000001</v>
      </c>
      <c r="BS20" s="352">
        <v>0.28362850000000001</v>
      </c>
      <c r="BT20" s="352">
        <v>0.27866000000000002</v>
      </c>
      <c r="BU20" s="352">
        <v>0.28602830000000001</v>
      </c>
      <c r="BV20" s="352">
        <v>0.29283730000000002</v>
      </c>
    </row>
    <row r="21" spans="1:74" ht="11.1" customHeight="1" x14ac:dyDescent="0.2">
      <c r="A21" s="269" t="s">
        <v>96</v>
      </c>
      <c r="B21" s="545" t="s">
        <v>1509</v>
      </c>
      <c r="C21" s="341">
        <v>-0.69510400000000006</v>
      </c>
      <c r="D21" s="341">
        <v>-0.48419800000000002</v>
      </c>
      <c r="E21" s="341">
        <v>-1.012964</v>
      </c>
      <c r="F21" s="341">
        <v>-1.1385799999999999</v>
      </c>
      <c r="G21" s="341">
        <v>-1.001911</v>
      </c>
      <c r="H21" s="341">
        <v>-1.093478</v>
      </c>
      <c r="I21" s="341">
        <v>-1.362303</v>
      </c>
      <c r="J21" s="341">
        <v>-1.1848179999999999</v>
      </c>
      <c r="K21" s="341">
        <v>-1.182345</v>
      </c>
      <c r="L21" s="341">
        <v>-0.91573199999999999</v>
      </c>
      <c r="M21" s="341">
        <v>-0.941805</v>
      </c>
      <c r="N21" s="341">
        <v>-1.134962</v>
      </c>
      <c r="O21" s="341">
        <v>-0.61289199999999999</v>
      </c>
      <c r="P21" s="341">
        <v>-0.628077</v>
      </c>
      <c r="Q21" s="341">
        <v>-0.98728099999999996</v>
      </c>
      <c r="R21" s="341">
        <v>-0.86398299999999995</v>
      </c>
      <c r="S21" s="341">
        <v>-0.99500200000000005</v>
      </c>
      <c r="T21" s="341">
        <v>-1.0237149999999999</v>
      </c>
      <c r="U21" s="341">
        <v>-1.1437580000000001</v>
      </c>
      <c r="V21" s="341">
        <v>-1.0732079999999999</v>
      </c>
      <c r="W21" s="341">
        <v>-0.95936200000000005</v>
      </c>
      <c r="X21" s="341">
        <v>-0.97177899999999995</v>
      </c>
      <c r="Y21" s="341">
        <v>-1.0325089999999999</v>
      </c>
      <c r="Z21" s="341">
        <v>-1.0417110000000001</v>
      </c>
      <c r="AA21" s="341">
        <v>-0.83654499999999998</v>
      </c>
      <c r="AB21" s="341">
        <v>-0.79840999999999995</v>
      </c>
      <c r="AC21" s="341">
        <v>-0.91920199999999996</v>
      </c>
      <c r="AD21" s="341">
        <v>-1.1123209999999999</v>
      </c>
      <c r="AE21" s="341">
        <v>-1.118336</v>
      </c>
      <c r="AF21" s="341">
        <v>-1.324832</v>
      </c>
      <c r="AG21" s="341">
        <v>-1.236853</v>
      </c>
      <c r="AH21" s="341">
        <v>-1.357294</v>
      </c>
      <c r="AI21" s="341">
        <v>-1.356606</v>
      </c>
      <c r="AJ21" s="341">
        <v>-1.1291439999999999</v>
      </c>
      <c r="AK21" s="341">
        <v>-1.2364919999999999</v>
      </c>
      <c r="AL21" s="341">
        <v>-1.2962180000000001</v>
      </c>
      <c r="AM21" s="341">
        <v>-1.0123759999999999</v>
      </c>
      <c r="AN21" s="341">
        <v>-0.63463800000000004</v>
      </c>
      <c r="AO21" s="341">
        <v>-0.92863799999999996</v>
      </c>
      <c r="AP21" s="341">
        <v>-1.0645800000000001</v>
      </c>
      <c r="AQ21" s="341">
        <v>-1.1596379999999999</v>
      </c>
      <c r="AR21" s="341">
        <v>-1.2990999999999999</v>
      </c>
      <c r="AS21" s="341">
        <v>-1.2623390000000001</v>
      </c>
      <c r="AT21" s="341">
        <v>-1.180194</v>
      </c>
      <c r="AU21" s="341">
        <v>-1.0976060000000001</v>
      </c>
      <c r="AV21" s="341">
        <v>-1.15499</v>
      </c>
      <c r="AW21" s="341">
        <v>-1.1587670000000001</v>
      </c>
      <c r="AX21" s="341">
        <v>-1.2705869999999999</v>
      </c>
      <c r="AY21" s="341">
        <v>-1.0546543778999999</v>
      </c>
      <c r="AZ21" s="896">
        <v>-0.90264740258999998</v>
      </c>
      <c r="BA21" s="352">
        <v>-1.0182910000000001</v>
      </c>
      <c r="BB21" s="352">
        <v>-1.1414029999999999</v>
      </c>
      <c r="BC21" s="352">
        <v>-1.0914250000000001</v>
      </c>
      <c r="BD21" s="352">
        <v>-1.1430499999999999</v>
      </c>
      <c r="BE21" s="352">
        <v>-1.198545</v>
      </c>
      <c r="BF21" s="352">
        <v>-1.1967719999999999</v>
      </c>
      <c r="BG21" s="352">
        <v>-1.144663</v>
      </c>
      <c r="BH21" s="352">
        <v>-1.0099830000000001</v>
      </c>
      <c r="BI21" s="352">
        <v>-1.044432</v>
      </c>
      <c r="BJ21" s="352">
        <v>-1.085582</v>
      </c>
      <c r="BK21" s="352">
        <v>-0.80440920000000005</v>
      </c>
      <c r="BL21" s="352">
        <v>-0.902281</v>
      </c>
      <c r="BM21" s="352">
        <v>-0.93525729999999996</v>
      </c>
      <c r="BN21" s="352">
        <v>-1.037563</v>
      </c>
      <c r="BO21" s="352">
        <v>-0.95055970000000001</v>
      </c>
      <c r="BP21" s="352">
        <v>-1.0355460000000001</v>
      </c>
      <c r="BQ21" s="352">
        <v>-1.0971439999999999</v>
      </c>
      <c r="BR21" s="352">
        <v>-1.150129</v>
      </c>
      <c r="BS21" s="352">
        <v>-1.131488</v>
      </c>
      <c r="BT21" s="352">
        <v>-0.93629890000000005</v>
      </c>
      <c r="BU21" s="352">
        <v>-0.98153749999999995</v>
      </c>
      <c r="BV21" s="352">
        <v>-1.0367200000000001</v>
      </c>
    </row>
    <row r="22" spans="1:74" ht="11.1" customHeight="1" x14ac:dyDescent="0.2">
      <c r="A22" s="269" t="s">
        <v>1471</v>
      </c>
      <c r="B22" s="545" t="s">
        <v>1498</v>
      </c>
      <c r="C22" s="341">
        <v>5.777E-3</v>
      </c>
      <c r="D22" s="341">
        <v>-1.01E-4</v>
      </c>
      <c r="E22" s="341">
        <v>1.5002E-2</v>
      </c>
      <c r="F22" s="341">
        <v>1.3179999999999999E-3</v>
      </c>
      <c r="G22" s="341">
        <v>-1.24E-2</v>
      </c>
      <c r="H22" s="341">
        <v>-8.0850000000000002E-3</v>
      </c>
      <c r="I22" s="341">
        <v>-1.0985999999999999E-2</v>
      </c>
      <c r="J22" s="341">
        <v>-1.4848E-2</v>
      </c>
      <c r="K22" s="341">
        <v>-7.8549999999999991E-3</v>
      </c>
      <c r="L22" s="341">
        <v>6.1250000000000002E-3</v>
      </c>
      <c r="M22" s="341">
        <v>2.2738000000000001E-2</v>
      </c>
      <c r="N22" s="341">
        <v>1.2564000000000001E-2</v>
      </c>
      <c r="O22" s="341">
        <v>2.4702999999999999E-2</v>
      </c>
      <c r="P22" s="341">
        <v>2.8646999999999999E-2</v>
      </c>
      <c r="Q22" s="341">
        <v>2.1137E-2</v>
      </c>
      <c r="R22" s="341">
        <v>-4.7039999999999998E-3</v>
      </c>
      <c r="S22" s="341">
        <v>2.3909999999999999E-3</v>
      </c>
      <c r="T22" s="341">
        <v>5.9109999999999996E-3</v>
      </c>
      <c r="U22" s="341">
        <v>1.0809999999999999E-3</v>
      </c>
      <c r="V22" s="341">
        <v>1.4144E-2</v>
      </c>
      <c r="W22" s="341">
        <v>2.9012E-2</v>
      </c>
      <c r="X22" s="341">
        <v>1.8270000000000002E-2</v>
      </c>
      <c r="Y22" s="341">
        <v>2.9253000000000001E-2</v>
      </c>
      <c r="Z22" s="341">
        <v>2.0641E-2</v>
      </c>
      <c r="AA22" s="341">
        <v>3.6958999999999999E-2</v>
      </c>
      <c r="AB22" s="341">
        <v>5.1754000000000001E-2</v>
      </c>
      <c r="AC22" s="341">
        <v>1.3324000000000001E-2</v>
      </c>
      <c r="AD22" s="341">
        <v>3.4186000000000001E-2</v>
      </c>
      <c r="AE22" s="341">
        <v>9.2040000000000004E-3</v>
      </c>
      <c r="AF22" s="341">
        <v>8.0450000000000001E-3</v>
      </c>
      <c r="AG22" s="341">
        <v>-9.1600000000000004E-4</v>
      </c>
      <c r="AH22" s="341">
        <v>-9.8299999999999993E-4</v>
      </c>
      <c r="AI22" s="341">
        <v>4.0429999999999997E-3</v>
      </c>
      <c r="AJ22" s="341">
        <v>1.1913E-2</v>
      </c>
      <c r="AK22" s="341">
        <v>8.1349999999999999E-3</v>
      </c>
      <c r="AL22" s="341">
        <v>2.0655E-2</v>
      </c>
      <c r="AM22" s="341">
        <v>-3.7590000000000002E-3</v>
      </c>
      <c r="AN22" s="341">
        <v>3.9050000000000001E-3</v>
      </c>
      <c r="AO22" s="341">
        <v>1.3999999999999999E-4</v>
      </c>
      <c r="AP22" s="341">
        <v>-4.0289999999999996E-3</v>
      </c>
      <c r="AQ22" s="341">
        <v>-6.6800000000000002E-3</v>
      </c>
      <c r="AR22" s="341">
        <v>-7.9920000000000008E-3</v>
      </c>
      <c r="AS22" s="341">
        <v>-9.8600000000000007E-3</v>
      </c>
      <c r="AT22" s="341">
        <v>-8.1700000000000002E-3</v>
      </c>
      <c r="AU22" s="341">
        <v>-5.829E-3</v>
      </c>
      <c r="AV22" s="341">
        <v>2.8379999999999998E-3</v>
      </c>
      <c r="AW22" s="341">
        <v>2.0950000000000001E-3</v>
      </c>
      <c r="AX22" s="341">
        <v>8.2899999999999998E-4</v>
      </c>
      <c r="AY22" s="341">
        <v>5.0940451612999996E-3</v>
      </c>
      <c r="AZ22" s="896">
        <v>-6.5927142857000003E-4</v>
      </c>
      <c r="BA22" s="352">
        <v>6.7570000000000005E-5</v>
      </c>
      <c r="BB22" s="352">
        <v>-1.40475E-3</v>
      </c>
      <c r="BC22" s="352">
        <v>-2.21616E-3</v>
      </c>
      <c r="BD22" s="352">
        <v>2.1438099999999999E-3</v>
      </c>
      <c r="BE22" s="352">
        <v>1.13193E-3</v>
      </c>
      <c r="BF22" s="352">
        <v>4.5742999999999999E-4</v>
      </c>
      <c r="BG22" s="352">
        <v>1.72573E-3</v>
      </c>
      <c r="BH22" s="352">
        <v>5.25502E-3</v>
      </c>
      <c r="BI22" s="352">
        <v>5.25838E-3</v>
      </c>
      <c r="BJ22" s="352">
        <v>5.5157399999999999E-3</v>
      </c>
      <c r="BK22" s="352">
        <v>-5.393E-5</v>
      </c>
      <c r="BL22" s="352">
        <v>4.4345900000000004E-3</v>
      </c>
      <c r="BM22" s="352">
        <v>3.5886099999999999E-3</v>
      </c>
      <c r="BN22" s="352">
        <v>1.4471499999999999E-3</v>
      </c>
      <c r="BO22" s="352">
        <v>-1.0798000000000001E-4</v>
      </c>
      <c r="BP22" s="352">
        <v>4.4505100000000004E-3</v>
      </c>
      <c r="BQ22" s="352">
        <v>3.59239E-3</v>
      </c>
      <c r="BR22" s="352">
        <v>3.0370000000000002E-3</v>
      </c>
      <c r="BS22" s="352">
        <v>4.3975500000000001E-3</v>
      </c>
      <c r="BT22" s="352">
        <v>8.6800499999999999E-3</v>
      </c>
      <c r="BU22" s="352">
        <v>9.0609200000000001E-3</v>
      </c>
      <c r="BV22" s="352">
        <v>9.3660299999999991E-3</v>
      </c>
    </row>
    <row r="23" spans="1:74" ht="11.1" customHeight="1" x14ac:dyDescent="0.2">
      <c r="A23" s="270" t="s">
        <v>1472</v>
      </c>
      <c r="B23" s="545" t="s">
        <v>1499</v>
      </c>
      <c r="C23" s="341">
        <v>2.0386999999999999E-2</v>
      </c>
      <c r="D23" s="341">
        <v>1.2821000000000001E-2</v>
      </c>
      <c r="E23" s="341">
        <v>1.7902999999999999E-2</v>
      </c>
      <c r="F23" s="341">
        <v>1.3067E-2</v>
      </c>
      <c r="G23" s="341">
        <v>2.0936E-2</v>
      </c>
      <c r="H23" s="341">
        <v>1.7867000000000001E-2</v>
      </c>
      <c r="I23" s="341">
        <v>1.9129E-2</v>
      </c>
      <c r="J23" s="341">
        <v>1.3580999999999999E-2</v>
      </c>
      <c r="K23" s="341">
        <v>1.0133E-2</v>
      </c>
      <c r="L23" s="341">
        <v>1.4548E-2</v>
      </c>
      <c r="M23" s="341">
        <v>2.3067000000000001E-2</v>
      </c>
      <c r="N23" s="341">
        <v>2.1613E-2</v>
      </c>
      <c r="O23" s="341">
        <v>2.0419E-2</v>
      </c>
      <c r="P23" s="341">
        <v>1.95E-2</v>
      </c>
      <c r="Q23" s="341">
        <v>2.5354999999999999E-2</v>
      </c>
      <c r="R23" s="341">
        <v>1.4E-2</v>
      </c>
      <c r="S23" s="341">
        <v>3.7065000000000001E-2</v>
      </c>
      <c r="T23" s="341">
        <v>2.2700000000000001E-2</v>
      </c>
      <c r="U23" s="341">
        <v>2.5257999999999999E-2</v>
      </c>
      <c r="V23" s="341">
        <v>3.2355000000000002E-2</v>
      </c>
      <c r="W23" s="341">
        <v>1.35E-2</v>
      </c>
      <c r="X23" s="341">
        <v>1.1323E-2</v>
      </c>
      <c r="Y23" s="341">
        <v>2.7099999999999999E-2</v>
      </c>
      <c r="Z23" s="341">
        <v>3.3936000000000001E-2</v>
      </c>
      <c r="AA23" s="341">
        <v>2.7741999999999999E-2</v>
      </c>
      <c r="AB23" s="341">
        <v>3.4551999999999999E-2</v>
      </c>
      <c r="AC23" s="341">
        <v>3.3967999999999998E-2</v>
      </c>
      <c r="AD23" s="341">
        <v>3.4333000000000002E-2</v>
      </c>
      <c r="AE23" s="341">
        <v>3.9E-2</v>
      </c>
      <c r="AF23" s="341">
        <v>4.8633000000000003E-2</v>
      </c>
      <c r="AG23" s="341">
        <v>5.1612999999999999E-2</v>
      </c>
      <c r="AH23" s="341">
        <v>4.3839000000000003E-2</v>
      </c>
      <c r="AI23" s="341">
        <v>3.3833000000000002E-2</v>
      </c>
      <c r="AJ23" s="341">
        <v>2.2613000000000001E-2</v>
      </c>
      <c r="AK23" s="341">
        <v>4.8329999999999996E-3</v>
      </c>
      <c r="AL23" s="341">
        <v>3.1E-2</v>
      </c>
      <c r="AM23" s="341">
        <v>-5.2269999999999999E-3</v>
      </c>
      <c r="AN23" s="341">
        <v>-3.6080000000000001E-3</v>
      </c>
      <c r="AO23" s="341">
        <v>-1.4970000000000001E-2</v>
      </c>
      <c r="AP23" s="341">
        <v>-4.1023999999999998E-2</v>
      </c>
      <c r="AQ23" s="341">
        <v>-2.7567999999999999E-2</v>
      </c>
      <c r="AR23" s="341">
        <v>-4.8089E-2</v>
      </c>
      <c r="AS23" s="341">
        <v>-4.4006000000000003E-2</v>
      </c>
      <c r="AT23" s="341">
        <v>-2.8981E-2</v>
      </c>
      <c r="AU23" s="341">
        <v>-3.9861000000000001E-2</v>
      </c>
      <c r="AV23" s="341">
        <v>-2.8072E-2</v>
      </c>
      <c r="AW23" s="341">
        <v>-4.8522000000000003E-2</v>
      </c>
      <c r="AX23" s="341">
        <v>-2.4135E-2</v>
      </c>
      <c r="AY23" s="341">
        <v>-1.3544932258000001E-2</v>
      </c>
      <c r="AZ23" s="896">
        <v>-1.6208185714000001E-2</v>
      </c>
      <c r="BA23" s="352">
        <v>-6.2386000000000004E-3</v>
      </c>
      <c r="BB23" s="352">
        <v>-9.0159999999999997E-3</v>
      </c>
      <c r="BC23" s="352">
        <v>-1.1095600000000001E-2</v>
      </c>
      <c r="BD23" s="352">
        <v>-1.36551E-2</v>
      </c>
      <c r="BE23" s="352">
        <v>-1.41555E-2</v>
      </c>
      <c r="BF23" s="352">
        <v>-1.3767400000000001E-2</v>
      </c>
      <c r="BG23" s="352">
        <v>-1.5726199999999999E-2</v>
      </c>
      <c r="BH23" s="352">
        <v>-1.51986E-2</v>
      </c>
      <c r="BI23" s="352">
        <v>-2.0093199999999999E-2</v>
      </c>
      <c r="BJ23" s="352">
        <v>-2.1301500000000001E-2</v>
      </c>
      <c r="BK23" s="352">
        <v>-1.9672000000000001E-3</v>
      </c>
      <c r="BL23" s="352">
        <v>-3.8210000000000002E-3</v>
      </c>
      <c r="BM23" s="352">
        <v>-5.3556000000000003E-3</v>
      </c>
      <c r="BN23" s="352">
        <v>-6.7742999999999996E-3</v>
      </c>
      <c r="BO23" s="352">
        <v>-7.6011999999999998E-3</v>
      </c>
      <c r="BP23" s="352">
        <v>-9.0512000000000006E-3</v>
      </c>
      <c r="BQ23" s="352">
        <v>-8.4530999999999999E-3</v>
      </c>
      <c r="BR23" s="352">
        <v>-7.0707000000000001E-3</v>
      </c>
      <c r="BS23" s="352">
        <v>-8.097E-3</v>
      </c>
      <c r="BT23" s="352">
        <v>-6.7394000000000004E-3</v>
      </c>
      <c r="BU23" s="352">
        <v>-1.0995100000000001E-2</v>
      </c>
      <c r="BV23" s="352">
        <v>-1.16103E-2</v>
      </c>
    </row>
    <row r="24" spans="1:74" ht="11.1" customHeight="1" x14ac:dyDescent="0.2">
      <c r="A24" s="270" t="s">
        <v>1518</v>
      </c>
      <c r="B24" s="545" t="s">
        <v>1519</v>
      </c>
      <c r="C24" s="341">
        <v>0.13045277419000001</v>
      </c>
      <c r="D24" s="341">
        <v>0.16857646429000001</v>
      </c>
      <c r="E24" s="341">
        <v>0.18581767741999999</v>
      </c>
      <c r="F24" s="341">
        <v>0.28929516666999999</v>
      </c>
      <c r="G24" s="341">
        <v>-0.11125416129</v>
      </c>
      <c r="H24" s="341">
        <v>-2.1674966667000001E-2</v>
      </c>
      <c r="I24" s="341">
        <v>-4.8557806452000002E-2</v>
      </c>
      <c r="J24" s="341">
        <v>1.3250354839E-2</v>
      </c>
      <c r="K24" s="341">
        <v>8.3826533332999997E-2</v>
      </c>
      <c r="L24" s="341">
        <v>1.3696612903E-2</v>
      </c>
      <c r="M24" s="341">
        <v>-0.37634830000000002</v>
      </c>
      <c r="N24" s="341">
        <v>3.2520258065000002E-2</v>
      </c>
      <c r="O24" s="341">
        <v>-0.15711883870999999</v>
      </c>
      <c r="P24" s="341">
        <v>-8.7268892856999999E-2</v>
      </c>
      <c r="Q24" s="341">
        <v>0.39889151613000001</v>
      </c>
      <c r="R24" s="341">
        <v>1.6996333333000001E-3</v>
      </c>
      <c r="S24" s="341">
        <v>-4.9437096773999999E-3</v>
      </c>
      <c r="T24" s="341">
        <v>4.6901900000000003E-2</v>
      </c>
      <c r="U24" s="341">
        <v>-0.25979854838999999</v>
      </c>
      <c r="V24" s="341">
        <v>0.11172529032</v>
      </c>
      <c r="W24" s="341">
        <v>-8.5608266666999999E-2</v>
      </c>
      <c r="X24" s="341">
        <v>0.32014509677000003</v>
      </c>
      <c r="Y24" s="341">
        <v>-0.16725656667</v>
      </c>
      <c r="Z24" s="341">
        <v>-0.57964903225999997</v>
      </c>
      <c r="AA24" s="341">
        <v>2.7455806451999998E-3</v>
      </c>
      <c r="AB24" s="341">
        <v>0.36892944828000002</v>
      </c>
      <c r="AC24" s="341">
        <v>-0.11656212903</v>
      </c>
      <c r="AD24" s="341">
        <v>0.10467643333</v>
      </c>
      <c r="AE24" s="341">
        <v>-8.3916032257999998E-2</v>
      </c>
      <c r="AF24" s="341">
        <v>-6.6663633333000002E-2</v>
      </c>
      <c r="AG24" s="341">
        <v>-0.17390122581</v>
      </c>
      <c r="AH24" s="341">
        <v>0.11737364516</v>
      </c>
      <c r="AI24" s="341">
        <v>6.3545733332999996E-2</v>
      </c>
      <c r="AJ24" s="341">
        <v>0.24490338710000001</v>
      </c>
      <c r="AK24" s="341">
        <v>-0.26293396667000002</v>
      </c>
      <c r="AL24" s="341">
        <v>-0.20315587097000001</v>
      </c>
      <c r="AM24" s="341">
        <v>0.34238590323000001</v>
      </c>
      <c r="AN24" s="341">
        <v>4.9216214286000003E-2</v>
      </c>
      <c r="AO24" s="341">
        <v>9.0373580645000007E-2</v>
      </c>
      <c r="AP24" s="341">
        <v>0.25533236666999998</v>
      </c>
      <c r="AQ24" s="341">
        <v>-7.3137419354999997E-2</v>
      </c>
      <c r="AR24" s="341">
        <v>8.8457400000000005E-2</v>
      </c>
      <c r="AS24" s="341">
        <v>-0.13120654839000001</v>
      </c>
      <c r="AT24" s="341">
        <v>-0.32914380645000002</v>
      </c>
      <c r="AU24" s="341">
        <v>-9.6150799999999995E-2</v>
      </c>
      <c r="AV24" s="341">
        <v>0.41187877419000002</v>
      </c>
      <c r="AW24" s="341">
        <v>-0.28673723333000001</v>
      </c>
      <c r="AX24" s="341">
        <v>-0.23877719354999999</v>
      </c>
      <c r="AY24" s="341">
        <v>2.3970958524999999E-2</v>
      </c>
      <c r="AZ24" s="896">
        <v>0.22703661687000001</v>
      </c>
      <c r="BA24" s="352">
        <v>9.4417699999999993E-2</v>
      </c>
      <c r="BB24" s="352">
        <v>0.15383949999999999</v>
      </c>
      <c r="BC24" s="352">
        <v>-4.5885099999999998E-2</v>
      </c>
      <c r="BD24" s="352">
        <v>2.71752E-2</v>
      </c>
      <c r="BE24" s="352">
        <v>-0.15561269999999999</v>
      </c>
      <c r="BF24" s="352">
        <v>3.81563E-3</v>
      </c>
      <c r="BG24" s="352">
        <v>0.1021869</v>
      </c>
      <c r="BH24" s="352">
        <v>0.26606259999999998</v>
      </c>
      <c r="BI24" s="352">
        <v>-0.18998860000000001</v>
      </c>
      <c r="BJ24" s="352">
        <v>-0.22709090000000001</v>
      </c>
      <c r="BK24" s="352">
        <v>-0.15229790000000001</v>
      </c>
      <c r="BL24" s="352">
        <v>0.25910569999999999</v>
      </c>
      <c r="BM24" s="352">
        <v>7.7234399999999995E-2</v>
      </c>
      <c r="BN24" s="352">
        <v>0.1842715</v>
      </c>
      <c r="BO24" s="352">
        <v>-0.1171195</v>
      </c>
      <c r="BP24" s="352">
        <v>2.6919700000000001E-2</v>
      </c>
      <c r="BQ24" s="352">
        <v>-0.1706879</v>
      </c>
      <c r="BR24" s="352">
        <v>-9.8842099999999992E-3</v>
      </c>
      <c r="BS24" s="352">
        <v>0.13928009999999999</v>
      </c>
      <c r="BT24" s="352">
        <v>0.24208070000000001</v>
      </c>
      <c r="BU24" s="352">
        <v>-0.19951820000000001</v>
      </c>
      <c r="BV24" s="352">
        <v>-0.24443309999999999</v>
      </c>
    </row>
    <row r="25" spans="1:74" s="273" customFormat="1" ht="11.1" customHeight="1" x14ac:dyDescent="0.2">
      <c r="A25" s="269"/>
      <c r="B25" s="546"/>
      <c r="C25" s="102"/>
      <c r="D25" s="102"/>
      <c r="E25" s="102"/>
      <c r="F25" s="102"/>
      <c r="G25" s="102"/>
      <c r="H25" s="102"/>
      <c r="I25" s="102"/>
      <c r="J25" s="102"/>
      <c r="K25" s="102"/>
      <c r="L25" s="102"/>
      <c r="M25" s="102"/>
      <c r="N25" s="102"/>
      <c r="O25" s="102"/>
      <c r="P25" s="102"/>
      <c r="Q25" s="102"/>
      <c r="R25" s="102"/>
      <c r="S25" s="102"/>
      <c r="T25" s="102"/>
      <c r="U25" s="102"/>
      <c r="V25" s="102"/>
      <c r="W25" s="102"/>
      <c r="X25" s="102"/>
      <c r="Y25" s="102"/>
      <c r="Z25" s="102"/>
      <c r="AA25" s="102"/>
      <c r="AB25" s="102"/>
      <c r="AC25" s="102"/>
      <c r="AD25" s="102"/>
      <c r="AE25" s="102"/>
      <c r="AF25" s="102"/>
      <c r="AG25" s="102"/>
      <c r="AH25" s="102"/>
      <c r="AI25" s="102"/>
      <c r="AJ25" s="102"/>
      <c r="AK25" s="102"/>
      <c r="AL25" s="102"/>
      <c r="AM25" s="102"/>
      <c r="AN25" s="102"/>
      <c r="AO25" s="102"/>
      <c r="AP25" s="102"/>
      <c r="AQ25" s="102"/>
      <c r="AR25" s="102"/>
      <c r="AS25" s="102"/>
      <c r="AT25" s="102"/>
      <c r="AU25" s="102"/>
      <c r="AV25" s="102"/>
      <c r="AW25" s="102"/>
      <c r="AX25" s="102"/>
      <c r="AY25" s="102"/>
      <c r="AZ25" s="915"/>
      <c r="BA25" s="559"/>
      <c r="BB25" s="559"/>
      <c r="BC25" s="559"/>
      <c r="BD25" s="559"/>
      <c r="BE25" s="559"/>
      <c r="BF25" s="559"/>
      <c r="BG25" s="559"/>
      <c r="BH25" s="559"/>
      <c r="BI25" s="559"/>
      <c r="BJ25" s="559"/>
      <c r="BK25" s="559"/>
      <c r="BL25" s="559"/>
      <c r="BM25" s="559"/>
      <c r="BN25" s="559"/>
      <c r="BO25" s="559"/>
      <c r="BP25" s="559"/>
      <c r="BQ25" s="559"/>
      <c r="BR25" s="559"/>
      <c r="BS25" s="559"/>
      <c r="BT25" s="559"/>
      <c r="BU25" s="559"/>
      <c r="BV25" s="559"/>
    </row>
    <row r="26" spans="1:74" s="273" customFormat="1" ht="11.1" customHeight="1" x14ac:dyDescent="0.2">
      <c r="A26" s="543"/>
      <c r="B26" s="31" t="s">
        <v>457</v>
      </c>
      <c r="C26" s="102"/>
      <c r="D26" s="102"/>
      <c r="E26" s="102"/>
      <c r="F26" s="102"/>
      <c r="G26" s="102"/>
      <c r="H26" s="102"/>
      <c r="I26" s="102"/>
      <c r="J26" s="102"/>
      <c r="K26" s="102"/>
      <c r="L26" s="102"/>
      <c r="M26" s="102"/>
      <c r="N26" s="102"/>
      <c r="O26" s="102"/>
      <c r="P26" s="102"/>
      <c r="Q26" s="102"/>
      <c r="R26" s="102"/>
      <c r="S26" s="102"/>
      <c r="T26" s="102"/>
      <c r="U26" s="102"/>
      <c r="V26" s="102"/>
      <c r="W26" s="102"/>
      <c r="X26" s="102"/>
      <c r="Y26" s="102"/>
      <c r="Z26" s="102"/>
      <c r="AA26" s="102"/>
      <c r="AB26" s="102"/>
      <c r="AC26" s="102"/>
      <c r="AD26" s="102"/>
      <c r="AE26" s="102"/>
      <c r="AF26" s="102"/>
      <c r="AG26" s="102"/>
      <c r="AH26" s="102"/>
      <c r="AI26" s="102"/>
      <c r="AJ26" s="102"/>
      <c r="AK26" s="102"/>
      <c r="AL26" s="102"/>
      <c r="AM26" s="102"/>
      <c r="AN26" s="102"/>
      <c r="AO26" s="102"/>
      <c r="AP26" s="102"/>
      <c r="AQ26" s="102"/>
      <c r="AR26" s="102"/>
      <c r="AS26" s="102"/>
      <c r="AT26" s="102"/>
      <c r="AU26" s="102"/>
      <c r="AV26" s="102"/>
      <c r="AW26" s="102"/>
      <c r="AX26" s="102"/>
      <c r="AY26" s="102"/>
      <c r="AZ26" s="915"/>
      <c r="BA26" s="559"/>
      <c r="BB26" s="559"/>
      <c r="BC26" s="559"/>
      <c r="BD26" s="559"/>
      <c r="BE26" s="559"/>
      <c r="BF26" s="559"/>
      <c r="BG26" s="559"/>
      <c r="BH26" s="559"/>
      <c r="BI26" s="559"/>
      <c r="BJ26" s="559"/>
      <c r="BK26" s="559"/>
      <c r="BL26" s="559"/>
      <c r="BM26" s="559"/>
      <c r="BN26" s="559"/>
      <c r="BO26" s="559"/>
      <c r="BP26" s="559"/>
      <c r="BQ26" s="559"/>
      <c r="BR26" s="559"/>
      <c r="BS26" s="559"/>
      <c r="BT26" s="559"/>
      <c r="BU26" s="559"/>
      <c r="BV26" s="559"/>
    </row>
    <row r="27" spans="1:74" s="273" customFormat="1" ht="11.1" customHeight="1" x14ac:dyDescent="0.2">
      <c r="A27" s="548" t="s">
        <v>1510</v>
      </c>
      <c r="B27" s="544" t="s">
        <v>1476</v>
      </c>
      <c r="C27" s="102">
        <v>1.0260823541999999</v>
      </c>
      <c r="D27" s="102">
        <v>1.0669230354000001</v>
      </c>
      <c r="E27" s="102">
        <v>1.1474333869</v>
      </c>
      <c r="F27" s="102">
        <v>1.1251130323</v>
      </c>
      <c r="G27" s="102">
        <v>1.1584688071</v>
      </c>
      <c r="H27" s="102">
        <v>1.2277935337000001</v>
      </c>
      <c r="I27" s="102">
        <v>1.1320674516</v>
      </c>
      <c r="J27" s="102">
        <v>1.2084393872000001</v>
      </c>
      <c r="K27" s="102">
        <v>1.1326191663</v>
      </c>
      <c r="L27" s="102">
        <v>1.2089204201999999</v>
      </c>
      <c r="M27" s="102">
        <v>1.1925919656999999</v>
      </c>
      <c r="N27" s="102">
        <v>1.1444285807000001</v>
      </c>
      <c r="O27" s="102">
        <v>1.1451850321999999</v>
      </c>
      <c r="P27" s="102">
        <v>1.1527672857</v>
      </c>
      <c r="Q27" s="102">
        <v>1.2446729350000001</v>
      </c>
      <c r="R27" s="102">
        <v>1.1985749670000001</v>
      </c>
      <c r="S27" s="102">
        <v>1.3225935164</v>
      </c>
      <c r="T27" s="102">
        <v>1.3456291007000001</v>
      </c>
      <c r="U27" s="102">
        <v>1.2414943869999999</v>
      </c>
      <c r="V27" s="102">
        <v>1.3356968062000001</v>
      </c>
      <c r="W27" s="102">
        <v>1.2795301337</v>
      </c>
      <c r="X27" s="102">
        <v>1.3195810643999999</v>
      </c>
      <c r="Y27" s="102">
        <v>1.2575022993</v>
      </c>
      <c r="Z27" s="102">
        <v>1.2817263875</v>
      </c>
      <c r="AA27" s="102">
        <v>1.155267517</v>
      </c>
      <c r="AB27" s="102">
        <v>1.3114181710999999</v>
      </c>
      <c r="AC27" s="102">
        <v>1.2720219676</v>
      </c>
      <c r="AD27" s="102">
        <v>1.2724858996999999</v>
      </c>
      <c r="AE27" s="102">
        <v>1.3718931611</v>
      </c>
      <c r="AF27" s="102">
        <v>1.352737367</v>
      </c>
      <c r="AG27" s="102">
        <v>1.4020422581</v>
      </c>
      <c r="AH27" s="102">
        <v>1.3352637741</v>
      </c>
      <c r="AI27" s="102">
        <v>1.3201128666999999</v>
      </c>
      <c r="AJ27" s="102">
        <v>1.3638782571000001</v>
      </c>
      <c r="AK27" s="102">
        <v>1.325758234</v>
      </c>
      <c r="AL27" s="102">
        <v>1.2772074194</v>
      </c>
      <c r="AM27" s="102">
        <v>1.130412032</v>
      </c>
      <c r="AN27" s="102">
        <v>1.203650036</v>
      </c>
      <c r="AO27" s="102">
        <v>1.1767227734000001</v>
      </c>
      <c r="AP27" s="102">
        <v>1.2354022327</v>
      </c>
      <c r="AQ27" s="102">
        <v>1.1778060645999999</v>
      </c>
      <c r="AR27" s="102">
        <v>1.2079580999999999</v>
      </c>
      <c r="AS27" s="102">
        <v>1.2227373228</v>
      </c>
      <c r="AT27" s="102">
        <v>1.2090026128</v>
      </c>
      <c r="AU27" s="102">
        <v>1.2146393003</v>
      </c>
      <c r="AV27" s="102">
        <v>1.2573226769000001</v>
      </c>
      <c r="AW27" s="102">
        <v>1.1871228332999999</v>
      </c>
      <c r="AX27" s="102">
        <v>1.258030129</v>
      </c>
      <c r="AY27" s="102">
        <v>1.0839343294999999</v>
      </c>
      <c r="AZ27" s="915">
        <v>1.1514715136</v>
      </c>
      <c r="BA27" s="559">
        <v>1.1879980000000001</v>
      </c>
      <c r="BB27" s="559">
        <v>1.2436309999999999</v>
      </c>
      <c r="BC27" s="559">
        <v>1.311585</v>
      </c>
      <c r="BD27" s="559">
        <v>1.3378380000000001</v>
      </c>
      <c r="BE27" s="559">
        <v>1.334082</v>
      </c>
      <c r="BF27" s="559">
        <v>1.3500799999999999</v>
      </c>
      <c r="BG27" s="559">
        <v>1.3226329999999999</v>
      </c>
      <c r="BH27" s="559">
        <v>1.3633109999999999</v>
      </c>
      <c r="BI27" s="559">
        <v>1.334095</v>
      </c>
      <c r="BJ27" s="559">
        <v>1.3419810000000001</v>
      </c>
      <c r="BK27" s="559">
        <v>1.264616</v>
      </c>
      <c r="BL27" s="559">
        <v>1.3120590000000001</v>
      </c>
      <c r="BM27" s="559">
        <v>1.317275</v>
      </c>
      <c r="BN27" s="559">
        <v>1.3438840000000001</v>
      </c>
      <c r="BO27" s="559">
        <v>1.3929039999999999</v>
      </c>
      <c r="BP27" s="559">
        <v>1.404582</v>
      </c>
      <c r="BQ27" s="559">
        <v>1.3885400000000001</v>
      </c>
      <c r="BR27" s="559">
        <v>1.393249</v>
      </c>
      <c r="BS27" s="559">
        <v>1.360363</v>
      </c>
      <c r="BT27" s="559">
        <v>1.3956230000000001</v>
      </c>
      <c r="BU27" s="559">
        <v>1.3602540000000001</v>
      </c>
      <c r="BV27" s="559">
        <v>1.3667</v>
      </c>
    </row>
    <row r="28" spans="1:74" s="239" customFormat="1" ht="11.1" customHeight="1" x14ac:dyDescent="0.2">
      <c r="A28" s="270" t="s">
        <v>506</v>
      </c>
      <c r="B28" s="545" t="s">
        <v>1112</v>
      </c>
      <c r="C28" s="341">
        <v>0.84006377419</v>
      </c>
      <c r="D28" s="341">
        <v>0.86559457142999996</v>
      </c>
      <c r="E28" s="341">
        <v>0.92607948387000005</v>
      </c>
      <c r="F28" s="341">
        <v>0.89147103333</v>
      </c>
      <c r="G28" s="341">
        <v>0.93706951613</v>
      </c>
      <c r="H28" s="341">
        <v>0.96562546667000004</v>
      </c>
      <c r="I28" s="341">
        <v>0.90549058064999999</v>
      </c>
      <c r="J28" s="341">
        <v>0.95934264516000001</v>
      </c>
      <c r="K28" s="341">
        <v>0.89654643332999995</v>
      </c>
      <c r="L28" s="341">
        <v>0.94934277419000002</v>
      </c>
      <c r="M28" s="341">
        <v>0.94329686667000001</v>
      </c>
      <c r="N28" s="341">
        <v>0.89379283871000004</v>
      </c>
      <c r="O28" s="341">
        <v>0.87998364516000005</v>
      </c>
      <c r="P28" s="341">
        <v>0.87084528570999997</v>
      </c>
      <c r="Q28" s="341">
        <v>0.93882412903000001</v>
      </c>
      <c r="R28" s="341">
        <v>0.90368850000000001</v>
      </c>
      <c r="S28" s="341">
        <v>0.94195754839000001</v>
      </c>
      <c r="T28" s="341">
        <v>0.97425336666999995</v>
      </c>
      <c r="U28" s="341">
        <v>0.92237512902999996</v>
      </c>
      <c r="V28" s="341">
        <v>0.97558164516000001</v>
      </c>
      <c r="W28" s="341">
        <v>0.90817806667000001</v>
      </c>
      <c r="X28" s="341">
        <v>0.96893541935000005</v>
      </c>
      <c r="Y28" s="341">
        <v>0.94225973333000002</v>
      </c>
      <c r="Z28" s="341">
        <v>0.90696606451999995</v>
      </c>
      <c r="AA28" s="341">
        <v>0.83861300000000005</v>
      </c>
      <c r="AB28" s="341">
        <v>0.91824372413999999</v>
      </c>
      <c r="AC28" s="341">
        <v>0.91709232257999995</v>
      </c>
      <c r="AD28" s="341">
        <v>0.87574226666999999</v>
      </c>
      <c r="AE28" s="341">
        <v>0.98382525805999999</v>
      </c>
      <c r="AF28" s="341">
        <v>0.94016449999999996</v>
      </c>
      <c r="AG28" s="341">
        <v>0.96998425805999999</v>
      </c>
      <c r="AH28" s="341">
        <v>0.94865538709999997</v>
      </c>
      <c r="AI28" s="341">
        <v>0.92112576667000001</v>
      </c>
      <c r="AJ28" s="341">
        <v>0.96729538709999996</v>
      </c>
      <c r="AK28" s="341">
        <v>0.93282759999999998</v>
      </c>
      <c r="AL28" s="341">
        <v>0.90513167742</v>
      </c>
      <c r="AM28" s="341">
        <v>0.88761199999999996</v>
      </c>
      <c r="AN28" s="341">
        <v>0.90984600000000004</v>
      </c>
      <c r="AO28" s="341">
        <v>0.90235567742</v>
      </c>
      <c r="AP28" s="341">
        <v>0.95138106667</v>
      </c>
      <c r="AQ28" s="341">
        <v>0.91471245161000003</v>
      </c>
      <c r="AR28" s="341">
        <v>0.97586850000000003</v>
      </c>
      <c r="AS28" s="341">
        <v>0.95960609676999997</v>
      </c>
      <c r="AT28" s="341">
        <v>0.95324335484</v>
      </c>
      <c r="AU28" s="341">
        <v>0.93531003332999996</v>
      </c>
      <c r="AV28" s="341">
        <v>0.96822248386999998</v>
      </c>
      <c r="AW28" s="341">
        <v>0.90463703333000001</v>
      </c>
      <c r="AX28" s="341">
        <v>0.96493312902999995</v>
      </c>
      <c r="AY28" s="341">
        <v>0.87157082948999998</v>
      </c>
      <c r="AZ28" s="896">
        <v>0.90402591359999995</v>
      </c>
      <c r="BA28" s="352">
        <v>0.90411269999999999</v>
      </c>
      <c r="BB28" s="352">
        <v>0.91722099999999995</v>
      </c>
      <c r="BC28" s="352">
        <v>0.95325839999999995</v>
      </c>
      <c r="BD28" s="352">
        <v>0.96202949999999998</v>
      </c>
      <c r="BE28" s="352">
        <v>0.95008090000000001</v>
      </c>
      <c r="BF28" s="352">
        <v>0.95533069999999998</v>
      </c>
      <c r="BG28" s="352">
        <v>0.92092609999999997</v>
      </c>
      <c r="BH28" s="352">
        <v>0.9640782</v>
      </c>
      <c r="BI28" s="352">
        <v>0.93655520000000003</v>
      </c>
      <c r="BJ28" s="352">
        <v>0.93647139999999995</v>
      </c>
      <c r="BK28" s="352">
        <v>0.88009300000000001</v>
      </c>
      <c r="BL28" s="352">
        <v>0.90478369999999997</v>
      </c>
      <c r="BM28" s="352">
        <v>0.90577289999999999</v>
      </c>
      <c r="BN28" s="352">
        <v>0.92069219999999996</v>
      </c>
      <c r="BO28" s="352">
        <v>0.95735230000000004</v>
      </c>
      <c r="BP28" s="352">
        <v>0.96422399999999997</v>
      </c>
      <c r="BQ28" s="352">
        <v>0.95138469999999997</v>
      </c>
      <c r="BR28" s="352">
        <v>0.95521789999999995</v>
      </c>
      <c r="BS28" s="352">
        <v>0.92021229999999998</v>
      </c>
      <c r="BT28" s="352">
        <v>0.96248750000000005</v>
      </c>
      <c r="BU28" s="352">
        <v>0.93490930000000005</v>
      </c>
      <c r="BV28" s="352">
        <v>0.9346894</v>
      </c>
    </row>
    <row r="29" spans="1:74" s="239" customFormat="1" ht="11.1" customHeight="1" x14ac:dyDescent="0.2">
      <c r="A29" s="269" t="s">
        <v>1477</v>
      </c>
      <c r="B29" s="545" t="s">
        <v>1501</v>
      </c>
      <c r="C29" s="341">
        <v>8.6446935000000003E-2</v>
      </c>
      <c r="D29" s="341">
        <v>9.9651249999999997E-2</v>
      </c>
      <c r="E29" s="341">
        <v>0.109400548</v>
      </c>
      <c r="F29" s="341">
        <v>0.117883733</v>
      </c>
      <c r="G29" s="341">
        <v>0.104208968</v>
      </c>
      <c r="H29" s="341">
        <v>0.115257867</v>
      </c>
      <c r="I29" s="341">
        <v>0.10688325799999999</v>
      </c>
      <c r="J29" s="341">
        <v>0.109844129</v>
      </c>
      <c r="K29" s="341">
        <v>0.106068233</v>
      </c>
      <c r="L29" s="341">
        <v>0.115380968</v>
      </c>
      <c r="M29" s="341">
        <v>0.124552633</v>
      </c>
      <c r="N29" s="341">
        <v>0.102518097</v>
      </c>
      <c r="O29" s="341">
        <v>0.104741323</v>
      </c>
      <c r="P29" s="341">
        <v>0.112791286</v>
      </c>
      <c r="Q29" s="341">
        <v>0.120149774</v>
      </c>
      <c r="R29" s="341">
        <v>0.10699586699999999</v>
      </c>
      <c r="S29" s="341">
        <v>0.13642109699999999</v>
      </c>
      <c r="T29" s="341">
        <v>0.141822167</v>
      </c>
      <c r="U29" s="341">
        <v>0.12584938700000001</v>
      </c>
      <c r="V29" s="341">
        <v>0.12960129000000001</v>
      </c>
      <c r="W29" s="341">
        <v>0.14339099999999999</v>
      </c>
      <c r="X29" s="341">
        <v>0.134989677</v>
      </c>
      <c r="Y29" s="341">
        <v>0.13196493300000001</v>
      </c>
      <c r="Z29" s="341">
        <v>0.121515097</v>
      </c>
      <c r="AA29" s="341">
        <v>0.122778839</v>
      </c>
      <c r="AB29" s="341">
        <v>0.141847103</v>
      </c>
      <c r="AC29" s="341">
        <v>0.12277029</v>
      </c>
      <c r="AD29" s="341">
        <v>0.13851169999999999</v>
      </c>
      <c r="AE29" s="341">
        <v>0.12757441899999999</v>
      </c>
      <c r="AF29" s="341">
        <v>0.1356272</v>
      </c>
      <c r="AG29" s="341">
        <v>0.12011435500000001</v>
      </c>
      <c r="AH29" s="341">
        <v>0.117083097</v>
      </c>
      <c r="AI29" s="341">
        <v>0.119501733</v>
      </c>
      <c r="AJ29" s="341">
        <v>0.128240677</v>
      </c>
      <c r="AK29" s="341">
        <v>0.1129585</v>
      </c>
      <c r="AL29" s="341">
        <v>0.121763806</v>
      </c>
      <c r="AM29" s="341">
        <v>7.2255451999999998E-2</v>
      </c>
      <c r="AN29" s="341">
        <v>7.4604821000000002E-2</v>
      </c>
      <c r="AO29" s="341">
        <v>7.5680774000000006E-2</v>
      </c>
      <c r="AP29" s="341">
        <v>8.2369899999999996E-2</v>
      </c>
      <c r="AQ29" s="341">
        <v>7.6884355000000001E-2</v>
      </c>
      <c r="AR29" s="341">
        <v>7.2388732999999997E-2</v>
      </c>
      <c r="AS29" s="341">
        <v>6.6815645000000007E-2</v>
      </c>
      <c r="AT29" s="341">
        <v>5.9645128999999998E-2</v>
      </c>
      <c r="AU29" s="341">
        <v>8.0360666999999997E-2</v>
      </c>
      <c r="AV29" s="341">
        <v>6.8677548000000005E-2</v>
      </c>
      <c r="AW29" s="341">
        <v>7.0870066999999995E-2</v>
      </c>
      <c r="AX29" s="341">
        <v>6.7973000000000006E-2</v>
      </c>
      <c r="AY29" s="341">
        <v>5.5475499999999997E-2</v>
      </c>
      <c r="AZ29" s="896">
        <v>6.6267800000000002E-2</v>
      </c>
      <c r="BA29" s="352">
        <v>7.8631599999999996E-2</v>
      </c>
      <c r="BB29" s="352">
        <v>9.2507300000000001E-2</v>
      </c>
      <c r="BC29" s="352">
        <v>0.1071389</v>
      </c>
      <c r="BD29" s="352">
        <v>0.11308219999999999</v>
      </c>
      <c r="BE29" s="352">
        <v>0.1121085</v>
      </c>
      <c r="BF29" s="352">
        <v>0.1148854</v>
      </c>
      <c r="BG29" s="352">
        <v>0.1145634</v>
      </c>
      <c r="BH29" s="352">
        <v>0.110086</v>
      </c>
      <c r="BI29" s="352">
        <v>0.1023998</v>
      </c>
      <c r="BJ29" s="352">
        <v>0.1017504</v>
      </c>
      <c r="BK29" s="352">
        <v>7.7093599999999998E-2</v>
      </c>
      <c r="BL29" s="352">
        <v>9.2275599999999999E-2</v>
      </c>
      <c r="BM29" s="352">
        <v>9.8385E-2</v>
      </c>
      <c r="BN29" s="352">
        <v>0.1059909</v>
      </c>
      <c r="BO29" s="352">
        <v>0.1153443</v>
      </c>
      <c r="BP29" s="352">
        <v>0.1180007</v>
      </c>
      <c r="BQ29" s="352">
        <v>0.1158661</v>
      </c>
      <c r="BR29" s="352">
        <v>0.1179282</v>
      </c>
      <c r="BS29" s="352">
        <v>0.11763750000000001</v>
      </c>
      <c r="BT29" s="352">
        <v>0.1134146</v>
      </c>
      <c r="BU29" s="352">
        <v>0.10509300000000001</v>
      </c>
      <c r="BV29" s="352">
        <v>0.10421560000000001</v>
      </c>
    </row>
    <row r="30" spans="1:74" s="239" customFormat="1" ht="11.1" customHeight="1" x14ac:dyDescent="0.2">
      <c r="A30" s="270" t="s">
        <v>1478</v>
      </c>
      <c r="B30" s="550" t="s">
        <v>1524</v>
      </c>
      <c r="C30" s="341">
        <v>4.7252935000000003E-2</v>
      </c>
      <c r="D30" s="341">
        <v>5.6115249999999998E-2</v>
      </c>
      <c r="E30" s="341">
        <v>6.1110548000000001E-2</v>
      </c>
      <c r="F30" s="341">
        <v>7.0016732999999998E-2</v>
      </c>
      <c r="G30" s="341">
        <v>5.5563967999999998E-2</v>
      </c>
      <c r="H30" s="341">
        <v>6.9290867000000006E-2</v>
      </c>
      <c r="I30" s="341">
        <v>6.2947258000000006E-2</v>
      </c>
      <c r="J30" s="341">
        <v>6.3747129E-2</v>
      </c>
      <c r="K30" s="341">
        <v>5.9835233000000002E-2</v>
      </c>
      <c r="L30" s="341">
        <v>7.2154968E-2</v>
      </c>
      <c r="M30" s="341">
        <v>8.3285632999999998E-2</v>
      </c>
      <c r="N30" s="341">
        <v>6.1228097000000002E-2</v>
      </c>
      <c r="O30" s="341">
        <v>6.3289322999999995E-2</v>
      </c>
      <c r="P30" s="341">
        <v>6.7970286000000005E-2</v>
      </c>
      <c r="Q30" s="341">
        <v>7.2891774000000006E-2</v>
      </c>
      <c r="R30" s="341">
        <v>5.7962867000000001E-2</v>
      </c>
      <c r="S30" s="341">
        <v>8.5550097000000005E-2</v>
      </c>
      <c r="T30" s="341">
        <v>9.2722166999999994E-2</v>
      </c>
      <c r="U30" s="341">
        <v>8.0204387000000002E-2</v>
      </c>
      <c r="V30" s="341">
        <v>8.1343289999999999E-2</v>
      </c>
      <c r="W30" s="341">
        <v>9.5058000000000004E-2</v>
      </c>
      <c r="X30" s="341">
        <v>8.7795677000000003E-2</v>
      </c>
      <c r="Y30" s="341">
        <v>8.6964932999999994E-2</v>
      </c>
      <c r="Z30" s="341">
        <v>8.0321096999999994E-2</v>
      </c>
      <c r="AA30" s="341">
        <v>8.1133838999999999E-2</v>
      </c>
      <c r="AB30" s="341">
        <v>9.8226102999999995E-2</v>
      </c>
      <c r="AC30" s="341">
        <v>8.0351290000000006E-2</v>
      </c>
      <c r="AD30" s="341">
        <v>7.9811699999999999E-2</v>
      </c>
      <c r="AE30" s="341">
        <v>7.8832419000000001E-2</v>
      </c>
      <c r="AF30" s="341">
        <v>8.80272E-2</v>
      </c>
      <c r="AG30" s="341">
        <v>7.6372355000000003E-2</v>
      </c>
      <c r="AH30" s="341">
        <v>7.1018097000000002E-2</v>
      </c>
      <c r="AI30" s="341">
        <v>7.7134732999999997E-2</v>
      </c>
      <c r="AJ30" s="341">
        <v>8.7466677000000007E-2</v>
      </c>
      <c r="AK30" s="341">
        <v>7.8025499999999998E-2</v>
      </c>
      <c r="AL30" s="341">
        <v>8.4634806000000007E-2</v>
      </c>
      <c r="AM30" s="341">
        <v>3.7384451999999999E-2</v>
      </c>
      <c r="AN30" s="341">
        <v>4.2425821000000002E-2</v>
      </c>
      <c r="AO30" s="341">
        <v>4.5583774000000001E-2</v>
      </c>
      <c r="AP30" s="341">
        <v>4.8002900000000001E-2</v>
      </c>
      <c r="AQ30" s="341">
        <v>4.2981354999999999E-2</v>
      </c>
      <c r="AR30" s="341">
        <v>4.2821733000000001E-2</v>
      </c>
      <c r="AS30" s="341">
        <v>3.6363645E-2</v>
      </c>
      <c r="AT30" s="341">
        <v>2.7580128999999998E-2</v>
      </c>
      <c r="AU30" s="341">
        <v>4.7393667E-2</v>
      </c>
      <c r="AV30" s="341">
        <v>3.8741548000000001E-2</v>
      </c>
      <c r="AW30" s="341">
        <v>4.3703066999999998E-2</v>
      </c>
      <c r="AX30" s="341">
        <v>3.9683000000000003E-2</v>
      </c>
      <c r="AY30" s="341">
        <v>2.5255E-2</v>
      </c>
      <c r="AZ30" s="896">
        <v>3.6735400000000001E-2</v>
      </c>
      <c r="BA30" s="352">
        <v>4.5958699999999998E-2</v>
      </c>
      <c r="BB30" s="352">
        <v>5.2814300000000002E-2</v>
      </c>
      <c r="BC30" s="352">
        <v>6.7472000000000004E-2</v>
      </c>
      <c r="BD30" s="352">
        <v>7.2913900000000004E-2</v>
      </c>
      <c r="BE30" s="352">
        <v>7.1687500000000001E-2</v>
      </c>
      <c r="BF30" s="352">
        <v>7.1179500000000007E-2</v>
      </c>
      <c r="BG30" s="352">
        <v>6.9847199999999998E-2</v>
      </c>
      <c r="BH30" s="352">
        <v>6.9351999999999997E-2</v>
      </c>
      <c r="BI30" s="352">
        <v>6.5708600000000006E-2</v>
      </c>
      <c r="BJ30" s="352">
        <v>6.5430000000000002E-2</v>
      </c>
      <c r="BK30" s="352">
        <v>4.0879400000000003E-2</v>
      </c>
      <c r="BL30" s="352">
        <v>5.4941400000000001E-2</v>
      </c>
      <c r="BM30" s="352">
        <v>5.8584299999999999E-2</v>
      </c>
      <c r="BN30" s="352">
        <v>6.0302700000000001E-2</v>
      </c>
      <c r="BO30" s="352">
        <v>7.0989800000000006E-2</v>
      </c>
      <c r="BP30" s="352">
        <v>7.4336700000000006E-2</v>
      </c>
      <c r="BQ30" s="352">
        <v>7.2828199999999996E-2</v>
      </c>
      <c r="BR30" s="352">
        <v>7.2237099999999999E-2</v>
      </c>
      <c r="BS30" s="352">
        <v>7.1328799999999998E-2</v>
      </c>
      <c r="BT30" s="352">
        <v>7.1305300000000002E-2</v>
      </c>
      <c r="BU30" s="352">
        <v>6.7234699999999994E-2</v>
      </c>
      <c r="BV30" s="352">
        <v>6.6884399999999997E-2</v>
      </c>
    </row>
    <row r="31" spans="1:74" s="239" customFormat="1" ht="11.1" customHeight="1" x14ac:dyDescent="0.2">
      <c r="A31" s="270" t="s">
        <v>1474</v>
      </c>
      <c r="B31" s="550" t="s">
        <v>1525</v>
      </c>
      <c r="C31" s="341">
        <v>3.9194E-2</v>
      </c>
      <c r="D31" s="341">
        <v>4.3535999999999998E-2</v>
      </c>
      <c r="E31" s="341">
        <v>4.829E-2</v>
      </c>
      <c r="F31" s="341">
        <v>4.7867E-2</v>
      </c>
      <c r="G31" s="341">
        <v>4.8645000000000001E-2</v>
      </c>
      <c r="H31" s="341">
        <v>4.5967000000000001E-2</v>
      </c>
      <c r="I31" s="341">
        <v>4.3936000000000003E-2</v>
      </c>
      <c r="J31" s="341">
        <v>4.6096999999999999E-2</v>
      </c>
      <c r="K31" s="341">
        <v>4.6233000000000003E-2</v>
      </c>
      <c r="L31" s="341">
        <v>4.3226000000000001E-2</v>
      </c>
      <c r="M31" s="341">
        <v>4.1266999999999998E-2</v>
      </c>
      <c r="N31" s="341">
        <v>4.129E-2</v>
      </c>
      <c r="O31" s="341">
        <v>4.1452000000000003E-2</v>
      </c>
      <c r="P31" s="341">
        <v>4.4821E-2</v>
      </c>
      <c r="Q31" s="341">
        <v>4.7258000000000001E-2</v>
      </c>
      <c r="R31" s="341">
        <v>4.9033E-2</v>
      </c>
      <c r="S31" s="341">
        <v>5.0871E-2</v>
      </c>
      <c r="T31" s="341">
        <v>4.9099999999999998E-2</v>
      </c>
      <c r="U31" s="341">
        <v>4.5644999999999998E-2</v>
      </c>
      <c r="V31" s="341">
        <v>4.8258000000000002E-2</v>
      </c>
      <c r="W31" s="341">
        <v>4.8333000000000001E-2</v>
      </c>
      <c r="X31" s="341">
        <v>4.7194E-2</v>
      </c>
      <c r="Y31" s="341">
        <v>4.4999999999999998E-2</v>
      </c>
      <c r="Z31" s="341">
        <v>4.1194000000000001E-2</v>
      </c>
      <c r="AA31" s="341">
        <v>4.1645000000000001E-2</v>
      </c>
      <c r="AB31" s="341">
        <v>4.3621E-2</v>
      </c>
      <c r="AC31" s="341">
        <v>4.2418999999999998E-2</v>
      </c>
      <c r="AD31" s="341">
        <v>5.8700000000000002E-2</v>
      </c>
      <c r="AE31" s="341">
        <v>4.8742000000000001E-2</v>
      </c>
      <c r="AF31" s="341">
        <v>4.7600000000000003E-2</v>
      </c>
      <c r="AG31" s="341">
        <v>4.3742000000000003E-2</v>
      </c>
      <c r="AH31" s="341">
        <v>4.6065000000000002E-2</v>
      </c>
      <c r="AI31" s="341">
        <v>4.2367000000000002E-2</v>
      </c>
      <c r="AJ31" s="341">
        <v>4.0773999999999998E-2</v>
      </c>
      <c r="AK31" s="341">
        <v>3.4932999999999999E-2</v>
      </c>
      <c r="AL31" s="341">
        <v>3.7129000000000002E-2</v>
      </c>
      <c r="AM31" s="341">
        <v>3.4870999999999999E-2</v>
      </c>
      <c r="AN31" s="341">
        <v>3.2178999999999999E-2</v>
      </c>
      <c r="AO31" s="341">
        <v>3.0096999999999999E-2</v>
      </c>
      <c r="AP31" s="341">
        <v>3.4367000000000002E-2</v>
      </c>
      <c r="AQ31" s="341">
        <v>3.3903000000000003E-2</v>
      </c>
      <c r="AR31" s="341">
        <v>2.9567E-2</v>
      </c>
      <c r="AS31" s="341">
        <v>3.0452E-2</v>
      </c>
      <c r="AT31" s="341">
        <v>3.2065000000000003E-2</v>
      </c>
      <c r="AU31" s="341">
        <v>3.2967000000000003E-2</v>
      </c>
      <c r="AV31" s="341">
        <v>2.9936000000000001E-2</v>
      </c>
      <c r="AW31" s="341">
        <v>2.7167E-2</v>
      </c>
      <c r="AX31" s="341">
        <v>2.8289999999999999E-2</v>
      </c>
      <c r="AY31" s="341">
        <v>3.0220500000000001E-2</v>
      </c>
      <c r="AZ31" s="896">
        <v>2.95324E-2</v>
      </c>
      <c r="BA31" s="352">
        <v>3.2673000000000001E-2</v>
      </c>
      <c r="BB31" s="352">
        <v>3.9692999999999999E-2</v>
      </c>
      <c r="BC31" s="352">
        <v>3.9666899999999998E-2</v>
      </c>
      <c r="BD31" s="352">
        <v>4.0168299999999997E-2</v>
      </c>
      <c r="BE31" s="352">
        <v>4.0420999999999999E-2</v>
      </c>
      <c r="BF31" s="352">
        <v>4.3705899999999999E-2</v>
      </c>
      <c r="BG31" s="352">
        <v>4.4716199999999998E-2</v>
      </c>
      <c r="BH31" s="352">
        <v>4.0733999999999999E-2</v>
      </c>
      <c r="BI31" s="352">
        <v>3.66912E-2</v>
      </c>
      <c r="BJ31" s="352">
        <v>3.6320400000000003E-2</v>
      </c>
      <c r="BK31" s="352">
        <v>3.6214200000000002E-2</v>
      </c>
      <c r="BL31" s="352">
        <v>3.7334199999999998E-2</v>
      </c>
      <c r="BM31" s="352">
        <v>3.9800599999999998E-2</v>
      </c>
      <c r="BN31" s="352">
        <v>4.5688199999999998E-2</v>
      </c>
      <c r="BO31" s="352">
        <v>4.4354499999999998E-2</v>
      </c>
      <c r="BP31" s="352">
        <v>4.3663899999999999E-2</v>
      </c>
      <c r="BQ31" s="352">
        <v>4.3037899999999997E-2</v>
      </c>
      <c r="BR31" s="352">
        <v>4.5691099999999998E-2</v>
      </c>
      <c r="BS31" s="352">
        <v>4.6308799999999997E-2</v>
      </c>
      <c r="BT31" s="352">
        <v>4.2109300000000002E-2</v>
      </c>
      <c r="BU31" s="352">
        <v>3.7858299999999998E-2</v>
      </c>
      <c r="BV31" s="352">
        <v>3.7331200000000002E-2</v>
      </c>
    </row>
    <row r="32" spans="1:74" s="239" customFormat="1" ht="11.1" customHeight="1" x14ac:dyDescent="0.2">
      <c r="A32" s="270" t="s">
        <v>1479</v>
      </c>
      <c r="B32" s="545" t="s">
        <v>1502</v>
      </c>
      <c r="C32" s="341">
        <v>9.3788774000000005E-2</v>
      </c>
      <c r="D32" s="341">
        <v>9.3578857000000001E-2</v>
      </c>
      <c r="E32" s="341">
        <v>0.103022065</v>
      </c>
      <c r="F32" s="341">
        <v>0.10207393300000001</v>
      </c>
      <c r="G32" s="341">
        <v>0.105037097</v>
      </c>
      <c r="H32" s="341">
        <v>0.13386126700000001</v>
      </c>
      <c r="I32" s="341">
        <v>0.105548613</v>
      </c>
      <c r="J32" s="341">
        <v>0.124097968</v>
      </c>
      <c r="K32" s="341">
        <v>0.11498826700000001</v>
      </c>
      <c r="L32" s="341">
        <v>0.12881035499999999</v>
      </c>
      <c r="M32" s="341">
        <v>0.110161333</v>
      </c>
      <c r="N32" s="341">
        <v>0.12809271</v>
      </c>
      <c r="O32" s="341">
        <v>0.140392032</v>
      </c>
      <c r="P32" s="341">
        <v>0.154007643</v>
      </c>
      <c r="Q32" s="341">
        <v>0.166028129</v>
      </c>
      <c r="R32" s="341">
        <v>0.17110439999999999</v>
      </c>
      <c r="S32" s="341">
        <v>0.223636903</v>
      </c>
      <c r="T32" s="341">
        <v>0.21061476700000001</v>
      </c>
      <c r="U32" s="341">
        <v>0.17300132300000001</v>
      </c>
      <c r="V32" s="341">
        <v>0.21719680599999999</v>
      </c>
      <c r="W32" s="341">
        <v>0.2065485</v>
      </c>
      <c r="X32" s="341">
        <v>0.194235097</v>
      </c>
      <c r="Y32" s="341">
        <v>0.16252413299999999</v>
      </c>
      <c r="Z32" s="341">
        <v>0.22773322600000001</v>
      </c>
      <c r="AA32" s="341">
        <v>0.17652671</v>
      </c>
      <c r="AB32" s="341">
        <v>0.23038531000000001</v>
      </c>
      <c r="AC32" s="341">
        <v>0.21252506500000001</v>
      </c>
      <c r="AD32" s="341">
        <v>0.23379823299999999</v>
      </c>
      <c r="AE32" s="341">
        <v>0.24606209700000001</v>
      </c>
      <c r="AF32" s="341">
        <v>0.2572218</v>
      </c>
      <c r="AG32" s="341">
        <v>0.29092683899999999</v>
      </c>
      <c r="AH32" s="341">
        <v>0.25161954800000003</v>
      </c>
      <c r="AI32" s="341">
        <v>0.25463396700000002</v>
      </c>
      <c r="AJ32" s="341">
        <v>0.24088225799999999</v>
      </c>
      <c r="AK32" s="341">
        <v>0.24548176699999999</v>
      </c>
      <c r="AL32" s="341">
        <v>0.22597509700000001</v>
      </c>
      <c r="AM32" s="341">
        <v>0.14591429</v>
      </c>
      <c r="AN32" s="341">
        <v>0.18229878599999999</v>
      </c>
      <c r="AO32" s="341">
        <v>0.16779229000000001</v>
      </c>
      <c r="AP32" s="341">
        <v>0.169486633</v>
      </c>
      <c r="AQ32" s="341">
        <v>0.15146200000000001</v>
      </c>
      <c r="AR32" s="341">
        <v>0.117251067</v>
      </c>
      <c r="AS32" s="341">
        <v>0.162728871</v>
      </c>
      <c r="AT32" s="341">
        <v>0.168801742</v>
      </c>
      <c r="AU32" s="341">
        <v>0.1583658</v>
      </c>
      <c r="AV32" s="341">
        <v>0.18141312900000001</v>
      </c>
      <c r="AW32" s="341">
        <v>0.146447033</v>
      </c>
      <c r="AX32" s="341">
        <v>0.17788599999999999</v>
      </c>
      <c r="AY32" s="341">
        <v>0.1276535</v>
      </c>
      <c r="AZ32" s="896">
        <v>0.14879519999999999</v>
      </c>
      <c r="BA32" s="352">
        <v>0.17245759999999999</v>
      </c>
      <c r="BB32" s="352">
        <v>0.19976440000000001</v>
      </c>
      <c r="BC32" s="352">
        <v>0.2154576</v>
      </c>
      <c r="BD32" s="352">
        <v>0.2248117</v>
      </c>
      <c r="BE32" s="352">
        <v>0.23443520000000001</v>
      </c>
      <c r="BF32" s="352">
        <v>0.23982220000000001</v>
      </c>
      <c r="BG32" s="352">
        <v>0.2432909</v>
      </c>
      <c r="BH32" s="352">
        <v>0.245367</v>
      </c>
      <c r="BI32" s="352">
        <v>0.24940370000000001</v>
      </c>
      <c r="BJ32" s="352">
        <v>0.25711990000000001</v>
      </c>
      <c r="BK32" s="352">
        <v>0.26248339999999998</v>
      </c>
      <c r="BL32" s="352">
        <v>0.26937149999999999</v>
      </c>
      <c r="BM32" s="352">
        <v>0.26857439999999999</v>
      </c>
      <c r="BN32" s="352">
        <v>0.27247009999999999</v>
      </c>
      <c r="BO32" s="352">
        <v>0.27513569999999998</v>
      </c>
      <c r="BP32" s="352">
        <v>0.27618280000000001</v>
      </c>
      <c r="BQ32" s="352">
        <v>0.27451110000000001</v>
      </c>
      <c r="BR32" s="352">
        <v>0.27352510000000002</v>
      </c>
      <c r="BS32" s="352">
        <v>0.27309090000000003</v>
      </c>
      <c r="BT32" s="352">
        <v>0.27087800000000001</v>
      </c>
      <c r="BU32" s="352">
        <v>0.26973570000000002</v>
      </c>
      <c r="BV32" s="352">
        <v>0.27654570000000001</v>
      </c>
    </row>
    <row r="33" spans="1:74" ht="11.1" customHeight="1" x14ac:dyDescent="0.2">
      <c r="A33" s="270" t="s">
        <v>1480</v>
      </c>
      <c r="B33" s="550" t="s">
        <v>1503</v>
      </c>
      <c r="C33" s="341">
        <v>8.1465774000000005E-2</v>
      </c>
      <c r="D33" s="341">
        <v>8.2399857000000007E-2</v>
      </c>
      <c r="E33" s="341">
        <v>9.1893064999999996E-2</v>
      </c>
      <c r="F33" s="341">
        <v>9.0240932999999995E-2</v>
      </c>
      <c r="G33" s="341">
        <v>9.5392096999999995E-2</v>
      </c>
      <c r="H33" s="341">
        <v>0.12102826699999999</v>
      </c>
      <c r="I33" s="341">
        <v>9.3258613000000004E-2</v>
      </c>
      <c r="J33" s="341">
        <v>0.111839968</v>
      </c>
      <c r="K33" s="341">
        <v>0.100621267</v>
      </c>
      <c r="L33" s="341">
        <v>0.11552035500000001</v>
      </c>
      <c r="M33" s="341">
        <v>9.5094333000000003E-2</v>
      </c>
      <c r="N33" s="341">
        <v>0.11538271</v>
      </c>
      <c r="O33" s="341">
        <v>0.12797303199999999</v>
      </c>
      <c r="P33" s="341">
        <v>0.13897164300000001</v>
      </c>
      <c r="Q33" s="341">
        <v>0.15083412900000001</v>
      </c>
      <c r="R33" s="341">
        <v>0.16177140000000001</v>
      </c>
      <c r="S33" s="341">
        <v>0.21060490300000001</v>
      </c>
      <c r="T33" s="341">
        <v>0.19174776700000001</v>
      </c>
      <c r="U33" s="341">
        <v>0.16542032300000001</v>
      </c>
      <c r="V33" s="341">
        <v>0.19964880600000001</v>
      </c>
      <c r="W33" s="341">
        <v>0.19438150000000001</v>
      </c>
      <c r="X33" s="341">
        <v>0.185138097</v>
      </c>
      <c r="Y33" s="341">
        <v>0.15539113299999999</v>
      </c>
      <c r="Z33" s="341">
        <v>0.221120226</v>
      </c>
      <c r="AA33" s="341">
        <v>0.16942971000000001</v>
      </c>
      <c r="AB33" s="341">
        <v>0.22421331</v>
      </c>
      <c r="AC33" s="341">
        <v>0.20404106499999999</v>
      </c>
      <c r="AD33" s="341">
        <v>0.22813123299999999</v>
      </c>
      <c r="AE33" s="341">
        <v>0.236836097</v>
      </c>
      <c r="AF33" s="341">
        <v>0.2449548</v>
      </c>
      <c r="AG33" s="341">
        <v>0.27621683899999999</v>
      </c>
      <c r="AH33" s="341">
        <v>0.238942548</v>
      </c>
      <c r="AI33" s="341">
        <v>0.24116696700000001</v>
      </c>
      <c r="AJ33" s="341">
        <v>0.22575325800000001</v>
      </c>
      <c r="AK33" s="341">
        <v>0.23041476699999999</v>
      </c>
      <c r="AL33" s="341">
        <v>0.21381409700000001</v>
      </c>
      <c r="AM33" s="341">
        <v>0.13278529</v>
      </c>
      <c r="AN33" s="341">
        <v>0.17097778599999999</v>
      </c>
      <c r="AO33" s="341">
        <v>0.15634028999999999</v>
      </c>
      <c r="AP33" s="341">
        <v>0.15868663299999999</v>
      </c>
      <c r="AQ33" s="341">
        <v>0.140655</v>
      </c>
      <c r="AR33" s="341">
        <v>0.10395106699999999</v>
      </c>
      <c r="AS33" s="341">
        <v>0.147470871</v>
      </c>
      <c r="AT33" s="341">
        <v>0.15560774199999999</v>
      </c>
      <c r="AU33" s="341">
        <v>0.14356579999999999</v>
      </c>
      <c r="AV33" s="341">
        <v>0.166639129</v>
      </c>
      <c r="AW33" s="341">
        <v>0.13578003299999999</v>
      </c>
      <c r="AX33" s="341">
        <v>0.16456299999999999</v>
      </c>
      <c r="AY33" s="341">
        <v>0.11667379999999999</v>
      </c>
      <c r="AZ33" s="896">
        <v>0.13797090000000001</v>
      </c>
      <c r="BA33" s="352">
        <v>0.1609312</v>
      </c>
      <c r="BB33" s="352">
        <v>0.1903705</v>
      </c>
      <c r="BC33" s="352">
        <v>0.20478550000000001</v>
      </c>
      <c r="BD33" s="352">
        <v>0.21049689999999999</v>
      </c>
      <c r="BE33" s="352">
        <v>0.22197620000000001</v>
      </c>
      <c r="BF33" s="352">
        <v>0.2259032</v>
      </c>
      <c r="BG33" s="352">
        <v>0.22959080000000001</v>
      </c>
      <c r="BH33" s="352">
        <v>0.23229449999999999</v>
      </c>
      <c r="BI33" s="352">
        <v>0.2374202</v>
      </c>
      <c r="BJ33" s="352">
        <v>0.2466402</v>
      </c>
      <c r="BK33" s="352">
        <v>0.251475</v>
      </c>
      <c r="BL33" s="352">
        <v>0.25853179999999998</v>
      </c>
      <c r="BM33" s="352">
        <v>0.2570423</v>
      </c>
      <c r="BN33" s="352">
        <v>0.26307399999999997</v>
      </c>
      <c r="BO33" s="352">
        <v>0.2644628</v>
      </c>
      <c r="BP33" s="352">
        <v>0.26186779999999998</v>
      </c>
      <c r="BQ33" s="352">
        <v>0.26205200000000001</v>
      </c>
      <c r="BR33" s="352">
        <v>0.259606</v>
      </c>
      <c r="BS33" s="352">
        <v>0.25939069999999997</v>
      </c>
      <c r="BT33" s="352">
        <v>0.25780550000000002</v>
      </c>
      <c r="BU33" s="352">
        <v>0.25775219999999999</v>
      </c>
      <c r="BV33" s="352">
        <v>0.26606600000000002</v>
      </c>
    </row>
    <row r="34" spans="1:74" ht="11.1" customHeight="1" x14ac:dyDescent="0.2">
      <c r="A34" s="270" t="s">
        <v>1475</v>
      </c>
      <c r="B34" s="550" t="s">
        <v>1500</v>
      </c>
      <c r="C34" s="341">
        <v>1.2323000000000001E-2</v>
      </c>
      <c r="D34" s="341">
        <v>1.1179E-2</v>
      </c>
      <c r="E34" s="341">
        <v>1.1129E-2</v>
      </c>
      <c r="F34" s="341">
        <v>1.1833E-2</v>
      </c>
      <c r="G34" s="341">
        <v>9.6450000000000008E-3</v>
      </c>
      <c r="H34" s="341">
        <v>1.2833000000000001E-2</v>
      </c>
      <c r="I34" s="341">
        <v>1.2290000000000001E-2</v>
      </c>
      <c r="J34" s="341">
        <v>1.2258E-2</v>
      </c>
      <c r="K34" s="341">
        <v>1.4367E-2</v>
      </c>
      <c r="L34" s="341">
        <v>1.329E-2</v>
      </c>
      <c r="M34" s="341">
        <v>1.5067000000000001E-2</v>
      </c>
      <c r="N34" s="341">
        <v>1.2710000000000001E-2</v>
      </c>
      <c r="O34" s="341">
        <v>1.2418999999999999E-2</v>
      </c>
      <c r="P34" s="341">
        <v>1.5036000000000001E-2</v>
      </c>
      <c r="Q34" s="341">
        <v>1.5193999999999999E-2</v>
      </c>
      <c r="R34" s="341">
        <v>9.3329999999999993E-3</v>
      </c>
      <c r="S34" s="341">
        <v>1.3032E-2</v>
      </c>
      <c r="T34" s="341">
        <v>1.8866999999999998E-2</v>
      </c>
      <c r="U34" s="341">
        <v>7.5810000000000001E-3</v>
      </c>
      <c r="V34" s="341">
        <v>1.7548000000000001E-2</v>
      </c>
      <c r="W34" s="341">
        <v>1.2167000000000001E-2</v>
      </c>
      <c r="X34" s="341">
        <v>9.0969999999999992E-3</v>
      </c>
      <c r="Y34" s="341">
        <v>7.1329999999999996E-3</v>
      </c>
      <c r="Z34" s="341">
        <v>6.613E-3</v>
      </c>
      <c r="AA34" s="341">
        <v>7.097E-3</v>
      </c>
      <c r="AB34" s="341">
        <v>6.1720000000000004E-3</v>
      </c>
      <c r="AC34" s="341">
        <v>8.4840000000000002E-3</v>
      </c>
      <c r="AD34" s="341">
        <v>5.6670000000000002E-3</v>
      </c>
      <c r="AE34" s="341">
        <v>9.2259999999999998E-3</v>
      </c>
      <c r="AF34" s="341">
        <v>1.2267E-2</v>
      </c>
      <c r="AG34" s="341">
        <v>1.4710000000000001E-2</v>
      </c>
      <c r="AH34" s="341">
        <v>1.2677000000000001E-2</v>
      </c>
      <c r="AI34" s="341">
        <v>1.3467E-2</v>
      </c>
      <c r="AJ34" s="341">
        <v>1.5129E-2</v>
      </c>
      <c r="AK34" s="341">
        <v>1.5067000000000001E-2</v>
      </c>
      <c r="AL34" s="341">
        <v>1.2161E-2</v>
      </c>
      <c r="AM34" s="341">
        <v>1.3129E-2</v>
      </c>
      <c r="AN34" s="341">
        <v>1.1320999999999999E-2</v>
      </c>
      <c r="AO34" s="341">
        <v>1.1452E-2</v>
      </c>
      <c r="AP34" s="341">
        <v>1.0800000000000001E-2</v>
      </c>
      <c r="AQ34" s="341">
        <v>1.0807000000000001E-2</v>
      </c>
      <c r="AR34" s="341">
        <v>1.3299999999999999E-2</v>
      </c>
      <c r="AS34" s="341">
        <v>1.5258000000000001E-2</v>
      </c>
      <c r="AT34" s="341">
        <v>1.3194000000000001E-2</v>
      </c>
      <c r="AU34" s="341">
        <v>1.4800000000000001E-2</v>
      </c>
      <c r="AV34" s="341">
        <v>1.4774000000000001E-2</v>
      </c>
      <c r="AW34" s="341">
        <v>1.0666999999999999E-2</v>
      </c>
      <c r="AX34" s="341">
        <v>1.3323E-2</v>
      </c>
      <c r="AY34" s="341">
        <v>1.09797E-2</v>
      </c>
      <c r="AZ34" s="896">
        <v>1.08243E-2</v>
      </c>
      <c r="BA34" s="352">
        <v>1.1526399999999999E-2</v>
      </c>
      <c r="BB34" s="352">
        <v>9.39392E-3</v>
      </c>
      <c r="BC34" s="352">
        <v>1.06721E-2</v>
      </c>
      <c r="BD34" s="352">
        <v>1.4314800000000001E-2</v>
      </c>
      <c r="BE34" s="352">
        <v>1.2459E-2</v>
      </c>
      <c r="BF34" s="352">
        <v>1.3919000000000001E-2</v>
      </c>
      <c r="BG34" s="352">
        <v>1.37001E-2</v>
      </c>
      <c r="BH34" s="352">
        <v>1.3072500000000001E-2</v>
      </c>
      <c r="BI34" s="352">
        <v>1.1983499999999999E-2</v>
      </c>
      <c r="BJ34" s="352">
        <v>1.04797E-2</v>
      </c>
      <c r="BK34" s="352">
        <v>1.10084E-2</v>
      </c>
      <c r="BL34" s="352">
        <v>1.08398E-2</v>
      </c>
      <c r="BM34" s="352">
        <v>1.1532199999999999E-2</v>
      </c>
      <c r="BN34" s="352">
        <v>9.3960799999999994E-3</v>
      </c>
      <c r="BO34" s="352">
        <v>1.0673E-2</v>
      </c>
      <c r="BP34" s="352">
        <v>1.4315100000000001E-2</v>
      </c>
      <c r="BQ34" s="352">
        <v>1.2459100000000001E-2</v>
      </c>
      <c r="BR34" s="352">
        <v>1.3919000000000001E-2</v>
      </c>
      <c r="BS34" s="352">
        <v>1.3700199999999999E-2</v>
      </c>
      <c r="BT34" s="352">
        <v>1.3072500000000001E-2</v>
      </c>
      <c r="BU34" s="352">
        <v>1.1983499999999999E-2</v>
      </c>
      <c r="BV34" s="352">
        <v>1.04797E-2</v>
      </c>
    </row>
    <row r="35" spans="1:74" s="33" customFormat="1" ht="11.1" customHeight="1" x14ac:dyDescent="0.2">
      <c r="A35" s="270" t="s">
        <v>1481</v>
      </c>
      <c r="B35" s="545" t="s">
        <v>1504</v>
      </c>
      <c r="C35" s="341">
        <v>5.7828710000000002E-3</v>
      </c>
      <c r="D35" s="341">
        <v>8.0983570000000005E-3</v>
      </c>
      <c r="E35" s="341">
        <v>8.9312899999999997E-3</v>
      </c>
      <c r="F35" s="341">
        <v>1.3684333E-2</v>
      </c>
      <c r="G35" s="341">
        <v>1.2153226E-2</v>
      </c>
      <c r="H35" s="341">
        <v>1.3048933E-2</v>
      </c>
      <c r="I35" s="341">
        <v>1.4145E-2</v>
      </c>
      <c r="J35" s="341">
        <v>1.5154645E-2</v>
      </c>
      <c r="K35" s="341">
        <v>1.5016233E-2</v>
      </c>
      <c r="L35" s="341">
        <v>1.5386323E-2</v>
      </c>
      <c r="M35" s="341">
        <v>1.4581133E-2</v>
      </c>
      <c r="N35" s="341">
        <v>2.0024935000000001E-2</v>
      </c>
      <c r="O35" s="341">
        <v>2.0068032E-2</v>
      </c>
      <c r="P35" s="341">
        <v>1.5123071E-2</v>
      </c>
      <c r="Q35" s="341">
        <v>1.9670903E-2</v>
      </c>
      <c r="R35" s="341">
        <v>1.6786200000000001E-2</v>
      </c>
      <c r="S35" s="341">
        <v>2.0577967999999999E-2</v>
      </c>
      <c r="T35" s="341">
        <v>1.8938799999999999E-2</v>
      </c>
      <c r="U35" s="341">
        <v>2.0268548000000001E-2</v>
      </c>
      <c r="V35" s="341">
        <v>1.3317064999999999E-2</v>
      </c>
      <c r="W35" s="341">
        <v>2.1412567E-2</v>
      </c>
      <c r="X35" s="341">
        <v>2.1420871000000001E-2</v>
      </c>
      <c r="Y35" s="341">
        <v>2.0753500000000001E-2</v>
      </c>
      <c r="Z35" s="341">
        <v>2.5512E-2</v>
      </c>
      <c r="AA35" s="341">
        <v>1.7348967999999999E-2</v>
      </c>
      <c r="AB35" s="341">
        <v>2.0942034000000002E-2</v>
      </c>
      <c r="AC35" s="341">
        <v>1.9634289999999999E-2</v>
      </c>
      <c r="AD35" s="341">
        <v>2.4433699999999999E-2</v>
      </c>
      <c r="AE35" s="341">
        <v>1.4431387E-2</v>
      </c>
      <c r="AF35" s="341">
        <v>1.9723866999999999E-2</v>
      </c>
      <c r="AG35" s="341">
        <v>2.1016805999999999E-2</v>
      </c>
      <c r="AH35" s="341">
        <v>1.7905741999999999E-2</v>
      </c>
      <c r="AI35" s="341">
        <v>2.4851399999999999E-2</v>
      </c>
      <c r="AJ35" s="341">
        <v>2.7459935000000001E-2</v>
      </c>
      <c r="AK35" s="341">
        <v>3.4490367000000001E-2</v>
      </c>
      <c r="AL35" s="341">
        <v>2.4336838999999999E-2</v>
      </c>
      <c r="AM35" s="341">
        <v>2.4630289999999999E-2</v>
      </c>
      <c r="AN35" s="341">
        <v>3.6900428999999998E-2</v>
      </c>
      <c r="AO35" s="341">
        <v>3.0894031999999998E-2</v>
      </c>
      <c r="AP35" s="341">
        <v>3.2164632999999998E-2</v>
      </c>
      <c r="AQ35" s="341">
        <v>3.4747258000000003E-2</v>
      </c>
      <c r="AR35" s="341">
        <v>4.2449800000000003E-2</v>
      </c>
      <c r="AS35" s="341">
        <v>3.3586709999999999E-2</v>
      </c>
      <c r="AT35" s="341">
        <v>2.7312387E-2</v>
      </c>
      <c r="AU35" s="341">
        <v>4.0602800000000001E-2</v>
      </c>
      <c r="AV35" s="341">
        <v>3.9009516000000001E-2</v>
      </c>
      <c r="AW35" s="341">
        <v>6.5168699999999996E-2</v>
      </c>
      <c r="AX35" s="341">
        <v>4.7238000000000002E-2</v>
      </c>
      <c r="AY35" s="341">
        <v>2.92345E-2</v>
      </c>
      <c r="AZ35" s="896">
        <v>3.2382599999999997E-2</v>
      </c>
      <c r="BA35" s="352">
        <v>3.2796199999999998E-2</v>
      </c>
      <c r="BB35" s="352">
        <v>3.41382E-2</v>
      </c>
      <c r="BC35" s="352">
        <v>3.5730199999999997E-2</v>
      </c>
      <c r="BD35" s="352">
        <v>3.7914700000000003E-2</v>
      </c>
      <c r="BE35" s="352">
        <v>3.7457299999999999E-2</v>
      </c>
      <c r="BF35" s="352">
        <v>4.00422E-2</v>
      </c>
      <c r="BG35" s="352">
        <v>4.3852799999999997E-2</v>
      </c>
      <c r="BH35" s="352">
        <v>4.3779600000000002E-2</v>
      </c>
      <c r="BI35" s="352">
        <v>4.5736600000000002E-2</v>
      </c>
      <c r="BJ35" s="352">
        <v>4.6639E-2</v>
      </c>
      <c r="BK35" s="352">
        <v>4.4946399999999997E-2</v>
      </c>
      <c r="BL35" s="352">
        <v>4.56277E-2</v>
      </c>
      <c r="BM35" s="352">
        <v>4.4542400000000003E-2</v>
      </c>
      <c r="BN35" s="352">
        <v>4.4731E-2</v>
      </c>
      <c r="BO35" s="352">
        <v>4.5072000000000001E-2</v>
      </c>
      <c r="BP35" s="352">
        <v>4.6174800000000002E-2</v>
      </c>
      <c r="BQ35" s="352">
        <v>4.6778199999999999E-2</v>
      </c>
      <c r="BR35" s="352">
        <v>4.6578300000000003E-2</v>
      </c>
      <c r="BS35" s="352">
        <v>4.94227E-2</v>
      </c>
      <c r="BT35" s="352">
        <v>4.8842499999999997E-2</v>
      </c>
      <c r="BU35" s="352">
        <v>5.05158E-2</v>
      </c>
      <c r="BV35" s="352">
        <v>5.1249099999999999E-2</v>
      </c>
    </row>
    <row r="36" spans="1:74" ht="11.1" customHeight="1" x14ac:dyDescent="0.2">
      <c r="A36" s="270"/>
      <c r="B36" s="550"/>
      <c r="C36" s="341"/>
      <c r="D36" s="341"/>
      <c r="E36" s="341"/>
      <c r="F36" s="341"/>
      <c r="G36" s="341"/>
      <c r="H36" s="341"/>
      <c r="I36" s="341"/>
      <c r="J36" s="341"/>
      <c r="K36" s="341"/>
      <c r="L36" s="341"/>
      <c r="M36" s="341"/>
      <c r="N36" s="341"/>
      <c r="O36" s="341"/>
      <c r="P36" s="341"/>
      <c r="Q36" s="341"/>
      <c r="R36" s="341"/>
      <c r="S36" s="341"/>
      <c r="T36" s="341"/>
      <c r="U36" s="341"/>
      <c r="V36" s="341"/>
      <c r="W36" s="341"/>
      <c r="X36" s="341"/>
      <c r="Y36" s="341"/>
      <c r="Z36" s="341"/>
      <c r="AA36" s="341"/>
      <c r="AB36" s="341"/>
      <c r="AC36" s="341"/>
      <c r="AD36" s="341"/>
      <c r="AE36" s="341"/>
      <c r="AF36" s="341"/>
      <c r="AG36" s="341"/>
      <c r="AH36" s="341"/>
      <c r="AI36" s="341"/>
      <c r="AJ36" s="341"/>
      <c r="AK36" s="341"/>
      <c r="AL36" s="341"/>
      <c r="AM36" s="341"/>
      <c r="AN36" s="341"/>
      <c r="AO36" s="341"/>
      <c r="AP36" s="341"/>
      <c r="AQ36" s="341"/>
      <c r="AR36" s="341"/>
      <c r="AS36" s="341"/>
      <c r="AT36" s="341"/>
      <c r="AU36" s="341"/>
      <c r="AV36" s="341"/>
      <c r="AW36" s="341"/>
      <c r="AX36" s="341"/>
      <c r="AY36" s="341"/>
      <c r="AZ36" s="896"/>
      <c r="BA36" s="352"/>
      <c r="BB36" s="352"/>
      <c r="BC36" s="352"/>
      <c r="BD36" s="352"/>
      <c r="BE36" s="352"/>
      <c r="BF36" s="352"/>
      <c r="BG36" s="352"/>
      <c r="BH36" s="352"/>
      <c r="BI36" s="352"/>
      <c r="BJ36" s="352"/>
      <c r="BK36" s="352"/>
      <c r="BL36" s="352"/>
      <c r="BM36" s="352"/>
      <c r="BN36" s="352"/>
      <c r="BO36" s="352"/>
      <c r="BP36" s="352"/>
      <c r="BQ36" s="352"/>
      <c r="BR36" s="352"/>
      <c r="BS36" s="352"/>
      <c r="BT36" s="352"/>
      <c r="BU36" s="352"/>
      <c r="BV36" s="352"/>
    </row>
    <row r="37" spans="1:74" s="273" customFormat="1" ht="11.1" customHeight="1" x14ac:dyDescent="0.2">
      <c r="A37" s="548" t="s">
        <v>242</v>
      </c>
      <c r="B37" s="544" t="s">
        <v>1482</v>
      </c>
      <c r="C37" s="102">
        <v>8.0618730000000003</v>
      </c>
      <c r="D37" s="102">
        <v>8.6501760000000001</v>
      </c>
      <c r="E37" s="102">
        <v>9.0051249999999996</v>
      </c>
      <c r="F37" s="102">
        <v>8.7987420000000007</v>
      </c>
      <c r="G37" s="102">
        <v>9.1191099999999992</v>
      </c>
      <c r="H37" s="102">
        <v>9.075113</v>
      </c>
      <c r="I37" s="102">
        <v>8.8115620000000003</v>
      </c>
      <c r="J37" s="102">
        <v>9.1153639999999996</v>
      </c>
      <c r="K37" s="102">
        <v>8.8466349999999991</v>
      </c>
      <c r="L37" s="102">
        <v>8.8067969999999995</v>
      </c>
      <c r="M37" s="102">
        <v>8.8268369999999994</v>
      </c>
      <c r="N37" s="102">
        <v>8.5959120000000002</v>
      </c>
      <c r="O37" s="102">
        <v>8.2910260000000005</v>
      </c>
      <c r="P37" s="102">
        <v>8.694903</v>
      </c>
      <c r="Q37" s="102">
        <v>9.0769289999999998</v>
      </c>
      <c r="R37" s="102">
        <v>8.9440740000000005</v>
      </c>
      <c r="S37" s="102">
        <v>9.0798850000000009</v>
      </c>
      <c r="T37" s="102">
        <v>9.3657190000000003</v>
      </c>
      <c r="U37" s="102">
        <v>8.9790080000000003</v>
      </c>
      <c r="V37" s="102">
        <v>9.2444869999999995</v>
      </c>
      <c r="W37" s="102">
        <v>8.8430999999999997</v>
      </c>
      <c r="X37" s="102">
        <v>9.0998470000000005</v>
      </c>
      <c r="Y37" s="102">
        <v>8.9098400000000009</v>
      </c>
      <c r="Z37" s="102">
        <v>8.7958689999999997</v>
      </c>
      <c r="AA37" s="102">
        <v>8.2903669999999998</v>
      </c>
      <c r="AB37" s="102">
        <v>8.6591609999999992</v>
      </c>
      <c r="AC37" s="102">
        <v>8.9370569999999994</v>
      </c>
      <c r="AD37" s="102">
        <v>8.8692729999999997</v>
      </c>
      <c r="AE37" s="102">
        <v>9.3909450000000003</v>
      </c>
      <c r="AF37" s="102">
        <v>9.1993849999999995</v>
      </c>
      <c r="AG37" s="102">
        <v>9.317653</v>
      </c>
      <c r="AH37" s="102">
        <v>9.2571440000000003</v>
      </c>
      <c r="AI37" s="102">
        <v>8.9833510000000008</v>
      </c>
      <c r="AJ37" s="102">
        <v>9.0698410000000003</v>
      </c>
      <c r="AK37" s="102">
        <v>8.8323289999999997</v>
      </c>
      <c r="AL37" s="102">
        <v>8.7726059999999997</v>
      </c>
      <c r="AM37" s="102">
        <v>8.4827619999999992</v>
      </c>
      <c r="AN37" s="102">
        <v>8.6814389999999992</v>
      </c>
      <c r="AO37" s="102">
        <v>8.7645619999999997</v>
      </c>
      <c r="AP37" s="102">
        <v>8.9098159999999993</v>
      </c>
      <c r="AQ37" s="102">
        <v>9.0566650000000006</v>
      </c>
      <c r="AR37" s="102">
        <v>9.2615859999999994</v>
      </c>
      <c r="AS37" s="102">
        <v>9.1501429999999999</v>
      </c>
      <c r="AT37" s="102">
        <v>9.2259340000000005</v>
      </c>
      <c r="AU37" s="102">
        <v>8.9742069999999998</v>
      </c>
      <c r="AV37" s="102">
        <v>8.88828</v>
      </c>
      <c r="AW37" s="102">
        <v>8.6798500000000001</v>
      </c>
      <c r="AX37" s="102">
        <v>8.7805569999999999</v>
      </c>
      <c r="AY37" s="102">
        <v>8.3614838710000008</v>
      </c>
      <c r="AZ37" s="915">
        <v>8.6418175714000007</v>
      </c>
      <c r="BA37" s="559">
        <v>8.7011719999999997</v>
      </c>
      <c r="BB37" s="559">
        <v>8.8526399999999992</v>
      </c>
      <c r="BC37" s="559">
        <v>9.0023499999999999</v>
      </c>
      <c r="BD37" s="559">
        <v>9.0731699999999993</v>
      </c>
      <c r="BE37" s="559">
        <v>8.9999979999999997</v>
      </c>
      <c r="BF37" s="559">
        <v>9.0882529999999999</v>
      </c>
      <c r="BG37" s="559">
        <v>8.7889090000000003</v>
      </c>
      <c r="BH37" s="559">
        <v>8.9060640000000006</v>
      </c>
      <c r="BI37" s="559">
        <v>8.6593350000000004</v>
      </c>
      <c r="BJ37" s="559">
        <v>8.7020269999999993</v>
      </c>
      <c r="BK37" s="559">
        <v>8.2999790000000004</v>
      </c>
      <c r="BL37" s="559">
        <v>8.5681270000000005</v>
      </c>
      <c r="BM37" s="559">
        <v>8.6727179999999997</v>
      </c>
      <c r="BN37" s="559">
        <v>8.8475239999999999</v>
      </c>
      <c r="BO37" s="559">
        <v>9.0046789999999994</v>
      </c>
      <c r="BP37" s="559">
        <v>9.0608240000000002</v>
      </c>
      <c r="BQ37" s="559">
        <v>8.977786</v>
      </c>
      <c r="BR37" s="559">
        <v>9.0532970000000006</v>
      </c>
      <c r="BS37" s="559">
        <v>8.7471329999999998</v>
      </c>
      <c r="BT37" s="559">
        <v>8.8563379999999992</v>
      </c>
      <c r="BU37" s="559">
        <v>8.6079830000000008</v>
      </c>
      <c r="BV37" s="559">
        <v>8.6657949999999992</v>
      </c>
    </row>
    <row r="38" spans="1:74" ht="11.1" customHeight="1" x14ac:dyDescent="0.2">
      <c r="A38" s="270" t="s">
        <v>1511</v>
      </c>
      <c r="B38" s="545" t="s">
        <v>1483</v>
      </c>
      <c r="C38" s="341">
        <v>7.2218092258000004</v>
      </c>
      <c r="D38" s="341">
        <v>7.7845814286000001</v>
      </c>
      <c r="E38" s="341">
        <v>8.0790455161000008</v>
      </c>
      <c r="F38" s="341">
        <v>7.9072709666999996</v>
      </c>
      <c r="G38" s="341">
        <v>8.1820404838999998</v>
      </c>
      <c r="H38" s="341">
        <v>8.1094875332999994</v>
      </c>
      <c r="I38" s="341">
        <v>7.9060714193999999</v>
      </c>
      <c r="J38" s="341">
        <v>8.1560213548</v>
      </c>
      <c r="K38" s="341">
        <v>7.9500885666999999</v>
      </c>
      <c r="L38" s="341">
        <v>7.8574542257999997</v>
      </c>
      <c r="M38" s="341">
        <v>7.8835401333000004</v>
      </c>
      <c r="N38" s="341">
        <v>7.7021191612999997</v>
      </c>
      <c r="O38" s="341">
        <v>7.4110423548000002</v>
      </c>
      <c r="P38" s="341">
        <v>7.8240577143000003</v>
      </c>
      <c r="Q38" s="341">
        <v>8.1381048709999995</v>
      </c>
      <c r="R38" s="341">
        <v>8.0403854999999993</v>
      </c>
      <c r="S38" s="341">
        <v>8.1379274515999995</v>
      </c>
      <c r="T38" s="341">
        <v>8.3914656332999993</v>
      </c>
      <c r="U38" s="341">
        <v>8.0566328709999997</v>
      </c>
      <c r="V38" s="341">
        <v>8.2689053547999993</v>
      </c>
      <c r="W38" s="341">
        <v>7.9349219333000001</v>
      </c>
      <c r="X38" s="341">
        <v>8.1309115805999994</v>
      </c>
      <c r="Y38" s="341">
        <v>7.9675802666999997</v>
      </c>
      <c r="Z38" s="341">
        <v>7.8889029355</v>
      </c>
      <c r="AA38" s="341">
        <v>7.4517540000000002</v>
      </c>
      <c r="AB38" s="341">
        <v>7.7409172759000002</v>
      </c>
      <c r="AC38" s="341">
        <v>8.0199646774000009</v>
      </c>
      <c r="AD38" s="341">
        <v>7.9935307333000001</v>
      </c>
      <c r="AE38" s="341">
        <v>8.4071197419000008</v>
      </c>
      <c r="AF38" s="341">
        <v>8.2592204999999996</v>
      </c>
      <c r="AG38" s="341">
        <v>8.3476687418999997</v>
      </c>
      <c r="AH38" s="341">
        <v>8.3084886128999997</v>
      </c>
      <c r="AI38" s="341">
        <v>8.0622252332999995</v>
      </c>
      <c r="AJ38" s="341">
        <v>8.1025456129000002</v>
      </c>
      <c r="AK38" s="341">
        <v>7.8995014000000001</v>
      </c>
      <c r="AL38" s="341">
        <v>7.8674743225999997</v>
      </c>
      <c r="AM38" s="341">
        <v>7.5951500000000003</v>
      </c>
      <c r="AN38" s="341">
        <v>7.7715930000000002</v>
      </c>
      <c r="AO38" s="341">
        <v>7.8622063225999996</v>
      </c>
      <c r="AP38" s="341">
        <v>7.9584349333000004</v>
      </c>
      <c r="AQ38" s="341">
        <v>8.1419525484000008</v>
      </c>
      <c r="AR38" s="341">
        <v>8.2857175000000005</v>
      </c>
      <c r="AS38" s="341">
        <v>8.1905369031999999</v>
      </c>
      <c r="AT38" s="341">
        <v>8.2726906452000009</v>
      </c>
      <c r="AU38" s="341">
        <v>8.0388969666999994</v>
      </c>
      <c r="AV38" s="341">
        <v>7.9200575161</v>
      </c>
      <c r="AW38" s="341">
        <v>7.7752129666999998</v>
      </c>
      <c r="AX38" s="341">
        <v>7.8156238709999997</v>
      </c>
      <c r="AY38" s="341">
        <v>7.4899130415000004</v>
      </c>
      <c r="AZ38" s="896">
        <v>7.7377916577999999</v>
      </c>
      <c r="BA38" s="352">
        <v>7.7970600000000001</v>
      </c>
      <c r="BB38" s="352">
        <v>7.9354189999999996</v>
      </c>
      <c r="BC38" s="352">
        <v>8.0490919999999999</v>
      </c>
      <c r="BD38" s="352">
        <v>8.1111409999999999</v>
      </c>
      <c r="BE38" s="352">
        <v>8.0499170000000007</v>
      </c>
      <c r="BF38" s="352">
        <v>8.1329220000000007</v>
      </c>
      <c r="BG38" s="352">
        <v>7.8679829999999997</v>
      </c>
      <c r="BH38" s="352">
        <v>7.941986</v>
      </c>
      <c r="BI38" s="352">
        <v>7.7227800000000002</v>
      </c>
      <c r="BJ38" s="352">
        <v>7.765555</v>
      </c>
      <c r="BK38" s="352">
        <v>7.419886</v>
      </c>
      <c r="BL38" s="352">
        <v>7.6633430000000002</v>
      </c>
      <c r="BM38" s="352">
        <v>7.7669449999999998</v>
      </c>
      <c r="BN38" s="352">
        <v>7.9268320000000001</v>
      </c>
      <c r="BO38" s="352">
        <v>8.0473269999999992</v>
      </c>
      <c r="BP38" s="352">
        <v>8.0966000000000005</v>
      </c>
      <c r="BQ38" s="352">
        <v>8.0264009999999999</v>
      </c>
      <c r="BR38" s="352">
        <v>8.0980790000000002</v>
      </c>
      <c r="BS38" s="352">
        <v>7.8269209999999996</v>
      </c>
      <c r="BT38" s="352">
        <v>7.8938509999999997</v>
      </c>
      <c r="BU38" s="352">
        <v>7.6730739999999997</v>
      </c>
      <c r="BV38" s="352">
        <v>7.7311059999999996</v>
      </c>
    </row>
    <row r="39" spans="1:74" ht="11.1" customHeight="1" x14ac:dyDescent="0.2">
      <c r="A39" s="270" t="s">
        <v>506</v>
      </c>
      <c r="B39" s="545" t="s">
        <v>1112</v>
      </c>
      <c r="C39" s="341">
        <v>0.84006377419</v>
      </c>
      <c r="D39" s="341">
        <v>0.86559457142999996</v>
      </c>
      <c r="E39" s="341">
        <v>0.92607948387000005</v>
      </c>
      <c r="F39" s="341">
        <v>0.89147103333</v>
      </c>
      <c r="G39" s="341">
        <v>0.93706951613</v>
      </c>
      <c r="H39" s="341">
        <v>0.96562546667000004</v>
      </c>
      <c r="I39" s="341">
        <v>0.90549058064999999</v>
      </c>
      <c r="J39" s="341">
        <v>0.95934264516000001</v>
      </c>
      <c r="K39" s="341">
        <v>0.89654643332999995</v>
      </c>
      <c r="L39" s="341">
        <v>0.94934277419000002</v>
      </c>
      <c r="M39" s="341">
        <v>0.94329686667000001</v>
      </c>
      <c r="N39" s="341">
        <v>0.89379283871000004</v>
      </c>
      <c r="O39" s="341">
        <v>0.87998364516000005</v>
      </c>
      <c r="P39" s="341">
        <v>0.87084528570999997</v>
      </c>
      <c r="Q39" s="341">
        <v>0.93882412903000001</v>
      </c>
      <c r="R39" s="341">
        <v>0.90368850000000001</v>
      </c>
      <c r="S39" s="341">
        <v>0.94195754839000001</v>
      </c>
      <c r="T39" s="341">
        <v>0.97425336666999995</v>
      </c>
      <c r="U39" s="341">
        <v>0.92237512902999996</v>
      </c>
      <c r="V39" s="341">
        <v>0.97558164516000001</v>
      </c>
      <c r="W39" s="341">
        <v>0.90817806667000001</v>
      </c>
      <c r="X39" s="341">
        <v>0.96893541935000005</v>
      </c>
      <c r="Y39" s="341">
        <v>0.94225973333000002</v>
      </c>
      <c r="Z39" s="341">
        <v>0.90696606451999995</v>
      </c>
      <c r="AA39" s="341">
        <v>0.83861300000000005</v>
      </c>
      <c r="AB39" s="341">
        <v>0.91824372413999999</v>
      </c>
      <c r="AC39" s="341">
        <v>0.91709232257999995</v>
      </c>
      <c r="AD39" s="341">
        <v>0.87574226666999999</v>
      </c>
      <c r="AE39" s="341">
        <v>0.98382525805999999</v>
      </c>
      <c r="AF39" s="341">
        <v>0.94016449999999996</v>
      </c>
      <c r="AG39" s="341">
        <v>0.96998425805999999</v>
      </c>
      <c r="AH39" s="341">
        <v>0.94865538709999997</v>
      </c>
      <c r="AI39" s="341">
        <v>0.92112576667000001</v>
      </c>
      <c r="AJ39" s="341">
        <v>0.96729538709999996</v>
      </c>
      <c r="AK39" s="341">
        <v>0.93282759999999998</v>
      </c>
      <c r="AL39" s="341">
        <v>0.90513167742</v>
      </c>
      <c r="AM39" s="341">
        <v>0.88761199999999996</v>
      </c>
      <c r="AN39" s="341">
        <v>0.90984600000000004</v>
      </c>
      <c r="AO39" s="341">
        <v>0.90235567742</v>
      </c>
      <c r="AP39" s="341">
        <v>0.95138106667</v>
      </c>
      <c r="AQ39" s="341">
        <v>0.91471245161000003</v>
      </c>
      <c r="AR39" s="341">
        <v>0.97586850000000003</v>
      </c>
      <c r="AS39" s="341">
        <v>0.95960609676999997</v>
      </c>
      <c r="AT39" s="341">
        <v>0.95324335484</v>
      </c>
      <c r="AU39" s="341">
        <v>0.93531003332999996</v>
      </c>
      <c r="AV39" s="341">
        <v>0.96822248386999998</v>
      </c>
      <c r="AW39" s="341">
        <v>0.90463703333000001</v>
      </c>
      <c r="AX39" s="341">
        <v>0.96493312902999995</v>
      </c>
      <c r="AY39" s="341">
        <v>0.87157082948999998</v>
      </c>
      <c r="AZ39" s="896">
        <v>0.90402591359999995</v>
      </c>
      <c r="BA39" s="352">
        <v>0.90411269999999999</v>
      </c>
      <c r="BB39" s="352">
        <v>0.91722099999999995</v>
      </c>
      <c r="BC39" s="352">
        <v>0.95325839999999995</v>
      </c>
      <c r="BD39" s="352">
        <v>0.96202949999999998</v>
      </c>
      <c r="BE39" s="352">
        <v>0.95008090000000001</v>
      </c>
      <c r="BF39" s="352">
        <v>0.95533069999999998</v>
      </c>
      <c r="BG39" s="352">
        <v>0.92092609999999997</v>
      </c>
      <c r="BH39" s="352">
        <v>0.9640782</v>
      </c>
      <c r="BI39" s="352">
        <v>0.93655520000000003</v>
      </c>
      <c r="BJ39" s="352">
        <v>0.93647139999999995</v>
      </c>
      <c r="BK39" s="352">
        <v>0.88009300000000001</v>
      </c>
      <c r="BL39" s="352">
        <v>0.90478369999999997</v>
      </c>
      <c r="BM39" s="352">
        <v>0.90577289999999999</v>
      </c>
      <c r="BN39" s="352">
        <v>0.92069219999999996</v>
      </c>
      <c r="BO39" s="352">
        <v>0.95735230000000004</v>
      </c>
      <c r="BP39" s="352">
        <v>0.96422399999999997</v>
      </c>
      <c r="BQ39" s="352">
        <v>0.95138469999999997</v>
      </c>
      <c r="BR39" s="352">
        <v>0.95521789999999995</v>
      </c>
      <c r="BS39" s="352">
        <v>0.92021229999999998</v>
      </c>
      <c r="BT39" s="352">
        <v>0.96248750000000005</v>
      </c>
      <c r="BU39" s="352">
        <v>0.93490930000000005</v>
      </c>
      <c r="BV39" s="352">
        <v>0.9346894</v>
      </c>
    </row>
    <row r="40" spans="1:74" s="273" customFormat="1" ht="11.1" customHeight="1" x14ac:dyDescent="0.2">
      <c r="A40" s="270"/>
      <c r="B40" s="545"/>
      <c r="C40" s="102"/>
      <c r="D40" s="102"/>
      <c r="E40" s="102"/>
      <c r="F40" s="102"/>
      <c r="G40" s="102"/>
      <c r="H40" s="102"/>
      <c r="I40" s="102"/>
      <c r="J40" s="102"/>
      <c r="K40" s="102"/>
      <c r="L40" s="102"/>
      <c r="M40" s="102"/>
      <c r="N40" s="102"/>
      <c r="O40" s="102"/>
      <c r="P40" s="102"/>
      <c r="Q40" s="102"/>
      <c r="R40" s="102"/>
      <c r="S40" s="102"/>
      <c r="T40" s="102"/>
      <c r="U40" s="102"/>
      <c r="V40" s="102"/>
      <c r="W40" s="102"/>
      <c r="X40" s="102"/>
      <c r="Y40" s="102"/>
      <c r="Z40" s="102"/>
      <c r="AA40" s="102"/>
      <c r="AB40" s="102"/>
      <c r="AC40" s="102"/>
      <c r="AD40" s="102"/>
      <c r="AE40" s="102"/>
      <c r="AF40" s="102"/>
      <c r="AG40" s="102"/>
      <c r="AH40" s="102"/>
      <c r="AI40" s="102"/>
      <c r="AJ40" s="102"/>
      <c r="AK40" s="102"/>
      <c r="AL40" s="102"/>
      <c r="AM40" s="102"/>
      <c r="AN40" s="102"/>
      <c r="AO40" s="102"/>
      <c r="AP40" s="102"/>
      <c r="AQ40" s="102"/>
      <c r="AR40" s="102"/>
      <c r="AS40" s="102"/>
      <c r="AT40" s="102"/>
      <c r="AU40" s="102"/>
      <c r="AV40" s="102"/>
      <c r="AW40" s="102"/>
      <c r="AX40" s="102"/>
      <c r="AY40" s="102"/>
      <c r="AZ40" s="915"/>
      <c r="BA40" s="559"/>
      <c r="BB40" s="559"/>
      <c r="BC40" s="559"/>
      <c r="BD40" s="559"/>
      <c r="BE40" s="559"/>
      <c r="BF40" s="559"/>
      <c r="BG40" s="559"/>
      <c r="BH40" s="559"/>
      <c r="BI40" s="559"/>
      <c r="BJ40" s="559"/>
      <c r="BK40" s="559"/>
      <c r="BL40" s="559"/>
      <c r="BM40" s="559"/>
      <c r="BN40" s="559"/>
      <c r="BO40" s="559"/>
      <c r="BP40" s="559"/>
      <c r="BQ40" s="559"/>
      <c r="BR40" s="559"/>
      <c r="BS40" s="559"/>
      <c r="BT40" s="559"/>
      <c r="BU40" s="559"/>
      <c r="BV40" s="559"/>
    </row>
    <row r="41" spans="1:74" ht="11.1" customHeight="1" x14ac:dyDescent="0.2">
      <c r="A41" s="548" t="s">
        <v>1484</v>
      </c>
      <c r="B41" s="544" t="s">
        <v>1526</v>
      </c>
      <c r="C41" s="102">
        <v>4.2574607090000001</v>
      </c>
      <c r="D41" s="102">
        <v>4.5033921069999998</v>
      </c>
      <c r="E41" s="102">
        <v>4.3362296130000004</v>
      </c>
      <c r="F41" s="102">
        <v>4.1358586659999999</v>
      </c>
      <c r="G41" s="102">
        <v>4.0267070650000001</v>
      </c>
      <c r="H41" s="102">
        <v>4.2395681339999998</v>
      </c>
      <c r="I41" s="102">
        <v>3.8777358710000001</v>
      </c>
      <c r="J41" s="102">
        <v>4.1160740970000003</v>
      </c>
      <c r="K41" s="102">
        <v>4.2479195000000001</v>
      </c>
      <c r="L41" s="102">
        <v>4.3504983230000001</v>
      </c>
      <c r="M41" s="102">
        <v>4.2378699659999999</v>
      </c>
      <c r="N41" s="102">
        <v>3.969330807</v>
      </c>
      <c r="O41" s="102">
        <v>4.1580633550000003</v>
      </c>
      <c r="P41" s="102">
        <v>4.2055319290000002</v>
      </c>
      <c r="Q41" s="102">
        <v>4.3372059030000001</v>
      </c>
      <c r="R41" s="102">
        <v>4.0983022670000002</v>
      </c>
      <c r="S41" s="102">
        <v>4.2152320000000003</v>
      </c>
      <c r="T41" s="102">
        <v>4.2620159339999999</v>
      </c>
      <c r="U41" s="102">
        <v>3.8289207099999998</v>
      </c>
      <c r="V41" s="102">
        <v>4.333069096</v>
      </c>
      <c r="W41" s="102">
        <v>4.1472185000000001</v>
      </c>
      <c r="X41" s="102">
        <v>4.3336257739999997</v>
      </c>
      <c r="Y41" s="102">
        <v>4.1926370659999996</v>
      </c>
      <c r="Z41" s="102">
        <v>3.9447493229999999</v>
      </c>
      <c r="AA41" s="102">
        <v>4.1060935489999997</v>
      </c>
      <c r="AB41" s="102">
        <v>4.2222624130000002</v>
      </c>
      <c r="AC41" s="102">
        <v>3.9770503549999998</v>
      </c>
      <c r="AD41" s="102">
        <v>4.1005259330000001</v>
      </c>
      <c r="AE41" s="102">
        <v>4.084549516</v>
      </c>
      <c r="AF41" s="102">
        <v>3.9955729999999998</v>
      </c>
      <c r="AG41" s="102">
        <v>4.0517141939999997</v>
      </c>
      <c r="AH41" s="102">
        <v>4.1986736450000004</v>
      </c>
      <c r="AI41" s="102">
        <v>4.0054527000000002</v>
      </c>
      <c r="AJ41" s="102">
        <v>4.4439629350000001</v>
      </c>
      <c r="AK41" s="102">
        <v>3.9883462669999998</v>
      </c>
      <c r="AL41" s="102">
        <v>4.041238903</v>
      </c>
      <c r="AM41" s="102">
        <v>4.2345587419999999</v>
      </c>
      <c r="AN41" s="102">
        <v>4.2100436070000002</v>
      </c>
      <c r="AO41" s="102">
        <v>4.0959290639999999</v>
      </c>
      <c r="AP41" s="102">
        <v>4.0896555330000002</v>
      </c>
      <c r="AQ41" s="102">
        <v>3.9726523550000001</v>
      </c>
      <c r="AR41" s="102">
        <v>4.1113828000000003</v>
      </c>
      <c r="AS41" s="102">
        <v>3.9874905159999998</v>
      </c>
      <c r="AT41" s="102">
        <v>3.9555668709999998</v>
      </c>
      <c r="AU41" s="102">
        <v>4.082042467</v>
      </c>
      <c r="AV41" s="102">
        <v>4.2794746769999996</v>
      </c>
      <c r="AW41" s="102">
        <v>3.9750391</v>
      </c>
      <c r="AX41" s="102">
        <v>4.0162620000000002</v>
      </c>
      <c r="AY41" s="102">
        <v>4.1947029935</v>
      </c>
      <c r="AZ41" s="915">
        <v>4.3952691571000004</v>
      </c>
      <c r="BA41" s="559">
        <v>4.1738569999999999</v>
      </c>
      <c r="BB41" s="559">
        <v>4.1291659999999997</v>
      </c>
      <c r="BC41" s="559">
        <v>4.0537650000000003</v>
      </c>
      <c r="BD41" s="559">
        <v>4.1820190000000004</v>
      </c>
      <c r="BE41" s="559">
        <v>4.0601760000000002</v>
      </c>
      <c r="BF41" s="559">
        <v>4.1928470000000004</v>
      </c>
      <c r="BG41" s="559">
        <v>4.1946519999999996</v>
      </c>
      <c r="BH41" s="559">
        <v>4.3619440000000003</v>
      </c>
      <c r="BI41" s="559">
        <v>4.1385459999999998</v>
      </c>
      <c r="BJ41" s="559">
        <v>4.0836519999999998</v>
      </c>
      <c r="BK41" s="559">
        <v>4.1420019999999997</v>
      </c>
      <c r="BL41" s="559">
        <v>4.2522549999999999</v>
      </c>
      <c r="BM41" s="559">
        <v>4.2272550000000004</v>
      </c>
      <c r="BN41" s="559">
        <v>4.2446440000000001</v>
      </c>
      <c r="BO41" s="559">
        <v>4.1474640000000003</v>
      </c>
      <c r="BP41" s="559">
        <v>4.2777820000000002</v>
      </c>
      <c r="BQ41" s="559">
        <v>4.1038629999999996</v>
      </c>
      <c r="BR41" s="559">
        <v>4.2499690000000001</v>
      </c>
      <c r="BS41" s="559">
        <v>4.2546189999999999</v>
      </c>
      <c r="BT41" s="559">
        <v>4.4179639999999996</v>
      </c>
      <c r="BU41" s="559">
        <v>4.2331500000000002</v>
      </c>
      <c r="BV41" s="559">
        <v>4.1663839999999999</v>
      </c>
    </row>
    <row r="42" spans="1:74" s="239" customFormat="1" ht="11.1" customHeight="1" x14ac:dyDescent="0.2">
      <c r="A42" s="270" t="s">
        <v>244</v>
      </c>
      <c r="B42" s="818" t="s">
        <v>1106</v>
      </c>
      <c r="C42" s="341">
        <v>4.1287419999999999</v>
      </c>
      <c r="D42" s="341">
        <v>4.3648769999999999</v>
      </c>
      <c r="E42" s="341">
        <v>4.1832260000000003</v>
      </c>
      <c r="F42" s="341">
        <v>3.9756010000000002</v>
      </c>
      <c r="G42" s="341">
        <v>3.8757510000000002</v>
      </c>
      <c r="H42" s="341">
        <v>4.0492489999999997</v>
      </c>
      <c r="I42" s="341">
        <v>3.72153</v>
      </c>
      <c r="J42" s="341">
        <v>3.9404870000000001</v>
      </c>
      <c r="K42" s="341">
        <v>4.0874629999999996</v>
      </c>
      <c r="L42" s="341">
        <v>4.1628230000000004</v>
      </c>
      <c r="M42" s="341">
        <v>4.0594900000000003</v>
      </c>
      <c r="N42" s="341">
        <v>3.7927200000000001</v>
      </c>
      <c r="O42" s="341">
        <v>3.9668009999999998</v>
      </c>
      <c r="P42" s="341">
        <v>3.9985900000000001</v>
      </c>
      <c r="Q42" s="341">
        <v>4.11348</v>
      </c>
      <c r="R42" s="341">
        <v>3.878568</v>
      </c>
      <c r="S42" s="341">
        <v>3.9190770000000001</v>
      </c>
      <c r="T42" s="341">
        <v>3.9775459999999998</v>
      </c>
      <c r="U42" s="341">
        <v>3.5832959999999998</v>
      </c>
      <c r="V42" s="341">
        <v>4.0520769999999997</v>
      </c>
      <c r="W42" s="341">
        <v>3.8577789999999998</v>
      </c>
      <c r="X42" s="341">
        <v>4.0606920000000004</v>
      </c>
      <c r="Y42" s="341">
        <v>3.9502809999999999</v>
      </c>
      <c r="Z42" s="341">
        <v>3.6433080000000002</v>
      </c>
      <c r="AA42" s="341">
        <v>3.8555299999999999</v>
      </c>
      <c r="AB42" s="341">
        <v>3.899823</v>
      </c>
      <c r="AC42" s="341">
        <v>3.6926580000000002</v>
      </c>
      <c r="AD42" s="341">
        <v>3.792583</v>
      </c>
      <c r="AE42" s="341">
        <v>3.7688809999999999</v>
      </c>
      <c r="AF42" s="341">
        <v>3.6625909999999999</v>
      </c>
      <c r="AG42" s="341">
        <v>3.699125</v>
      </c>
      <c r="AH42" s="341">
        <v>3.8887130000000001</v>
      </c>
      <c r="AI42" s="341">
        <v>3.6871510000000001</v>
      </c>
      <c r="AJ42" s="341">
        <v>4.1307429999999998</v>
      </c>
      <c r="AK42" s="341">
        <v>3.6799059999999999</v>
      </c>
      <c r="AL42" s="341">
        <v>3.7427899999999998</v>
      </c>
      <c r="AM42" s="341">
        <v>4.0643890000000003</v>
      </c>
      <c r="AN42" s="341">
        <v>3.9966400000000002</v>
      </c>
      <c r="AO42" s="341">
        <v>3.8940049999999999</v>
      </c>
      <c r="AP42" s="341">
        <v>3.8829660000000001</v>
      </c>
      <c r="AQ42" s="341">
        <v>3.7890160000000002</v>
      </c>
      <c r="AR42" s="341">
        <v>3.96461</v>
      </c>
      <c r="AS42" s="341">
        <v>3.8036560000000001</v>
      </c>
      <c r="AT42" s="341">
        <v>3.7723789999999999</v>
      </c>
      <c r="AU42" s="341">
        <v>3.8910830000000001</v>
      </c>
      <c r="AV42" s="341">
        <v>4.0740939999999997</v>
      </c>
      <c r="AW42" s="341">
        <v>3.7955559999999999</v>
      </c>
      <c r="AX42" s="341">
        <v>3.8120159999999998</v>
      </c>
      <c r="AY42" s="341">
        <v>4.0527741935000003</v>
      </c>
      <c r="AZ42" s="896">
        <v>4.2205628571</v>
      </c>
      <c r="BA42" s="352">
        <v>3.9669669999999999</v>
      </c>
      <c r="BB42" s="352">
        <v>3.8859810000000001</v>
      </c>
      <c r="BC42" s="352">
        <v>3.7815080000000001</v>
      </c>
      <c r="BD42" s="352">
        <v>3.8986079999999999</v>
      </c>
      <c r="BE42" s="352">
        <v>3.7665130000000002</v>
      </c>
      <c r="BF42" s="352">
        <v>3.8957639999999998</v>
      </c>
      <c r="BG42" s="352">
        <v>3.8952140000000002</v>
      </c>
      <c r="BH42" s="352">
        <v>4.0602970000000003</v>
      </c>
      <c r="BI42" s="352">
        <v>3.8354170000000001</v>
      </c>
      <c r="BJ42" s="352">
        <v>3.7715809999999999</v>
      </c>
      <c r="BK42" s="352">
        <v>3.8496480000000002</v>
      </c>
      <c r="BL42" s="352">
        <v>3.9387819999999998</v>
      </c>
      <c r="BM42" s="352">
        <v>3.9116279999999999</v>
      </c>
      <c r="BN42" s="352">
        <v>3.921268</v>
      </c>
      <c r="BO42" s="352">
        <v>3.812011</v>
      </c>
      <c r="BP42" s="352">
        <v>3.9415779999999998</v>
      </c>
      <c r="BQ42" s="352">
        <v>3.768983</v>
      </c>
      <c r="BR42" s="352">
        <v>3.918126</v>
      </c>
      <c r="BS42" s="352">
        <v>3.9239000000000002</v>
      </c>
      <c r="BT42" s="352">
        <v>4.0888530000000003</v>
      </c>
      <c r="BU42" s="352">
        <v>3.9081630000000001</v>
      </c>
      <c r="BV42" s="352">
        <v>3.833434</v>
      </c>
    </row>
    <row r="43" spans="1:74" s="239" customFormat="1" ht="11.1" customHeight="1" x14ac:dyDescent="0.2">
      <c r="A43" s="270" t="s">
        <v>1512</v>
      </c>
      <c r="B43" s="819" t="s">
        <v>1485</v>
      </c>
      <c r="C43" s="341">
        <v>4.0772250000000003</v>
      </c>
      <c r="D43" s="341">
        <v>4.310162</v>
      </c>
      <c r="E43" s="341">
        <v>4.1238070000000002</v>
      </c>
      <c r="F43" s="341">
        <v>3.9159009999999999</v>
      </c>
      <c r="G43" s="341">
        <v>3.8174610000000002</v>
      </c>
      <c r="H43" s="341">
        <v>3.9904489999999999</v>
      </c>
      <c r="I43" s="341">
        <v>3.6653039999999999</v>
      </c>
      <c r="J43" s="341">
        <v>3.8821319999999999</v>
      </c>
      <c r="K43" s="341">
        <v>4.0268629999999996</v>
      </c>
      <c r="L43" s="341">
        <v>4.1063070000000002</v>
      </c>
      <c r="M43" s="341">
        <v>4.0031559999999997</v>
      </c>
      <c r="N43" s="341">
        <v>3.7387199999999998</v>
      </c>
      <c r="O43" s="341">
        <v>3.9129299999999998</v>
      </c>
      <c r="P43" s="341">
        <v>3.938733</v>
      </c>
      <c r="Q43" s="341">
        <v>4.0510279999999996</v>
      </c>
      <c r="R43" s="341">
        <v>3.8202020000000001</v>
      </c>
      <c r="S43" s="341">
        <v>3.8551739999999999</v>
      </c>
      <c r="T43" s="341">
        <v>3.9095789999999999</v>
      </c>
      <c r="U43" s="341">
        <v>3.5300699999999998</v>
      </c>
      <c r="V43" s="341">
        <v>3.9862709999999999</v>
      </c>
      <c r="W43" s="341">
        <v>3.7972790000000001</v>
      </c>
      <c r="X43" s="341">
        <v>4.0044009999999997</v>
      </c>
      <c r="Y43" s="341">
        <v>3.8981479999999999</v>
      </c>
      <c r="Z43" s="341">
        <v>3.5955010000000001</v>
      </c>
      <c r="AA43" s="341">
        <v>3.8067880000000001</v>
      </c>
      <c r="AB43" s="341">
        <v>3.8500299999999998</v>
      </c>
      <c r="AC43" s="341">
        <v>3.6417549999999999</v>
      </c>
      <c r="AD43" s="341">
        <v>3.7282160000000002</v>
      </c>
      <c r="AE43" s="341">
        <v>3.7109130000000001</v>
      </c>
      <c r="AF43" s="341">
        <v>3.6027239999999998</v>
      </c>
      <c r="AG43" s="341">
        <v>3.640673</v>
      </c>
      <c r="AH43" s="341">
        <v>3.829971</v>
      </c>
      <c r="AI43" s="341">
        <v>3.6313170000000001</v>
      </c>
      <c r="AJ43" s="341">
        <v>4.07484</v>
      </c>
      <c r="AK43" s="341">
        <v>3.6299060000000001</v>
      </c>
      <c r="AL43" s="341">
        <v>3.6934999999999998</v>
      </c>
      <c r="AM43" s="341">
        <v>4.0163890000000002</v>
      </c>
      <c r="AN43" s="341">
        <v>3.9531399999999999</v>
      </c>
      <c r="AO43" s="341">
        <v>3.8524560000000001</v>
      </c>
      <c r="AP43" s="341">
        <v>3.837799</v>
      </c>
      <c r="AQ43" s="341">
        <v>3.7443059999999999</v>
      </c>
      <c r="AR43" s="341">
        <v>3.9217430000000002</v>
      </c>
      <c r="AS43" s="341">
        <v>3.757946</v>
      </c>
      <c r="AT43" s="341">
        <v>3.7271200000000002</v>
      </c>
      <c r="AU43" s="341">
        <v>3.8433160000000002</v>
      </c>
      <c r="AV43" s="341">
        <v>4.0293840000000003</v>
      </c>
      <c r="AW43" s="341">
        <v>3.7577219999999998</v>
      </c>
      <c r="AX43" s="341">
        <v>3.7704029999999999</v>
      </c>
      <c r="AY43" s="341">
        <v>4.0115739934999999</v>
      </c>
      <c r="AZ43" s="896">
        <v>4.1802061570999998</v>
      </c>
      <c r="BA43" s="352">
        <v>3.922768</v>
      </c>
      <c r="BB43" s="352">
        <v>3.836894</v>
      </c>
      <c r="BC43" s="352">
        <v>3.731169</v>
      </c>
      <c r="BD43" s="352">
        <v>3.844125</v>
      </c>
      <c r="BE43" s="352">
        <v>3.7136330000000002</v>
      </c>
      <c r="BF43" s="352">
        <v>3.8381400000000001</v>
      </c>
      <c r="BG43" s="352">
        <v>3.8367969999999998</v>
      </c>
      <c r="BH43" s="352">
        <v>4.0064909999999996</v>
      </c>
      <c r="BI43" s="352">
        <v>3.7867419999999998</v>
      </c>
      <c r="BJ43" s="352">
        <v>3.7247810000000001</v>
      </c>
      <c r="BK43" s="352">
        <v>3.8024249999999999</v>
      </c>
      <c r="BL43" s="352">
        <v>3.8906079999999998</v>
      </c>
      <c r="BM43" s="352">
        <v>3.8602949999999998</v>
      </c>
      <c r="BN43" s="352">
        <v>3.8661829999999999</v>
      </c>
      <c r="BO43" s="352">
        <v>3.7569840000000001</v>
      </c>
      <c r="BP43" s="352">
        <v>3.8835989999999998</v>
      </c>
      <c r="BQ43" s="352">
        <v>3.7134860000000001</v>
      </c>
      <c r="BR43" s="352">
        <v>3.8585159999999998</v>
      </c>
      <c r="BS43" s="352">
        <v>3.8638910000000002</v>
      </c>
      <c r="BT43" s="352">
        <v>4.0336720000000001</v>
      </c>
      <c r="BU43" s="352">
        <v>3.8583210000000001</v>
      </c>
      <c r="BV43" s="352">
        <v>3.7856230000000002</v>
      </c>
    </row>
    <row r="44" spans="1:74" s="239" customFormat="1" ht="11.1" customHeight="1" x14ac:dyDescent="0.2">
      <c r="A44" s="270" t="s">
        <v>1474</v>
      </c>
      <c r="B44" s="550" t="s">
        <v>1527</v>
      </c>
      <c r="C44" s="341">
        <v>3.9194E-2</v>
      </c>
      <c r="D44" s="341">
        <v>4.3535999999999998E-2</v>
      </c>
      <c r="E44" s="341">
        <v>4.829E-2</v>
      </c>
      <c r="F44" s="341">
        <v>4.7867E-2</v>
      </c>
      <c r="G44" s="341">
        <v>4.8645000000000001E-2</v>
      </c>
      <c r="H44" s="341">
        <v>4.5967000000000001E-2</v>
      </c>
      <c r="I44" s="341">
        <v>4.3936000000000003E-2</v>
      </c>
      <c r="J44" s="341">
        <v>4.6096999999999999E-2</v>
      </c>
      <c r="K44" s="341">
        <v>4.6233000000000003E-2</v>
      </c>
      <c r="L44" s="341">
        <v>4.3226000000000001E-2</v>
      </c>
      <c r="M44" s="341">
        <v>4.1266999999999998E-2</v>
      </c>
      <c r="N44" s="341">
        <v>4.129E-2</v>
      </c>
      <c r="O44" s="341">
        <v>4.1452000000000003E-2</v>
      </c>
      <c r="P44" s="341">
        <v>4.4821E-2</v>
      </c>
      <c r="Q44" s="341">
        <v>4.7258000000000001E-2</v>
      </c>
      <c r="R44" s="341">
        <v>4.9033E-2</v>
      </c>
      <c r="S44" s="341">
        <v>5.0871E-2</v>
      </c>
      <c r="T44" s="341">
        <v>4.9099999999999998E-2</v>
      </c>
      <c r="U44" s="341">
        <v>4.5644999999999998E-2</v>
      </c>
      <c r="V44" s="341">
        <v>4.8258000000000002E-2</v>
      </c>
      <c r="W44" s="341">
        <v>4.8333000000000001E-2</v>
      </c>
      <c r="X44" s="341">
        <v>4.7194E-2</v>
      </c>
      <c r="Y44" s="341">
        <v>4.4999999999999998E-2</v>
      </c>
      <c r="Z44" s="341">
        <v>4.1194000000000001E-2</v>
      </c>
      <c r="AA44" s="341">
        <v>4.1645000000000001E-2</v>
      </c>
      <c r="AB44" s="341">
        <v>4.3621E-2</v>
      </c>
      <c r="AC44" s="341">
        <v>4.2418999999999998E-2</v>
      </c>
      <c r="AD44" s="341">
        <v>5.8700000000000002E-2</v>
      </c>
      <c r="AE44" s="341">
        <v>4.8742000000000001E-2</v>
      </c>
      <c r="AF44" s="341">
        <v>4.7600000000000003E-2</v>
      </c>
      <c r="AG44" s="341">
        <v>4.3742000000000003E-2</v>
      </c>
      <c r="AH44" s="341">
        <v>4.6065000000000002E-2</v>
      </c>
      <c r="AI44" s="341">
        <v>4.2367000000000002E-2</v>
      </c>
      <c r="AJ44" s="341">
        <v>4.0773999999999998E-2</v>
      </c>
      <c r="AK44" s="341">
        <v>3.4932999999999999E-2</v>
      </c>
      <c r="AL44" s="341">
        <v>3.7129000000000002E-2</v>
      </c>
      <c r="AM44" s="341">
        <v>3.4870999999999999E-2</v>
      </c>
      <c r="AN44" s="341">
        <v>3.2178999999999999E-2</v>
      </c>
      <c r="AO44" s="341">
        <v>3.0096999999999999E-2</v>
      </c>
      <c r="AP44" s="341">
        <v>3.4367000000000002E-2</v>
      </c>
      <c r="AQ44" s="341">
        <v>3.3903000000000003E-2</v>
      </c>
      <c r="AR44" s="341">
        <v>2.9567E-2</v>
      </c>
      <c r="AS44" s="341">
        <v>3.0452E-2</v>
      </c>
      <c r="AT44" s="341">
        <v>3.2065000000000003E-2</v>
      </c>
      <c r="AU44" s="341">
        <v>3.2967000000000003E-2</v>
      </c>
      <c r="AV44" s="341">
        <v>2.9936000000000001E-2</v>
      </c>
      <c r="AW44" s="341">
        <v>2.7167E-2</v>
      </c>
      <c r="AX44" s="341">
        <v>2.8289999999999999E-2</v>
      </c>
      <c r="AY44" s="341">
        <v>3.0220500000000001E-2</v>
      </c>
      <c r="AZ44" s="896">
        <v>2.95324E-2</v>
      </c>
      <c r="BA44" s="352">
        <v>3.2673000000000001E-2</v>
      </c>
      <c r="BB44" s="352">
        <v>3.9692999999999999E-2</v>
      </c>
      <c r="BC44" s="352">
        <v>3.9666899999999998E-2</v>
      </c>
      <c r="BD44" s="352">
        <v>4.0168299999999997E-2</v>
      </c>
      <c r="BE44" s="352">
        <v>4.0420999999999999E-2</v>
      </c>
      <c r="BF44" s="352">
        <v>4.3705899999999999E-2</v>
      </c>
      <c r="BG44" s="352">
        <v>4.4716199999999998E-2</v>
      </c>
      <c r="BH44" s="352">
        <v>4.0733999999999999E-2</v>
      </c>
      <c r="BI44" s="352">
        <v>3.66912E-2</v>
      </c>
      <c r="BJ44" s="352">
        <v>3.6320400000000003E-2</v>
      </c>
      <c r="BK44" s="352">
        <v>3.6214200000000002E-2</v>
      </c>
      <c r="BL44" s="352">
        <v>3.7334199999999998E-2</v>
      </c>
      <c r="BM44" s="352">
        <v>3.9800599999999998E-2</v>
      </c>
      <c r="BN44" s="352">
        <v>4.5688199999999998E-2</v>
      </c>
      <c r="BO44" s="352">
        <v>4.4354499999999998E-2</v>
      </c>
      <c r="BP44" s="352">
        <v>4.3663899999999999E-2</v>
      </c>
      <c r="BQ44" s="352">
        <v>4.3037899999999997E-2</v>
      </c>
      <c r="BR44" s="352">
        <v>4.5691099999999998E-2</v>
      </c>
      <c r="BS44" s="352">
        <v>4.6308799999999997E-2</v>
      </c>
      <c r="BT44" s="352">
        <v>4.2109300000000002E-2</v>
      </c>
      <c r="BU44" s="352">
        <v>3.7858299999999998E-2</v>
      </c>
      <c r="BV44" s="352">
        <v>3.7331200000000002E-2</v>
      </c>
    </row>
    <row r="45" spans="1:74" s="239" customFormat="1" ht="11.1" customHeight="1" x14ac:dyDescent="0.2">
      <c r="A45" s="269" t="s">
        <v>1475</v>
      </c>
      <c r="B45" s="550" t="s">
        <v>1500</v>
      </c>
      <c r="C45" s="341">
        <v>1.2323000000000001E-2</v>
      </c>
      <c r="D45" s="341">
        <v>1.1179E-2</v>
      </c>
      <c r="E45" s="341">
        <v>1.1129E-2</v>
      </c>
      <c r="F45" s="341">
        <v>1.1833E-2</v>
      </c>
      <c r="G45" s="341">
        <v>9.6450000000000008E-3</v>
      </c>
      <c r="H45" s="341">
        <v>1.2833000000000001E-2</v>
      </c>
      <c r="I45" s="341">
        <v>1.2290000000000001E-2</v>
      </c>
      <c r="J45" s="341">
        <v>1.2258E-2</v>
      </c>
      <c r="K45" s="341">
        <v>1.4367E-2</v>
      </c>
      <c r="L45" s="341">
        <v>1.329E-2</v>
      </c>
      <c r="M45" s="341">
        <v>1.5067000000000001E-2</v>
      </c>
      <c r="N45" s="341">
        <v>1.2710000000000001E-2</v>
      </c>
      <c r="O45" s="341">
        <v>1.2418999999999999E-2</v>
      </c>
      <c r="P45" s="341">
        <v>1.5036000000000001E-2</v>
      </c>
      <c r="Q45" s="341">
        <v>1.5193999999999999E-2</v>
      </c>
      <c r="R45" s="341">
        <v>9.3329999999999993E-3</v>
      </c>
      <c r="S45" s="341">
        <v>1.3032E-2</v>
      </c>
      <c r="T45" s="341">
        <v>1.8866999999999998E-2</v>
      </c>
      <c r="U45" s="341">
        <v>7.5810000000000001E-3</v>
      </c>
      <c r="V45" s="341">
        <v>1.7548000000000001E-2</v>
      </c>
      <c r="W45" s="341">
        <v>1.2167000000000001E-2</v>
      </c>
      <c r="X45" s="341">
        <v>9.0969999999999992E-3</v>
      </c>
      <c r="Y45" s="341">
        <v>7.1329999999999996E-3</v>
      </c>
      <c r="Z45" s="341">
        <v>6.613E-3</v>
      </c>
      <c r="AA45" s="341">
        <v>7.097E-3</v>
      </c>
      <c r="AB45" s="341">
        <v>6.1720000000000004E-3</v>
      </c>
      <c r="AC45" s="341">
        <v>8.4840000000000002E-3</v>
      </c>
      <c r="AD45" s="341">
        <v>5.6670000000000002E-3</v>
      </c>
      <c r="AE45" s="341">
        <v>9.2259999999999998E-3</v>
      </c>
      <c r="AF45" s="341">
        <v>1.2267E-2</v>
      </c>
      <c r="AG45" s="341">
        <v>1.4710000000000001E-2</v>
      </c>
      <c r="AH45" s="341">
        <v>1.2677000000000001E-2</v>
      </c>
      <c r="AI45" s="341">
        <v>1.3467E-2</v>
      </c>
      <c r="AJ45" s="341">
        <v>1.5129E-2</v>
      </c>
      <c r="AK45" s="341">
        <v>1.5067000000000001E-2</v>
      </c>
      <c r="AL45" s="341">
        <v>1.2161E-2</v>
      </c>
      <c r="AM45" s="341">
        <v>1.3129E-2</v>
      </c>
      <c r="AN45" s="341">
        <v>1.1320999999999999E-2</v>
      </c>
      <c r="AO45" s="341">
        <v>1.1452E-2</v>
      </c>
      <c r="AP45" s="341">
        <v>1.0800000000000001E-2</v>
      </c>
      <c r="AQ45" s="341">
        <v>1.0807000000000001E-2</v>
      </c>
      <c r="AR45" s="341">
        <v>1.3299999999999999E-2</v>
      </c>
      <c r="AS45" s="341">
        <v>1.5258000000000001E-2</v>
      </c>
      <c r="AT45" s="341">
        <v>1.3194000000000001E-2</v>
      </c>
      <c r="AU45" s="341">
        <v>1.4800000000000001E-2</v>
      </c>
      <c r="AV45" s="341">
        <v>1.4774000000000001E-2</v>
      </c>
      <c r="AW45" s="341">
        <v>1.0666999999999999E-2</v>
      </c>
      <c r="AX45" s="341">
        <v>1.3323E-2</v>
      </c>
      <c r="AY45" s="341">
        <v>1.09797E-2</v>
      </c>
      <c r="AZ45" s="896">
        <v>1.08243E-2</v>
      </c>
      <c r="BA45" s="352">
        <v>1.1526399999999999E-2</v>
      </c>
      <c r="BB45" s="352">
        <v>9.39392E-3</v>
      </c>
      <c r="BC45" s="352">
        <v>1.06721E-2</v>
      </c>
      <c r="BD45" s="352">
        <v>1.4314800000000001E-2</v>
      </c>
      <c r="BE45" s="352">
        <v>1.2459E-2</v>
      </c>
      <c r="BF45" s="352">
        <v>1.3919000000000001E-2</v>
      </c>
      <c r="BG45" s="352">
        <v>1.37001E-2</v>
      </c>
      <c r="BH45" s="352">
        <v>1.3072500000000001E-2</v>
      </c>
      <c r="BI45" s="352">
        <v>1.1983499999999999E-2</v>
      </c>
      <c r="BJ45" s="352">
        <v>1.04797E-2</v>
      </c>
      <c r="BK45" s="352">
        <v>1.10084E-2</v>
      </c>
      <c r="BL45" s="352">
        <v>1.08398E-2</v>
      </c>
      <c r="BM45" s="352">
        <v>1.1532199999999999E-2</v>
      </c>
      <c r="BN45" s="352">
        <v>9.3960799999999994E-3</v>
      </c>
      <c r="BO45" s="352">
        <v>1.0673E-2</v>
      </c>
      <c r="BP45" s="352">
        <v>1.4315100000000001E-2</v>
      </c>
      <c r="BQ45" s="352">
        <v>1.2459100000000001E-2</v>
      </c>
      <c r="BR45" s="352">
        <v>1.3919000000000001E-2</v>
      </c>
      <c r="BS45" s="352">
        <v>1.3700199999999999E-2</v>
      </c>
      <c r="BT45" s="352">
        <v>1.3072500000000001E-2</v>
      </c>
      <c r="BU45" s="352">
        <v>1.1983499999999999E-2</v>
      </c>
      <c r="BV45" s="352">
        <v>1.04797E-2</v>
      </c>
    </row>
    <row r="46" spans="1:74" ht="11.1" customHeight="1" x14ac:dyDescent="0.2">
      <c r="A46" s="270" t="s">
        <v>1478</v>
      </c>
      <c r="B46" s="545" t="s">
        <v>1528</v>
      </c>
      <c r="C46" s="341">
        <v>4.7252935000000003E-2</v>
      </c>
      <c r="D46" s="341">
        <v>5.6115249999999998E-2</v>
      </c>
      <c r="E46" s="341">
        <v>6.1110548000000001E-2</v>
      </c>
      <c r="F46" s="341">
        <v>7.0016732999999998E-2</v>
      </c>
      <c r="G46" s="341">
        <v>5.5563967999999998E-2</v>
      </c>
      <c r="H46" s="341">
        <v>6.9290867000000006E-2</v>
      </c>
      <c r="I46" s="341">
        <v>6.2947258000000006E-2</v>
      </c>
      <c r="J46" s="341">
        <v>6.3747129E-2</v>
      </c>
      <c r="K46" s="341">
        <v>5.9835233000000002E-2</v>
      </c>
      <c r="L46" s="341">
        <v>7.2154968E-2</v>
      </c>
      <c r="M46" s="341">
        <v>8.3285632999999998E-2</v>
      </c>
      <c r="N46" s="341">
        <v>6.1228097000000002E-2</v>
      </c>
      <c r="O46" s="341">
        <v>6.3289322999999995E-2</v>
      </c>
      <c r="P46" s="341">
        <v>6.7970286000000005E-2</v>
      </c>
      <c r="Q46" s="341">
        <v>7.2891774000000006E-2</v>
      </c>
      <c r="R46" s="341">
        <v>5.7962867000000001E-2</v>
      </c>
      <c r="S46" s="341">
        <v>8.5550097000000005E-2</v>
      </c>
      <c r="T46" s="341">
        <v>9.2722166999999994E-2</v>
      </c>
      <c r="U46" s="341">
        <v>8.0204387000000002E-2</v>
      </c>
      <c r="V46" s="341">
        <v>8.1343289999999999E-2</v>
      </c>
      <c r="W46" s="341">
        <v>9.5058000000000004E-2</v>
      </c>
      <c r="X46" s="341">
        <v>8.7795677000000003E-2</v>
      </c>
      <c r="Y46" s="341">
        <v>8.6964932999999994E-2</v>
      </c>
      <c r="Z46" s="341">
        <v>8.0321096999999994E-2</v>
      </c>
      <c r="AA46" s="341">
        <v>8.1133838999999999E-2</v>
      </c>
      <c r="AB46" s="341">
        <v>9.8226102999999995E-2</v>
      </c>
      <c r="AC46" s="341">
        <v>8.0351290000000006E-2</v>
      </c>
      <c r="AD46" s="341">
        <v>7.9811699999999999E-2</v>
      </c>
      <c r="AE46" s="341">
        <v>7.8832419000000001E-2</v>
      </c>
      <c r="AF46" s="341">
        <v>8.80272E-2</v>
      </c>
      <c r="AG46" s="341">
        <v>7.6372355000000003E-2</v>
      </c>
      <c r="AH46" s="341">
        <v>7.1018097000000002E-2</v>
      </c>
      <c r="AI46" s="341">
        <v>7.7134732999999997E-2</v>
      </c>
      <c r="AJ46" s="341">
        <v>8.7466677000000007E-2</v>
      </c>
      <c r="AK46" s="341">
        <v>7.8025499999999998E-2</v>
      </c>
      <c r="AL46" s="341">
        <v>8.4634806000000007E-2</v>
      </c>
      <c r="AM46" s="341">
        <v>3.7384451999999999E-2</v>
      </c>
      <c r="AN46" s="341">
        <v>4.2425821000000002E-2</v>
      </c>
      <c r="AO46" s="341">
        <v>4.5583774000000001E-2</v>
      </c>
      <c r="AP46" s="341">
        <v>4.8002900000000001E-2</v>
      </c>
      <c r="AQ46" s="341">
        <v>4.2981354999999999E-2</v>
      </c>
      <c r="AR46" s="341">
        <v>4.2821733000000001E-2</v>
      </c>
      <c r="AS46" s="341">
        <v>3.6363645E-2</v>
      </c>
      <c r="AT46" s="341">
        <v>2.7580128999999998E-2</v>
      </c>
      <c r="AU46" s="341">
        <v>4.7393667E-2</v>
      </c>
      <c r="AV46" s="341">
        <v>3.8741548000000001E-2</v>
      </c>
      <c r="AW46" s="341">
        <v>4.3703066999999998E-2</v>
      </c>
      <c r="AX46" s="341">
        <v>3.9683000000000003E-2</v>
      </c>
      <c r="AY46" s="341">
        <v>2.5255E-2</v>
      </c>
      <c r="AZ46" s="896">
        <v>3.6735400000000001E-2</v>
      </c>
      <c r="BA46" s="352">
        <v>4.5958699999999998E-2</v>
      </c>
      <c r="BB46" s="352">
        <v>5.2814300000000002E-2</v>
      </c>
      <c r="BC46" s="352">
        <v>6.7472000000000004E-2</v>
      </c>
      <c r="BD46" s="352">
        <v>7.2913900000000004E-2</v>
      </c>
      <c r="BE46" s="352">
        <v>7.1687500000000001E-2</v>
      </c>
      <c r="BF46" s="352">
        <v>7.1179500000000007E-2</v>
      </c>
      <c r="BG46" s="352">
        <v>6.9847199999999998E-2</v>
      </c>
      <c r="BH46" s="352">
        <v>6.9351999999999997E-2</v>
      </c>
      <c r="BI46" s="352">
        <v>6.5708600000000006E-2</v>
      </c>
      <c r="BJ46" s="352">
        <v>6.5430000000000002E-2</v>
      </c>
      <c r="BK46" s="352">
        <v>4.0879400000000003E-2</v>
      </c>
      <c r="BL46" s="352">
        <v>5.4941400000000001E-2</v>
      </c>
      <c r="BM46" s="352">
        <v>5.8584299999999999E-2</v>
      </c>
      <c r="BN46" s="352">
        <v>6.0302700000000001E-2</v>
      </c>
      <c r="BO46" s="352">
        <v>7.0989800000000006E-2</v>
      </c>
      <c r="BP46" s="352">
        <v>7.4336700000000006E-2</v>
      </c>
      <c r="BQ46" s="352">
        <v>7.2828199999999996E-2</v>
      </c>
      <c r="BR46" s="352">
        <v>7.2237099999999999E-2</v>
      </c>
      <c r="BS46" s="352">
        <v>7.1328799999999998E-2</v>
      </c>
      <c r="BT46" s="352">
        <v>7.1305300000000002E-2</v>
      </c>
      <c r="BU46" s="352">
        <v>6.7234699999999994E-2</v>
      </c>
      <c r="BV46" s="352">
        <v>6.6884399999999997E-2</v>
      </c>
    </row>
    <row r="47" spans="1:74" ht="11.1" customHeight="1" x14ac:dyDescent="0.2">
      <c r="A47" s="270" t="s">
        <v>1480</v>
      </c>
      <c r="B47" s="545" t="s">
        <v>1529</v>
      </c>
      <c r="C47" s="341">
        <v>8.1465774000000005E-2</v>
      </c>
      <c r="D47" s="341">
        <v>8.2399857000000007E-2</v>
      </c>
      <c r="E47" s="341">
        <v>9.1893064999999996E-2</v>
      </c>
      <c r="F47" s="341">
        <v>9.0240932999999995E-2</v>
      </c>
      <c r="G47" s="341">
        <v>9.5392096999999995E-2</v>
      </c>
      <c r="H47" s="341">
        <v>0.12102826699999999</v>
      </c>
      <c r="I47" s="341">
        <v>9.3258613000000004E-2</v>
      </c>
      <c r="J47" s="341">
        <v>0.111839968</v>
      </c>
      <c r="K47" s="341">
        <v>0.100621267</v>
      </c>
      <c r="L47" s="341">
        <v>0.11552035500000001</v>
      </c>
      <c r="M47" s="341">
        <v>9.5094333000000003E-2</v>
      </c>
      <c r="N47" s="341">
        <v>0.11538271</v>
      </c>
      <c r="O47" s="341">
        <v>0.12797303199999999</v>
      </c>
      <c r="P47" s="341">
        <v>0.13897164300000001</v>
      </c>
      <c r="Q47" s="341">
        <v>0.15083412900000001</v>
      </c>
      <c r="R47" s="341">
        <v>0.16177140000000001</v>
      </c>
      <c r="S47" s="341">
        <v>0.21060490300000001</v>
      </c>
      <c r="T47" s="341">
        <v>0.19174776700000001</v>
      </c>
      <c r="U47" s="341">
        <v>0.16542032300000001</v>
      </c>
      <c r="V47" s="341">
        <v>0.19964880600000001</v>
      </c>
      <c r="W47" s="341">
        <v>0.19438150000000001</v>
      </c>
      <c r="X47" s="341">
        <v>0.185138097</v>
      </c>
      <c r="Y47" s="341">
        <v>0.15539113299999999</v>
      </c>
      <c r="Z47" s="341">
        <v>0.221120226</v>
      </c>
      <c r="AA47" s="341">
        <v>0.16942971000000001</v>
      </c>
      <c r="AB47" s="341">
        <v>0.22421331</v>
      </c>
      <c r="AC47" s="341">
        <v>0.20404106499999999</v>
      </c>
      <c r="AD47" s="341">
        <v>0.22813123299999999</v>
      </c>
      <c r="AE47" s="341">
        <v>0.236836097</v>
      </c>
      <c r="AF47" s="341">
        <v>0.2449548</v>
      </c>
      <c r="AG47" s="341">
        <v>0.27621683899999999</v>
      </c>
      <c r="AH47" s="341">
        <v>0.238942548</v>
      </c>
      <c r="AI47" s="341">
        <v>0.24116696700000001</v>
      </c>
      <c r="AJ47" s="341">
        <v>0.22575325800000001</v>
      </c>
      <c r="AK47" s="341">
        <v>0.23041476699999999</v>
      </c>
      <c r="AL47" s="341">
        <v>0.21381409700000001</v>
      </c>
      <c r="AM47" s="341">
        <v>0.13278529</v>
      </c>
      <c r="AN47" s="341">
        <v>0.17097778599999999</v>
      </c>
      <c r="AO47" s="341">
        <v>0.15634028999999999</v>
      </c>
      <c r="AP47" s="341">
        <v>0.15868663299999999</v>
      </c>
      <c r="AQ47" s="341">
        <v>0.140655</v>
      </c>
      <c r="AR47" s="341">
        <v>0.10395106699999999</v>
      </c>
      <c r="AS47" s="341">
        <v>0.147470871</v>
      </c>
      <c r="AT47" s="341">
        <v>0.15560774199999999</v>
      </c>
      <c r="AU47" s="341">
        <v>0.14356579999999999</v>
      </c>
      <c r="AV47" s="341">
        <v>0.166639129</v>
      </c>
      <c r="AW47" s="341">
        <v>0.13578003299999999</v>
      </c>
      <c r="AX47" s="341">
        <v>0.16456299999999999</v>
      </c>
      <c r="AY47" s="341">
        <v>0.11667379999999999</v>
      </c>
      <c r="AZ47" s="896">
        <v>0.13797090000000001</v>
      </c>
      <c r="BA47" s="352">
        <v>0.1609312</v>
      </c>
      <c r="BB47" s="352">
        <v>0.1903705</v>
      </c>
      <c r="BC47" s="352">
        <v>0.20478550000000001</v>
      </c>
      <c r="BD47" s="352">
        <v>0.21049689999999999</v>
      </c>
      <c r="BE47" s="352">
        <v>0.22197620000000001</v>
      </c>
      <c r="BF47" s="352">
        <v>0.2259032</v>
      </c>
      <c r="BG47" s="352">
        <v>0.22959080000000001</v>
      </c>
      <c r="BH47" s="352">
        <v>0.23229449999999999</v>
      </c>
      <c r="BI47" s="352">
        <v>0.2374202</v>
      </c>
      <c r="BJ47" s="352">
        <v>0.2466402</v>
      </c>
      <c r="BK47" s="352">
        <v>0.251475</v>
      </c>
      <c r="BL47" s="352">
        <v>0.25853179999999998</v>
      </c>
      <c r="BM47" s="352">
        <v>0.2570423</v>
      </c>
      <c r="BN47" s="352">
        <v>0.26307399999999997</v>
      </c>
      <c r="BO47" s="352">
        <v>0.2644628</v>
      </c>
      <c r="BP47" s="352">
        <v>0.26186779999999998</v>
      </c>
      <c r="BQ47" s="352">
        <v>0.26205200000000001</v>
      </c>
      <c r="BR47" s="352">
        <v>0.259606</v>
      </c>
      <c r="BS47" s="352">
        <v>0.25939069999999997</v>
      </c>
      <c r="BT47" s="352">
        <v>0.25780550000000002</v>
      </c>
      <c r="BU47" s="352">
        <v>0.25775219999999999</v>
      </c>
      <c r="BV47" s="352">
        <v>0.26606600000000002</v>
      </c>
    </row>
    <row r="48" spans="1:74" ht="11.1" customHeight="1" x14ac:dyDescent="0.2">
      <c r="A48" s="548"/>
      <c r="B48" s="549"/>
      <c r="C48" s="341"/>
      <c r="D48" s="341"/>
      <c r="E48" s="341"/>
      <c r="F48" s="341"/>
      <c r="G48" s="341"/>
      <c r="H48" s="341"/>
      <c r="I48" s="341"/>
      <c r="J48" s="341"/>
      <c r="K48" s="341"/>
      <c r="L48" s="341"/>
      <c r="M48" s="341"/>
      <c r="N48" s="341"/>
      <c r="O48" s="341"/>
      <c r="P48" s="341"/>
      <c r="Q48" s="341"/>
      <c r="R48" s="341"/>
      <c r="S48" s="341"/>
      <c r="T48" s="341"/>
      <c r="U48" s="341"/>
      <c r="V48" s="341"/>
      <c r="W48" s="341"/>
      <c r="X48" s="341"/>
      <c r="Y48" s="341"/>
      <c r="Z48" s="341"/>
      <c r="AA48" s="341"/>
      <c r="AB48" s="341"/>
      <c r="AC48" s="341"/>
      <c r="AD48" s="341"/>
      <c r="AE48" s="341"/>
      <c r="AF48" s="341"/>
      <c r="AG48" s="341"/>
      <c r="AH48" s="341"/>
      <c r="AI48" s="341"/>
      <c r="AJ48" s="341"/>
      <c r="AK48" s="341"/>
      <c r="AL48" s="341"/>
      <c r="AM48" s="341"/>
      <c r="AN48" s="341"/>
      <c r="AO48" s="341"/>
      <c r="AP48" s="341"/>
      <c r="AQ48" s="341"/>
      <c r="AR48" s="341"/>
      <c r="AS48" s="341"/>
      <c r="AT48" s="341"/>
      <c r="AU48" s="341"/>
      <c r="AV48" s="341"/>
      <c r="AW48" s="341"/>
      <c r="AX48" s="341"/>
      <c r="AY48" s="341"/>
      <c r="AZ48" s="896"/>
      <c r="BA48" s="352"/>
      <c r="BB48" s="352"/>
      <c r="BC48" s="352"/>
      <c r="BD48" s="352"/>
      <c r="BE48" s="352"/>
      <c r="BF48" s="352"/>
      <c r="BG48" s="352"/>
      <c r="BH48" s="352"/>
      <c r="BI48" s="352"/>
      <c r="BJ48" s="352"/>
      <c r="BK48" s="352"/>
      <c r="BL48" s="352"/>
      <c r="BM48" s="352"/>
      <c r="BN48" s="352"/>
      <c r="BO48" s="352"/>
      <c r="BP48" s="352"/>
      <c r="BQ48" s="352"/>
      <c r="BR48" s="352"/>
      <c r="BS48" s="352"/>
      <c r="BT48" s="352"/>
      <c r="BU48" s="352"/>
      <c r="BV48" s="352"/>
    </row>
    <row r="49" spans="1:74" ht="11.1" customHeight="1" x14ac:dyDescent="0.2">
      <c r="A49" s="548"/>
      <c r="B49" s="31" t="s">
        <v>1114</v>
      </c>
      <c r="C49" s="341"/>
      <c r="D49" s="341"/>
      <c r="E49" s="341"/>
      <c r="F49" s="341"/>
      <c r="G49" s="341"/>
      <c r="H49" s="341"/>
      <c r="I49" s="341"/>
      <c r="J49" s="341"/>
      <c r="K49" s="341"/>
      <c r="L49" s="341"/>
      <c r="M49" s="341"/>
      <c r="N49" s="341"/>
      <c r="O49" s="341"/>
      <c r="P49" s="341"/>
      <c r="Q49" s="341"/>
      <c r="R49" s="341"/>
      <c r="S49" s="341"/>
      <c r="T49" s="341"/>
      <c r="U49" s="341"/>
      <c r="V49" s="341"/>
      <c r="W49" s="341"/>
      <c r="X49" s="341"/>
      <c r="Y49" s="341"/>
      <c r="Z49" s="341"/>
      <c r="AA49" s="341"/>
      <c r="AB49" s="341"/>
      <c r="AC49" s="341"/>
      <c r="AD49" s="341"/>
      <c r="AE49" s="341"/>
      <c r="AF49" s="341"/>
      <c r="AG49" s="341"/>
      <c r="AH49" s="341"/>
      <c r="AI49" s="341"/>
      <c r="AJ49" s="341"/>
      <c r="AK49" s="341"/>
      <c r="AL49" s="341"/>
      <c r="AM49" s="341"/>
      <c r="AN49" s="341"/>
      <c r="AO49" s="341"/>
      <c r="AP49" s="341"/>
      <c r="AQ49" s="341"/>
      <c r="AR49" s="341"/>
      <c r="AS49" s="341"/>
      <c r="AT49" s="341"/>
      <c r="AU49" s="341"/>
      <c r="AV49" s="341"/>
      <c r="AW49" s="341"/>
      <c r="AX49" s="341"/>
      <c r="AY49" s="341"/>
      <c r="AZ49" s="896"/>
      <c r="BA49" s="352"/>
      <c r="BB49" s="352"/>
      <c r="BC49" s="352"/>
      <c r="BD49" s="352"/>
      <c r="BE49" s="352"/>
      <c r="BF49" s="352"/>
      <c r="BG49" s="352"/>
      <c r="BH49" s="352"/>
      <c r="BI49" s="352"/>
      <c r="BJ49" s="352"/>
      <c r="BK49" s="352"/>
      <c r="BL49" s="352"/>
      <c r="BM49" s="352"/>
      <c r="BN49" s="352"/>
      <c r="BO49" s="352"/>
      <c r="BP49" s="352"/>
      <c r="BQ49" s="352"/>
      <c r="BR49" s="352"/>
      <c r="BS49" s="352"/>
      <c r="BT49" s="352"/>
      <c r="BU49" s="352"/>
      <c r="BV49" s="352"/>
    </row>
    <row r="50" spans="1:74" s="273" customFormat="1" ht="11.1" customHeight="1" x14ac:dyDescent="0.2">
      <c r="A50" s="548" t="s">
        <v>1513</v>
      </c>
      <c r="B50" s="544" t="s">
        <v>1486</v>
      </c>
      <c r="C50" s="102">
        <v>33.338335999999998</v>
      </c>
      <c r="D50" s="102">
        <v>34.017051000000002</v>
      </c>
      <c r="E50" s="102">
        <v>34.389493000000002</v>
      </c>
      <c r="F50" s="102">
        <v>31.626783</v>
      </c>
      <c r="G50" s="102">
        <v>30.755503000000001</v>
      </c>
      <c r="H50" s="102">
        <v>29.721236999999999</v>
      </c>
      <c r="I50" s="102">
        <v>30.775912000000002</v>
      </c>
      <c r="J50" s="102">
        <v>29.135491999999999</v>
      </c>
      <c r="K50" s="102">
        <v>27.240168000000001</v>
      </c>
      <c r="L50" s="102">
        <v>27.023629</v>
      </c>
      <c r="M50" s="102">
        <v>30.138193999999999</v>
      </c>
      <c r="N50" s="102">
        <v>31.54045</v>
      </c>
      <c r="O50" s="102">
        <v>33.565894999999998</v>
      </c>
      <c r="P50" s="102">
        <v>35.204247000000002</v>
      </c>
      <c r="Q50" s="102">
        <v>34.473989000000003</v>
      </c>
      <c r="R50" s="102">
        <v>33.575620999999998</v>
      </c>
      <c r="S50" s="102">
        <v>31.574307999999998</v>
      </c>
      <c r="T50" s="102">
        <v>30.177724999999999</v>
      </c>
      <c r="U50" s="102">
        <v>31.084638000000002</v>
      </c>
      <c r="V50" s="102">
        <v>29.80857</v>
      </c>
      <c r="W50" s="102">
        <v>30.305831999999999</v>
      </c>
      <c r="X50" s="102">
        <v>28.708248000000001</v>
      </c>
      <c r="Y50" s="102">
        <v>30.747311</v>
      </c>
      <c r="Z50" s="102">
        <v>33.104008999999998</v>
      </c>
      <c r="AA50" s="102">
        <v>35.931927999999999</v>
      </c>
      <c r="AB50" s="102">
        <v>37.510289999999998</v>
      </c>
      <c r="AC50" s="102">
        <v>38.298679</v>
      </c>
      <c r="AD50" s="102">
        <v>37.228282999999998</v>
      </c>
      <c r="AE50" s="102">
        <v>33.362197999999999</v>
      </c>
      <c r="AF50" s="102">
        <v>33.632088000000003</v>
      </c>
      <c r="AG50" s="102">
        <v>33.375700000000002</v>
      </c>
      <c r="AH50" s="102">
        <v>34.002789</v>
      </c>
      <c r="AI50" s="102">
        <v>33.470401000000003</v>
      </c>
      <c r="AJ50" s="102">
        <v>31.869177000000001</v>
      </c>
      <c r="AK50" s="102">
        <v>32.418688000000003</v>
      </c>
      <c r="AL50" s="102">
        <v>34.993184999999997</v>
      </c>
      <c r="AM50" s="102">
        <v>36.458736000000002</v>
      </c>
      <c r="AN50" s="102">
        <v>37.349896000000001</v>
      </c>
      <c r="AO50" s="102">
        <v>37.204085999999997</v>
      </c>
      <c r="AP50" s="102">
        <v>33.767296999999999</v>
      </c>
      <c r="AQ50" s="102">
        <v>33.604548000000001</v>
      </c>
      <c r="AR50" s="102">
        <v>33.472299999999997</v>
      </c>
      <c r="AS50" s="102">
        <v>33.442737999999999</v>
      </c>
      <c r="AT50" s="102">
        <v>32.741359000000003</v>
      </c>
      <c r="AU50" s="102">
        <v>33.168785</v>
      </c>
      <c r="AV50" s="102">
        <v>33.395485000000001</v>
      </c>
      <c r="AW50" s="102">
        <v>34.718117999999997</v>
      </c>
      <c r="AX50" s="102">
        <v>34.365133999999998</v>
      </c>
      <c r="AY50" s="102">
        <v>36.893566286000002</v>
      </c>
      <c r="AZ50" s="915">
        <v>38.141558705000001</v>
      </c>
      <c r="BA50" s="559">
        <v>38.251100000000001</v>
      </c>
      <c r="BB50" s="559">
        <v>37.292119999999997</v>
      </c>
      <c r="BC50" s="559">
        <v>35.959510000000002</v>
      </c>
      <c r="BD50" s="559">
        <v>35.241509999999998</v>
      </c>
      <c r="BE50" s="559">
        <v>35.18309</v>
      </c>
      <c r="BF50" s="559">
        <v>34.517659999999999</v>
      </c>
      <c r="BG50" s="559">
        <v>34.25329</v>
      </c>
      <c r="BH50" s="559">
        <v>33.822040000000001</v>
      </c>
      <c r="BI50" s="559">
        <v>34.97645</v>
      </c>
      <c r="BJ50" s="559">
        <v>36.224110000000003</v>
      </c>
      <c r="BK50" s="559">
        <v>38.750140000000002</v>
      </c>
      <c r="BL50" s="559">
        <v>39.115650000000002</v>
      </c>
      <c r="BM50" s="559">
        <v>39.122050000000002</v>
      </c>
      <c r="BN50" s="559">
        <v>38.179490000000001</v>
      </c>
      <c r="BO50" s="559">
        <v>36.868920000000003</v>
      </c>
      <c r="BP50" s="559">
        <v>36.097160000000002</v>
      </c>
      <c r="BQ50" s="559">
        <v>36.067799999999998</v>
      </c>
      <c r="BR50" s="559">
        <v>35.41865</v>
      </c>
      <c r="BS50" s="559">
        <v>35.1295</v>
      </c>
      <c r="BT50" s="559">
        <v>34.689599999999999</v>
      </c>
      <c r="BU50" s="559">
        <v>35.929819999999999</v>
      </c>
      <c r="BV50" s="559">
        <v>37.261789999999998</v>
      </c>
    </row>
    <row r="51" spans="1:74" ht="11.1" customHeight="1" x14ac:dyDescent="0.2">
      <c r="A51" s="270" t="s">
        <v>1487</v>
      </c>
      <c r="B51" s="545" t="s">
        <v>1552</v>
      </c>
      <c r="C51" s="341">
        <v>25.873957000000001</v>
      </c>
      <c r="D51" s="341">
        <v>26.521412999999999</v>
      </c>
      <c r="E51" s="341">
        <v>26.700237000000001</v>
      </c>
      <c r="F51" s="341">
        <v>24.283766</v>
      </c>
      <c r="G51" s="341">
        <v>23.425856</v>
      </c>
      <c r="H51" s="341">
        <v>23.384442</v>
      </c>
      <c r="I51" s="341">
        <v>24.197306000000001</v>
      </c>
      <c r="J51" s="341">
        <v>23.508838000000001</v>
      </c>
      <c r="K51" s="341">
        <v>21.540134999999999</v>
      </c>
      <c r="L51" s="341">
        <v>21.707820999999999</v>
      </c>
      <c r="M51" s="341">
        <v>23.574755</v>
      </c>
      <c r="N51" s="341">
        <v>24.244886999999999</v>
      </c>
      <c r="O51" s="341">
        <v>25.239595000000001</v>
      </c>
      <c r="P51" s="341">
        <v>26.284267</v>
      </c>
      <c r="Q51" s="341">
        <v>24.966235999999999</v>
      </c>
      <c r="R51" s="341">
        <v>24.164740999999999</v>
      </c>
      <c r="S51" s="341">
        <v>23.108150999999999</v>
      </c>
      <c r="T51" s="341">
        <v>22.314399999999999</v>
      </c>
      <c r="U51" s="341">
        <v>23.056691000000001</v>
      </c>
      <c r="V51" s="341">
        <v>21.799776000000001</v>
      </c>
      <c r="W51" s="341">
        <v>22.159414000000002</v>
      </c>
      <c r="X51" s="341">
        <v>21.202802999999999</v>
      </c>
      <c r="Y51" s="341">
        <v>21.791411</v>
      </c>
      <c r="Z51" s="341">
        <v>23.498269000000001</v>
      </c>
      <c r="AA51" s="341">
        <v>24.780832</v>
      </c>
      <c r="AB51" s="341">
        <v>26.027289</v>
      </c>
      <c r="AC51" s="341">
        <v>26.740805999999999</v>
      </c>
      <c r="AD51" s="341">
        <v>25.466457999999999</v>
      </c>
      <c r="AE51" s="341">
        <v>22.749858</v>
      </c>
      <c r="AF51" s="341">
        <v>22.654893000000001</v>
      </c>
      <c r="AG51" s="341">
        <v>23.327988000000001</v>
      </c>
      <c r="AH51" s="341">
        <v>23.781692</v>
      </c>
      <c r="AI51" s="341">
        <v>23.462349</v>
      </c>
      <c r="AJ51" s="341">
        <v>22.123726000000001</v>
      </c>
      <c r="AK51" s="341">
        <v>22.972978000000001</v>
      </c>
      <c r="AL51" s="341">
        <v>24.418424999999999</v>
      </c>
      <c r="AM51" s="341">
        <v>25.774024000000001</v>
      </c>
      <c r="AN51" s="341">
        <v>27.339279999999999</v>
      </c>
      <c r="AO51" s="341">
        <v>27.378350000000001</v>
      </c>
      <c r="AP51" s="341">
        <v>25.375788</v>
      </c>
      <c r="AQ51" s="341">
        <v>24.707538</v>
      </c>
      <c r="AR51" s="341">
        <v>23.605383</v>
      </c>
      <c r="AS51" s="341">
        <v>23.396967</v>
      </c>
      <c r="AT51" s="341">
        <v>22.835887</v>
      </c>
      <c r="AU51" s="341">
        <v>22.740186000000001</v>
      </c>
      <c r="AV51" s="341">
        <v>22.422637999999999</v>
      </c>
      <c r="AW51" s="341">
        <v>23.764866999999999</v>
      </c>
      <c r="AX51" s="341">
        <v>23.53041</v>
      </c>
      <c r="AY51" s="341">
        <v>25.167714285999999</v>
      </c>
      <c r="AZ51" s="896">
        <v>26.341488705</v>
      </c>
      <c r="BA51" s="352">
        <v>26.386119999999998</v>
      </c>
      <c r="BB51" s="352">
        <v>25.560759999999998</v>
      </c>
      <c r="BC51" s="352">
        <v>24.610140000000001</v>
      </c>
      <c r="BD51" s="352">
        <v>23.913620000000002</v>
      </c>
      <c r="BE51" s="352">
        <v>23.898869999999999</v>
      </c>
      <c r="BF51" s="352">
        <v>23.389530000000001</v>
      </c>
      <c r="BG51" s="352">
        <v>23.194369999999999</v>
      </c>
      <c r="BH51" s="352">
        <v>22.641249999999999</v>
      </c>
      <c r="BI51" s="352">
        <v>23.452639999999999</v>
      </c>
      <c r="BJ51" s="352">
        <v>24.33578</v>
      </c>
      <c r="BK51" s="352">
        <v>26.239889999999999</v>
      </c>
      <c r="BL51" s="352">
        <v>26.498660000000001</v>
      </c>
      <c r="BM51" s="352">
        <v>26.395620000000001</v>
      </c>
      <c r="BN51" s="352">
        <v>25.54391</v>
      </c>
      <c r="BO51" s="352">
        <v>24.58588</v>
      </c>
      <c r="BP51" s="352">
        <v>23.88645</v>
      </c>
      <c r="BQ51" s="352">
        <v>23.87022</v>
      </c>
      <c r="BR51" s="352">
        <v>23.36073</v>
      </c>
      <c r="BS51" s="352">
        <v>23.1661</v>
      </c>
      <c r="BT51" s="352">
        <v>22.614319999999999</v>
      </c>
      <c r="BU51" s="352">
        <v>23.427199999999999</v>
      </c>
      <c r="BV51" s="352">
        <v>24.311979999999998</v>
      </c>
    </row>
    <row r="52" spans="1:74" ht="11.1" customHeight="1" x14ac:dyDescent="0.2">
      <c r="A52" s="270" t="s">
        <v>1488</v>
      </c>
      <c r="B52" s="545" t="s">
        <v>1489</v>
      </c>
      <c r="C52" s="341">
        <v>4.5435610000000004</v>
      </c>
      <c r="D52" s="341">
        <v>4.4573140000000002</v>
      </c>
      <c r="E52" s="341">
        <v>4.6917960000000001</v>
      </c>
      <c r="F52" s="341">
        <v>4.2124980000000001</v>
      </c>
      <c r="G52" s="341">
        <v>3.8392409999999999</v>
      </c>
      <c r="H52" s="341">
        <v>3.4044020000000002</v>
      </c>
      <c r="I52" s="341">
        <v>3.2404609999999998</v>
      </c>
      <c r="J52" s="341">
        <v>2.893751</v>
      </c>
      <c r="K52" s="341">
        <v>2.8262809999999998</v>
      </c>
      <c r="L52" s="341">
        <v>2.9032480000000001</v>
      </c>
      <c r="M52" s="341">
        <v>3.2323279999999999</v>
      </c>
      <c r="N52" s="341">
        <v>3.6078510000000001</v>
      </c>
      <c r="O52" s="341">
        <v>4.4015740000000001</v>
      </c>
      <c r="P52" s="341">
        <v>4.8862120000000004</v>
      </c>
      <c r="Q52" s="341">
        <v>5.1326409999999996</v>
      </c>
      <c r="R52" s="341">
        <v>4.957382</v>
      </c>
      <c r="S52" s="341">
        <v>4.4874700000000001</v>
      </c>
      <c r="T52" s="341">
        <v>3.997913</v>
      </c>
      <c r="U52" s="341">
        <v>3.7529840000000001</v>
      </c>
      <c r="V52" s="341">
        <v>3.6224940000000001</v>
      </c>
      <c r="W52" s="341">
        <v>3.628952</v>
      </c>
      <c r="X52" s="341">
        <v>3.50522</v>
      </c>
      <c r="Y52" s="341">
        <v>3.6545230000000002</v>
      </c>
      <c r="Z52" s="341">
        <v>3.8134739999999998</v>
      </c>
      <c r="AA52" s="341">
        <v>4.178877</v>
      </c>
      <c r="AB52" s="341">
        <v>4.5532599999999999</v>
      </c>
      <c r="AC52" s="341">
        <v>4.3921020000000004</v>
      </c>
      <c r="AD52" s="341">
        <v>4.4398629999999999</v>
      </c>
      <c r="AE52" s="341">
        <v>4.1768789999999996</v>
      </c>
      <c r="AF52" s="341">
        <v>3.719554</v>
      </c>
      <c r="AG52" s="341">
        <v>3.4450669999999999</v>
      </c>
      <c r="AH52" s="341">
        <v>3.2666019999999998</v>
      </c>
      <c r="AI52" s="341">
        <v>3.1636250000000001</v>
      </c>
      <c r="AJ52" s="341">
        <v>3.0068589999999999</v>
      </c>
      <c r="AK52" s="341">
        <v>3.3085529999999999</v>
      </c>
      <c r="AL52" s="341">
        <v>3.5552139999999999</v>
      </c>
      <c r="AM52" s="341">
        <v>3.0575519999999998</v>
      </c>
      <c r="AN52" s="341">
        <v>3.0138310000000001</v>
      </c>
      <c r="AO52" s="341">
        <v>3.027501</v>
      </c>
      <c r="AP52" s="341">
        <v>2.9141539999999999</v>
      </c>
      <c r="AQ52" s="341">
        <v>2.7075100000000001</v>
      </c>
      <c r="AR52" s="341">
        <v>2.6469290000000001</v>
      </c>
      <c r="AS52" s="341">
        <v>2.762114</v>
      </c>
      <c r="AT52" s="341">
        <v>3.2421950000000002</v>
      </c>
      <c r="AU52" s="341">
        <v>3.1245240000000001</v>
      </c>
      <c r="AV52" s="341">
        <v>3.4544069999999998</v>
      </c>
      <c r="AW52" s="341">
        <v>3.4758650000000002</v>
      </c>
      <c r="AX52" s="341">
        <v>3.416512</v>
      </c>
      <c r="AY52" s="341">
        <v>3.9668100000000002</v>
      </c>
      <c r="AZ52" s="896">
        <v>4.0548679999999999</v>
      </c>
      <c r="BA52" s="352">
        <v>4.0607749999999996</v>
      </c>
      <c r="BB52" s="352">
        <v>3.902927</v>
      </c>
      <c r="BC52" s="352">
        <v>3.5215290000000001</v>
      </c>
      <c r="BD52" s="352">
        <v>3.3075399999999999</v>
      </c>
      <c r="BE52" s="352">
        <v>3.2056429999999998</v>
      </c>
      <c r="BF52" s="352">
        <v>3.051857</v>
      </c>
      <c r="BG52" s="352">
        <v>2.883677</v>
      </c>
      <c r="BH52" s="352">
        <v>2.9632510000000001</v>
      </c>
      <c r="BI52" s="352">
        <v>3.232593</v>
      </c>
      <c r="BJ52" s="352">
        <v>3.5359889999999998</v>
      </c>
      <c r="BK52" s="352">
        <v>3.9437419999999999</v>
      </c>
      <c r="BL52" s="352">
        <v>4.0334919999999999</v>
      </c>
      <c r="BM52" s="352">
        <v>4.0533520000000003</v>
      </c>
      <c r="BN52" s="352">
        <v>3.906711</v>
      </c>
      <c r="BO52" s="352">
        <v>3.5322490000000002</v>
      </c>
      <c r="BP52" s="352">
        <v>3.321577</v>
      </c>
      <c r="BQ52" s="352">
        <v>3.2213050000000001</v>
      </c>
      <c r="BR52" s="352">
        <v>3.0681699999999998</v>
      </c>
      <c r="BS52" s="352">
        <v>2.900433</v>
      </c>
      <c r="BT52" s="352">
        <v>2.979997</v>
      </c>
      <c r="BU52" s="352">
        <v>3.248402</v>
      </c>
      <c r="BV52" s="352">
        <v>3.5504799999999999</v>
      </c>
    </row>
    <row r="53" spans="1:74" s="273" customFormat="1" ht="11.1" customHeight="1" x14ac:dyDescent="0.2">
      <c r="A53" s="270" t="s">
        <v>1490</v>
      </c>
      <c r="B53" s="545" t="s">
        <v>1505</v>
      </c>
      <c r="C53" s="341">
        <v>2.7097169999999999</v>
      </c>
      <c r="D53" s="341">
        <v>2.7480440000000002</v>
      </c>
      <c r="E53" s="341">
        <v>2.7053750000000001</v>
      </c>
      <c r="F53" s="341">
        <v>2.8721909999999999</v>
      </c>
      <c r="G53" s="341">
        <v>3.2734320000000001</v>
      </c>
      <c r="H53" s="341">
        <v>2.7416330000000002</v>
      </c>
      <c r="I53" s="341">
        <v>3.1484160000000001</v>
      </c>
      <c r="J53" s="341">
        <v>2.553995</v>
      </c>
      <c r="K53" s="341">
        <v>2.697676</v>
      </c>
      <c r="L53" s="341">
        <v>2.2350020000000002</v>
      </c>
      <c r="M53" s="341">
        <v>3.087278</v>
      </c>
      <c r="N53" s="341">
        <v>3.405459</v>
      </c>
      <c r="O53" s="341">
        <v>3.6853600000000002</v>
      </c>
      <c r="P53" s="341">
        <v>3.6787779999999999</v>
      </c>
      <c r="Q53" s="341">
        <v>4.0354340000000004</v>
      </c>
      <c r="R53" s="341">
        <v>4.1425609999999997</v>
      </c>
      <c r="S53" s="341">
        <v>3.713883</v>
      </c>
      <c r="T53" s="341">
        <v>3.5648840000000002</v>
      </c>
      <c r="U53" s="341">
        <v>4.0705840000000002</v>
      </c>
      <c r="V53" s="341">
        <v>4.0737310000000004</v>
      </c>
      <c r="W53" s="341">
        <v>4.2439340000000003</v>
      </c>
      <c r="X53" s="341">
        <v>3.6679349999999999</v>
      </c>
      <c r="Y53" s="341">
        <v>4.992775</v>
      </c>
      <c r="Z53" s="341">
        <v>5.4777699999999996</v>
      </c>
      <c r="AA53" s="341">
        <v>6.5723450000000003</v>
      </c>
      <c r="AB53" s="341">
        <v>6.5174200000000004</v>
      </c>
      <c r="AC53" s="341">
        <v>6.6698500000000003</v>
      </c>
      <c r="AD53" s="341">
        <v>6.9078939999999998</v>
      </c>
      <c r="AE53" s="341">
        <v>5.9571059999999996</v>
      </c>
      <c r="AF53" s="341">
        <v>6.7195840000000002</v>
      </c>
      <c r="AG53" s="341">
        <v>6.1360700000000001</v>
      </c>
      <c r="AH53" s="341">
        <v>6.3429830000000003</v>
      </c>
      <c r="AI53" s="341">
        <v>6.104114</v>
      </c>
      <c r="AJ53" s="341">
        <v>6.1080199999999998</v>
      </c>
      <c r="AK53" s="341">
        <v>5.6857860000000002</v>
      </c>
      <c r="AL53" s="341">
        <v>6.530926</v>
      </c>
      <c r="AM53" s="341">
        <v>6.9025689999999997</v>
      </c>
      <c r="AN53" s="341">
        <v>6.1131719999999996</v>
      </c>
      <c r="AO53" s="341">
        <v>5.8602449999999999</v>
      </c>
      <c r="AP53" s="341">
        <v>4.6269169999999997</v>
      </c>
      <c r="AQ53" s="341">
        <v>5.3095739999999996</v>
      </c>
      <c r="AR53" s="341">
        <v>6.59138</v>
      </c>
      <c r="AS53" s="341">
        <v>6.4066289999999997</v>
      </c>
      <c r="AT53" s="341">
        <v>5.9451419999999997</v>
      </c>
      <c r="AU53" s="341">
        <v>6.4625490000000001</v>
      </c>
      <c r="AV53" s="341">
        <v>6.3880359999999996</v>
      </c>
      <c r="AW53" s="341">
        <v>6.5980119999999998</v>
      </c>
      <c r="AX53" s="341">
        <v>6.4117949999999997</v>
      </c>
      <c r="AY53" s="341">
        <v>6.7530419999999998</v>
      </c>
      <c r="AZ53" s="896">
        <v>6.7392019999999997</v>
      </c>
      <c r="BA53" s="352">
        <v>6.7981999999999996</v>
      </c>
      <c r="BB53" s="352">
        <v>6.8224299999999998</v>
      </c>
      <c r="BC53" s="352">
        <v>6.8218420000000002</v>
      </c>
      <c r="BD53" s="352">
        <v>7.0143550000000001</v>
      </c>
      <c r="BE53" s="352">
        <v>7.0725730000000002</v>
      </c>
      <c r="BF53" s="352">
        <v>7.0702699999999998</v>
      </c>
      <c r="BG53" s="352">
        <v>7.169244</v>
      </c>
      <c r="BH53" s="352">
        <v>7.2115410000000004</v>
      </c>
      <c r="BI53" s="352">
        <v>7.2852220000000001</v>
      </c>
      <c r="BJ53" s="352">
        <v>7.346349</v>
      </c>
      <c r="BK53" s="352">
        <v>7.5605039999999999</v>
      </c>
      <c r="BL53" s="352">
        <v>7.5774999999999997</v>
      </c>
      <c r="BM53" s="352">
        <v>7.6670769999999999</v>
      </c>
      <c r="BN53" s="352">
        <v>7.722861</v>
      </c>
      <c r="BO53" s="352">
        <v>7.7447929999999996</v>
      </c>
      <c r="BP53" s="352">
        <v>7.8831319999999998</v>
      </c>
      <c r="BQ53" s="352">
        <v>7.9702780000000004</v>
      </c>
      <c r="BR53" s="352">
        <v>7.9837480000000003</v>
      </c>
      <c r="BS53" s="352">
        <v>8.0569670000000002</v>
      </c>
      <c r="BT53" s="352">
        <v>8.0892890000000008</v>
      </c>
      <c r="BU53" s="352">
        <v>8.2482129999999998</v>
      </c>
      <c r="BV53" s="352">
        <v>8.3933350000000004</v>
      </c>
    </row>
    <row r="54" spans="1:74" ht="11.1" customHeight="1" x14ac:dyDescent="0.2">
      <c r="A54" s="270" t="s">
        <v>1491</v>
      </c>
      <c r="B54" s="545" t="s">
        <v>1492</v>
      </c>
      <c r="C54" s="341">
        <v>0.21110100000000001</v>
      </c>
      <c r="D54" s="341">
        <v>0.29027999999999998</v>
      </c>
      <c r="E54" s="341">
        <v>0.29208499999999998</v>
      </c>
      <c r="F54" s="341">
        <v>0.258328</v>
      </c>
      <c r="G54" s="341">
        <v>0.216974</v>
      </c>
      <c r="H54" s="341">
        <v>0.19076000000000001</v>
      </c>
      <c r="I54" s="341">
        <v>0.18972900000000001</v>
      </c>
      <c r="J54" s="341">
        <v>0.17890800000000001</v>
      </c>
      <c r="K54" s="341">
        <v>0.17607600000000001</v>
      </c>
      <c r="L54" s="341">
        <v>0.17755799999999999</v>
      </c>
      <c r="M54" s="341">
        <v>0.24383299999999999</v>
      </c>
      <c r="N54" s="341">
        <v>0.28225299999999998</v>
      </c>
      <c r="O54" s="341">
        <v>0.239366</v>
      </c>
      <c r="P54" s="341">
        <v>0.35499000000000003</v>
      </c>
      <c r="Q54" s="341">
        <v>0.33967799999999998</v>
      </c>
      <c r="R54" s="341">
        <v>0.31093700000000002</v>
      </c>
      <c r="S54" s="341">
        <v>0.26480399999999998</v>
      </c>
      <c r="T54" s="341">
        <v>0.30052800000000002</v>
      </c>
      <c r="U54" s="341">
        <v>0.20437900000000001</v>
      </c>
      <c r="V54" s="341">
        <v>0.31256899999999999</v>
      </c>
      <c r="W54" s="341">
        <v>0.273532</v>
      </c>
      <c r="X54" s="341">
        <v>0.33228999999999997</v>
      </c>
      <c r="Y54" s="341">
        <v>0.30860199999999999</v>
      </c>
      <c r="Z54" s="341">
        <v>0.314496</v>
      </c>
      <c r="AA54" s="341">
        <v>0.39987400000000001</v>
      </c>
      <c r="AB54" s="341">
        <v>0.41232099999999999</v>
      </c>
      <c r="AC54" s="341">
        <v>0.495921</v>
      </c>
      <c r="AD54" s="341">
        <v>0.41406799999999999</v>
      </c>
      <c r="AE54" s="341">
        <v>0.47835499999999997</v>
      </c>
      <c r="AF54" s="341">
        <v>0.53805700000000001</v>
      </c>
      <c r="AG54" s="341">
        <v>0.46657500000000002</v>
      </c>
      <c r="AH54" s="341">
        <v>0.61151200000000006</v>
      </c>
      <c r="AI54" s="341">
        <v>0.740313</v>
      </c>
      <c r="AJ54" s="341">
        <v>0.63057200000000002</v>
      </c>
      <c r="AK54" s="341">
        <v>0.45137100000000002</v>
      </c>
      <c r="AL54" s="341">
        <v>0.48862</v>
      </c>
      <c r="AM54" s="341">
        <v>0.72459099999999999</v>
      </c>
      <c r="AN54" s="341">
        <v>0.88361299999999998</v>
      </c>
      <c r="AO54" s="341">
        <v>0.93798999999999999</v>
      </c>
      <c r="AP54" s="341">
        <v>0.85043800000000003</v>
      </c>
      <c r="AQ54" s="341">
        <v>0.87992599999999999</v>
      </c>
      <c r="AR54" s="341">
        <v>0.62860799999999994</v>
      </c>
      <c r="AS54" s="341">
        <v>0.87702800000000003</v>
      </c>
      <c r="AT54" s="341">
        <v>0.71813499999999997</v>
      </c>
      <c r="AU54" s="341">
        <v>0.841526</v>
      </c>
      <c r="AV54" s="341">
        <v>1.130404</v>
      </c>
      <c r="AW54" s="341">
        <v>0.87937399999999999</v>
      </c>
      <c r="AX54" s="341">
        <v>1.0064169999999999</v>
      </c>
      <c r="AY54" s="341">
        <v>1.006</v>
      </c>
      <c r="AZ54" s="896">
        <v>1.006</v>
      </c>
      <c r="BA54" s="352">
        <v>1.006</v>
      </c>
      <c r="BB54" s="352">
        <v>1.006</v>
      </c>
      <c r="BC54" s="352">
        <v>1.006</v>
      </c>
      <c r="BD54" s="352">
        <v>1.006</v>
      </c>
      <c r="BE54" s="352">
        <v>1.006</v>
      </c>
      <c r="BF54" s="352">
        <v>1.006</v>
      </c>
      <c r="BG54" s="352">
        <v>1.006</v>
      </c>
      <c r="BH54" s="352">
        <v>1.006</v>
      </c>
      <c r="BI54" s="352">
        <v>1.006</v>
      </c>
      <c r="BJ54" s="352">
        <v>1.006</v>
      </c>
      <c r="BK54" s="352">
        <v>1.006</v>
      </c>
      <c r="BL54" s="352">
        <v>1.006</v>
      </c>
      <c r="BM54" s="352">
        <v>1.006</v>
      </c>
      <c r="BN54" s="352">
        <v>1.006</v>
      </c>
      <c r="BO54" s="352">
        <v>1.006</v>
      </c>
      <c r="BP54" s="352">
        <v>1.006</v>
      </c>
      <c r="BQ54" s="352">
        <v>1.006</v>
      </c>
      <c r="BR54" s="352">
        <v>1.006</v>
      </c>
      <c r="BS54" s="352">
        <v>1.006</v>
      </c>
      <c r="BT54" s="352">
        <v>1.006</v>
      </c>
      <c r="BU54" s="352">
        <v>1.006</v>
      </c>
      <c r="BV54" s="352">
        <v>1.006</v>
      </c>
    </row>
    <row r="55" spans="1:74" ht="11.1" customHeight="1" x14ac:dyDescent="0.2">
      <c r="A55" s="270"/>
      <c r="B55" s="554"/>
      <c r="C55" s="343"/>
      <c r="D55" s="343"/>
      <c r="E55" s="343"/>
      <c r="F55" s="343"/>
      <c r="G55" s="343"/>
      <c r="H55" s="343"/>
      <c r="I55" s="343"/>
      <c r="J55" s="343"/>
      <c r="K55" s="343"/>
      <c r="L55" s="343"/>
      <c r="M55" s="343"/>
      <c r="N55" s="343"/>
      <c r="O55" s="343"/>
      <c r="P55" s="343"/>
      <c r="Q55" s="343"/>
      <c r="R55" s="343"/>
      <c r="S55" s="343"/>
      <c r="T55" s="343"/>
      <c r="U55" s="343"/>
      <c r="V55" s="343"/>
      <c r="W55" s="343"/>
      <c r="X55" s="343"/>
      <c r="Y55" s="343"/>
      <c r="Z55" s="343"/>
      <c r="AA55" s="343"/>
      <c r="AB55" s="343"/>
      <c r="AC55" s="343"/>
      <c r="AD55" s="343"/>
      <c r="AE55" s="343"/>
      <c r="AF55" s="343"/>
      <c r="AG55" s="343"/>
      <c r="AH55" s="343"/>
      <c r="AI55" s="343"/>
      <c r="AJ55" s="343"/>
      <c r="AK55" s="343"/>
      <c r="AL55" s="343"/>
      <c r="AM55" s="343"/>
      <c r="AN55" s="343"/>
      <c r="AO55" s="343"/>
      <c r="AP55" s="343"/>
      <c r="AQ55" s="343"/>
      <c r="AR55" s="343"/>
      <c r="AS55" s="343"/>
      <c r="AT55" s="343"/>
      <c r="AU55" s="343"/>
      <c r="AV55" s="343"/>
      <c r="AW55" s="343"/>
      <c r="AX55" s="343"/>
      <c r="AY55" s="343"/>
      <c r="AZ55" s="898"/>
      <c r="BA55" s="354"/>
      <c r="BB55" s="354"/>
      <c r="BC55" s="354"/>
      <c r="BD55" s="354"/>
      <c r="BE55" s="354"/>
      <c r="BF55" s="354"/>
      <c r="BG55" s="354"/>
      <c r="BH55" s="354"/>
      <c r="BI55" s="354"/>
      <c r="BJ55" s="354"/>
      <c r="BK55" s="354"/>
      <c r="BL55" s="354"/>
      <c r="BM55" s="354"/>
      <c r="BN55" s="354"/>
      <c r="BO55" s="354"/>
      <c r="BP55" s="354"/>
      <c r="BQ55" s="354"/>
      <c r="BR55" s="354"/>
      <c r="BS55" s="354"/>
      <c r="BT55" s="354"/>
      <c r="BU55" s="354"/>
      <c r="BV55" s="354"/>
    </row>
    <row r="56" spans="1:74" s="273" customFormat="1" ht="11.1" customHeight="1" x14ac:dyDescent="0.2">
      <c r="A56" s="548" t="s">
        <v>1514</v>
      </c>
      <c r="B56" s="544" t="s">
        <v>1493</v>
      </c>
      <c r="C56" s="584">
        <v>132.53527500000001</v>
      </c>
      <c r="D56" s="584">
        <v>127.815134</v>
      </c>
      <c r="E56" s="584">
        <v>122.05478600000001</v>
      </c>
      <c r="F56" s="584">
        <v>113.37593099999999</v>
      </c>
      <c r="G56" s="584">
        <v>116.82481</v>
      </c>
      <c r="H56" s="584">
        <v>117.475059</v>
      </c>
      <c r="I56" s="584">
        <v>118.980351</v>
      </c>
      <c r="J56" s="584">
        <v>118.56959000000001</v>
      </c>
      <c r="K56" s="584">
        <v>116.054794</v>
      </c>
      <c r="L56" s="584">
        <v>115.630199</v>
      </c>
      <c r="M56" s="584">
        <v>126.920648</v>
      </c>
      <c r="N56" s="584">
        <v>125.91252</v>
      </c>
      <c r="O56" s="584">
        <v>130.78320400000001</v>
      </c>
      <c r="P56" s="584">
        <v>133.226733</v>
      </c>
      <c r="Q56" s="584">
        <v>120.861096</v>
      </c>
      <c r="R56" s="584">
        <v>120.810107</v>
      </c>
      <c r="S56" s="584">
        <v>120.963362</v>
      </c>
      <c r="T56" s="584">
        <v>119.55630499999999</v>
      </c>
      <c r="U56" s="584">
        <v>127.61006</v>
      </c>
      <c r="V56" s="584">
        <v>124.146576</v>
      </c>
      <c r="W56" s="584">
        <v>126.71482399999999</v>
      </c>
      <c r="X56" s="584">
        <v>116.79032599999999</v>
      </c>
      <c r="Y56" s="584">
        <v>121.80802300000001</v>
      </c>
      <c r="Z56" s="584">
        <v>139.777143</v>
      </c>
      <c r="AA56" s="584">
        <v>139.69202999999999</v>
      </c>
      <c r="AB56" s="584">
        <v>128.993076</v>
      </c>
      <c r="AC56" s="584">
        <v>132.60650200000001</v>
      </c>
      <c r="AD56" s="584">
        <v>129.46620899999999</v>
      </c>
      <c r="AE56" s="584">
        <v>132.06760600000001</v>
      </c>
      <c r="AF56" s="584">
        <v>134.06751499999999</v>
      </c>
      <c r="AG56" s="584">
        <v>139.45845299999999</v>
      </c>
      <c r="AH56" s="584">
        <v>135.81987000000001</v>
      </c>
      <c r="AI56" s="584">
        <v>133.913498</v>
      </c>
      <c r="AJ56" s="584">
        <v>126.321493</v>
      </c>
      <c r="AK56" s="584">
        <v>134.20951199999999</v>
      </c>
      <c r="AL56" s="584">
        <v>140.50734399999999</v>
      </c>
      <c r="AM56" s="584">
        <v>129.89338100000001</v>
      </c>
      <c r="AN56" s="584">
        <v>128.51532700000001</v>
      </c>
      <c r="AO56" s="584">
        <v>125.713746</v>
      </c>
      <c r="AP56" s="584">
        <v>118.053775</v>
      </c>
      <c r="AQ56" s="584">
        <v>120.32103499999999</v>
      </c>
      <c r="AR56" s="584">
        <v>117.66731299999999</v>
      </c>
      <c r="AS56" s="584">
        <v>121.73471600000001</v>
      </c>
      <c r="AT56" s="584">
        <v>131.938174</v>
      </c>
      <c r="AU56" s="584">
        <v>134.822698</v>
      </c>
      <c r="AV56" s="584">
        <v>122.054456</v>
      </c>
      <c r="AW56" s="584">
        <v>130.65657300000001</v>
      </c>
      <c r="AX56" s="584">
        <v>138.05866599999999</v>
      </c>
      <c r="AY56" s="584">
        <v>137.31556628999999</v>
      </c>
      <c r="AZ56" s="924">
        <v>130.95854101</v>
      </c>
      <c r="BA56" s="594">
        <v>128.0316</v>
      </c>
      <c r="BB56" s="594">
        <v>123.4164</v>
      </c>
      <c r="BC56" s="594">
        <v>124.83880000000001</v>
      </c>
      <c r="BD56" s="594">
        <v>124.0236</v>
      </c>
      <c r="BE56" s="594">
        <v>128.8476</v>
      </c>
      <c r="BF56" s="594">
        <v>128.72929999999999</v>
      </c>
      <c r="BG56" s="594">
        <v>125.66370000000001</v>
      </c>
      <c r="BH56" s="594">
        <v>117.4158</v>
      </c>
      <c r="BI56" s="594">
        <v>123.11539999999999</v>
      </c>
      <c r="BJ56" s="594">
        <v>130.15520000000001</v>
      </c>
      <c r="BK56" s="594">
        <v>134.87649999999999</v>
      </c>
      <c r="BL56" s="594">
        <v>127.6215</v>
      </c>
      <c r="BM56" s="594">
        <v>125.2272</v>
      </c>
      <c r="BN56" s="594">
        <v>119.6991</v>
      </c>
      <c r="BO56" s="594">
        <v>123.32980000000001</v>
      </c>
      <c r="BP56" s="594">
        <v>122.5222</v>
      </c>
      <c r="BQ56" s="594">
        <v>127.8135</v>
      </c>
      <c r="BR56" s="594">
        <v>128.1199</v>
      </c>
      <c r="BS56" s="594">
        <v>123.9415</v>
      </c>
      <c r="BT56" s="594">
        <v>116.437</v>
      </c>
      <c r="BU56" s="594">
        <v>122.4226</v>
      </c>
      <c r="BV56" s="594">
        <v>130</v>
      </c>
    </row>
    <row r="57" spans="1:74" ht="11.1" customHeight="1" x14ac:dyDescent="0.2">
      <c r="A57" s="270" t="s">
        <v>213</v>
      </c>
      <c r="B57" s="545" t="s">
        <v>1106</v>
      </c>
      <c r="C57" s="585">
        <v>125.281997</v>
      </c>
      <c r="D57" s="585">
        <v>120.609776</v>
      </c>
      <c r="E57" s="585">
        <v>114.65761500000001</v>
      </c>
      <c r="F57" s="585">
        <v>106.291242</v>
      </c>
      <c r="G57" s="585">
        <v>109.712137</v>
      </c>
      <c r="H57" s="585">
        <v>111.329024</v>
      </c>
      <c r="I57" s="585">
        <v>112.59147400000001</v>
      </c>
      <c r="J57" s="585">
        <v>113.121844</v>
      </c>
      <c r="K57" s="585">
        <v>110.53083700000001</v>
      </c>
      <c r="L57" s="585">
        <v>110.49194900000001</v>
      </c>
      <c r="M57" s="585">
        <v>120.60104200000001</v>
      </c>
      <c r="N57" s="585">
        <v>118.89921</v>
      </c>
      <c r="O57" s="585">
        <v>122.69627</v>
      </c>
      <c r="P57" s="585">
        <v>124.661743</v>
      </c>
      <c r="Q57" s="585">
        <v>111.693021</v>
      </c>
      <c r="R57" s="585">
        <v>111.71016400000001</v>
      </c>
      <c r="S57" s="585">
        <v>112.76200900000001</v>
      </c>
      <c r="T57" s="585">
        <v>111.99350800000001</v>
      </c>
      <c r="U57" s="585">
        <v>119.786492</v>
      </c>
      <c r="V57" s="585">
        <v>116.450351</v>
      </c>
      <c r="W57" s="585">
        <v>118.841938</v>
      </c>
      <c r="X57" s="585">
        <v>109.617171</v>
      </c>
      <c r="Y57" s="585">
        <v>113.160725</v>
      </c>
      <c r="Z57" s="585">
        <v>130.48589899999999</v>
      </c>
      <c r="AA57" s="585">
        <v>128.940808</v>
      </c>
      <c r="AB57" s="585">
        <v>117.92239600000001</v>
      </c>
      <c r="AC57" s="585">
        <v>121.54455</v>
      </c>
      <c r="AD57" s="585">
        <v>118.118452</v>
      </c>
      <c r="AE57" s="585">
        <v>121.933621</v>
      </c>
      <c r="AF57" s="585">
        <v>123.628377</v>
      </c>
      <c r="AG57" s="585">
        <v>129.87731600000001</v>
      </c>
      <c r="AH57" s="585">
        <v>126.210285</v>
      </c>
      <c r="AI57" s="585">
        <v>124.645759</v>
      </c>
      <c r="AJ57" s="585">
        <v>117.206614</v>
      </c>
      <c r="AK57" s="585">
        <v>125.21517299999999</v>
      </c>
      <c r="AL57" s="585">
        <v>130.42120399999999</v>
      </c>
      <c r="AM57" s="585">
        <v>119.93326</v>
      </c>
      <c r="AN57" s="585">
        <v>119.388324</v>
      </c>
      <c r="AO57" s="585">
        <v>116.82599999999999</v>
      </c>
      <c r="AP57" s="585">
        <v>110.512704</v>
      </c>
      <c r="AQ57" s="585">
        <v>112.303951</v>
      </c>
      <c r="AR57" s="585">
        <v>108.42900400000001</v>
      </c>
      <c r="AS57" s="585">
        <v>112.565973</v>
      </c>
      <c r="AT57" s="585">
        <v>122.750837</v>
      </c>
      <c r="AU57" s="585">
        <v>125.235625</v>
      </c>
      <c r="AV57" s="585">
        <v>112.212013</v>
      </c>
      <c r="AW57" s="585">
        <v>120.582696</v>
      </c>
      <c r="AX57" s="585">
        <v>128.23035899999999</v>
      </c>
      <c r="AY57" s="585">
        <v>126.59571429</v>
      </c>
      <c r="AZ57" s="908">
        <v>120.16447101</v>
      </c>
      <c r="BA57" s="590">
        <v>117.1726</v>
      </c>
      <c r="BB57" s="590">
        <v>112.69110000000001</v>
      </c>
      <c r="BC57" s="590">
        <v>114.49550000000001</v>
      </c>
      <c r="BD57" s="590">
        <v>113.7017</v>
      </c>
      <c r="BE57" s="590">
        <v>118.5694</v>
      </c>
      <c r="BF57" s="590">
        <v>118.60720000000001</v>
      </c>
      <c r="BG57" s="590">
        <v>115.6108</v>
      </c>
      <c r="BH57" s="590">
        <v>107.241</v>
      </c>
      <c r="BI57" s="590">
        <v>112.5976</v>
      </c>
      <c r="BJ57" s="590">
        <v>119.27290000000001</v>
      </c>
      <c r="BK57" s="590">
        <v>123.37220000000001</v>
      </c>
      <c r="BL57" s="590">
        <v>116.01049999999999</v>
      </c>
      <c r="BM57" s="590">
        <v>113.5068</v>
      </c>
      <c r="BN57" s="590">
        <v>108.06950000000001</v>
      </c>
      <c r="BO57" s="590">
        <v>112.0528</v>
      </c>
      <c r="BP57" s="590">
        <v>111.3175</v>
      </c>
      <c r="BQ57" s="590">
        <v>116.6219</v>
      </c>
      <c r="BR57" s="590">
        <v>117.068</v>
      </c>
      <c r="BS57" s="590">
        <v>112.9841</v>
      </c>
      <c r="BT57" s="590">
        <v>105.3678</v>
      </c>
      <c r="BU57" s="590">
        <v>110.926</v>
      </c>
      <c r="BV57" s="590">
        <v>118.0562</v>
      </c>
    </row>
    <row r="58" spans="1:74" ht="11.1" customHeight="1" x14ac:dyDescent="0.2">
      <c r="A58" s="270" t="s">
        <v>1488</v>
      </c>
      <c r="B58" s="545" t="s">
        <v>1489</v>
      </c>
      <c r="C58" s="585">
        <v>4.5435610000000004</v>
      </c>
      <c r="D58" s="585">
        <v>4.4573140000000002</v>
      </c>
      <c r="E58" s="585">
        <v>4.6917960000000001</v>
      </c>
      <c r="F58" s="585">
        <v>4.2124980000000001</v>
      </c>
      <c r="G58" s="585">
        <v>3.8392409999999999</v>
      </c>
      <c r="H58" s="585">
        <v>3.4044020000000002</v>
      </c>
      <c r="I58" s="585">
        <v>3.2404609999999998</v>
      </c>
      <c r="J58" s="585">
        <v>2.893751</v>
      </c>
      <c r="K58" s="585">
        <v>2.8262809999999998</v>
      </c>
      <c r="L58" s="585">
        <v>2.9032480000000001</v>
      </c>
      <c r="M58" s="585">
        <v>3.2323279999999999</v>
      </c>
      <c r="N58" s="585">
        <v>3.6078510000000001</v>
      </c>
      <c r="O58" s="585">
        <v>4.4015740000000001</v>
      </c>
      <c r="P58" s="585">
        <v>4.8862120000000004</v>
      </c>
      <c r="Q58" s="585">
        <v>5.1326409999999996</v>
      </c>
      <c r="R58" s="585">
        <v>4.957382</v>
      </c>
      <c r="S58" s="585">
        <v>4.4874700000000001</v>
      </c>
      <c r="T58" s="585">
        <v>3.997913</v>
      </c>
      <c r="U58" s="585">
        <v>3.7529840000000001</v>
      </c>
      <c r="V58" s="585">
        <v>3.6224940000000001</v>
      </c>
      <c r="W58" s="585">
        <v>3.628952</v>
      </c>
      <c r="X58" s="585">
        <v>3.50522</v>
      </c>
      <c r="Y58" s="585">
        <v>3.6545230000000002</v>
      </c>
      <c r="Z58" s="585">
        <v>3.8134739999999998</v>
      </c>
      <c r="AA58" s="585">
        <v>4.178877</v>
      </c>
      <c r="AB58" s="585">
        <v>4.5532599999999999</v>
      </c>
      <c r="AC58" s="585">
        <v>4.3921020000000004</v>
      </c>
      <c r="AD58" s="585">
        <v>4.4398629999999999</v>
      </c>
      <c r="AE58" s="585">
        <v>4.1768789999999996</v>
      </c>
      <c r="AF58" s="585">
        <v>3.719554</v>
      </c>
      <c r="AG58" s="585">
        <v>3.4450669999999999</v>
      </c>
      <c r="AH58" s="585">
        <v>3.2666019999999998</v>
      </c>
      <c r="AI58" s="585">
        <v>3.1636250000000001</v>
      </c>
      <c r="AJ58" s="585">
        <v>3.0068589999999999</v>
      </c>
      <c r="AK58" s="585">
        <v>3.3085529999999999</v>
      </c>
      <c r="AL58" s="585">
        <v>3.5552139999999999</v>
      </c>
      <c r="AM58" s="585">
        <v>3.0575519999999998</v>
      </c>
      <c r="AN58" s="585">
        <v>3.0138310000000001</v>
      </c>
      <c r="AO58" s="585">
        <v>3.027501</v>
      </c>
      <c r="AP58" s="585">
        <v>2.9141539999999999</v>
      </c>
      <c r="AQ58" s="585">
        <v>2.7075100000000001</v>
      </c>
      <c r="AR58" s="585">
        <v>2.6469290000000001</v>
      </c>
      <c r="AS58" s="585">
        <v>2.762114</v>
      </c>
      <c r="AT58" s="585">
        <v>3.2421950000000002</v>
      </c>
      <c r="AU58" s="585">
        <v>3.1245240000000001</v>
      </c>
      <c r="AV58" s="585">
        <v>3.4544069999999998</v>
      </c>
      <c r="AW58" s="585">
        <v>3.4758650000000002</v>
      </c>
      <c r="AX58" s="585">
        <v>3.416512</v>
      </c>
      <c r="AY58" s="585">
        <v>3.9668100000000002</v>
      </c>
      <c r="AZ58" s="908">
        <v>4.0548679999999999</v>
      </c>
      <c r="BA58" s="590">
        <v>4.0607749999999996</v>
      </c>
      <c r="BB58" s="590">
        <v>3.902927</v>
      </c>
      <c r="BC58" s="590">
        <v>3.5215290000000001</v>
      </c>
      <c r="BD58" s="590">
        <v>3.3075399999999999</v>
      </c>
      <c r="BE58" s="590">
        <v>3.2056429999999998</v>
      </c>
      <c r="BF58" s="590">
        <v>3.051857</v>
      </c>
      <c r="BG58" s="590">
        <v>2.883677</v>
      </c>
      <c r="BH58" s="590">
        <v>2.9632510000000001</v>
      </c>
      <c r="BI58" s="590">
        <v>3.232593</v>
      </c>
      <c r="BJ58" s="590">
        <v>3.5359889999999998</v>
      </c>
      <c r="BK58" s="590">
        <v>3.9437419999999999</v>
      </c>
      <c r="BL58" s="590">
        <v>4.0334919999999999</v>
      </c>
      <c r="BM58" s="590">
        <v>4.0533520000000003</v>
      </c>
      <c r="BN58" s="590">
        <v>3.906711</v>
      </c>
      <c r="BO58" s="590">
        <v>3.5322490000000002</v>
      </c>
      <c r="BP58" s="590">
        <v>3.321577</v>
      </c>
      <c r="BQ58" s="590">
        <v>3.2213050000000001</v>
      </c>
      <c r="BR58" s="590">
        <v>3.0681699999999998</v>
      </c>
      <c r="BS58" s="590">
        <v>2.900433</v>
      </c>
      <c r="BT58" s="590">
        <v>2.979997</v>
      </c>
      <c r="BU58" s="590">
        <v>3.248402</v>
      </c>
      <c r="BV58" s="590">
        <v>3.5504799999999999</v>
      </c>
    </row>
    <row r="59" spans="1:74" s="239" customFormat="1" ht="11.1" customHeight="1" x14ac:dyDescent="0.2">
      <c r="A59" s="270" t="s">
        <v>1490</v>
      </c>
      <c r="B59" s="583" t="s">
        <v>1505</v>
      </c>
      <c r="C59" s="821">
        <v>2.7097169999999999</v>
      </c>
      <c r="D59" s="821">
        <v>2.7480440000000002</v>
      </c>
      <c r="E59" s="821">
        <v>2.7053750000000001</v>
      </c>
      <c r="F59" s="821">
        <v>2.8721909999999999</v>
      </c>
      <c r="G59" s="821">
        <v>3.2734320000000001</v>
      </c>
      <c r="H59" s="821">
        <v>2.7416330000000002</v>
      </c>
      <c r="I59" s="821">
        <v>3.1484160000000001</v>
      </c>
      <c r="J59" s="821">
        <v>2.553995</v>
      </c>
      <c r="K59" s="821">
        <v>2.697676</v>
      </c>
      <c r="L59" s="821">
        <v>2.2350020000000002</v>
      </c>
      <c r="M59" s="821">
        <v>3.087278</v>
      </c>
      <c r="N59" s="821">
        <v>3.405459</v>
      </c>
      <c r="O59" s="821">
        <v>3.6853600000000002</v>
      </c>
      <c r="P59" s="821">
        <v>3.6787779999999999</v>
      </c>
      <c r="Q59" s="821">
        <v>4.0354340000000004</v>
      </c>
      <c r="R59" s="821">
        <v>4.1425609999999997</v>
      </c>
      <c r="S59" s="821">
        <v>3.713883</v>
      </c>
      <c r="T59" s="821">
        <v>3.5648840000000002</v>
      </c>
      <c r="U59" s="821">
        <v>4.0705840000000002</v>
      </c>
      <c r="V59" s="821">
        <v>4.0737310000000004</v>
      </c>
      <c r="W59" s="821">
        <v>4.2439340000000003</v>
      </c>
      <c r="X59" s="821">
        <v>3.6679349999999999</v>
      </c>
      <c r="Y59" s="821">
        <v>4.992775</v>
      </c>
      <c r="Z59" s="821">
        <v>5.4777699999999996</v>
      </c>
      <c r="AA59" s="821">
        <v>6.5723450000000003</v>
      </c>
      <c r="AB59" s="821">
        <v>6.5174200000000004</v>
      </c>
      <c r="AC59" s="821">
        <v>6.6698500000000003</v>
      </c>
      <c r="AD59" s="821">
        <v>6.9078939999999998</v>
      </c>
      <c r="AE59" s="821">
        <v>5.9571059999999996</v>
      </c>
      <c r="AF59" s="821">
        <v>6.7195840000000002</v>
      </c>
      <c r="AG59" s="821">
        <v>6.1360700000000001</v>
      </c>
      <c r="AH59" s="821">
        <v>6.3429830000000003</v>
      </c>
      <c r="AI59" s="821">
        <v>6.104114</v>
      </c>
      <c r="AJ59" s="821">
        <v>6.1080199999999998</v>
      </c>
      <c r="AK59" s="821">
        <v>5.6857860000000002</v>
      </c>
      <c r="AL59" s="821">
        <v>6.530926</v>
      </c>
      <c r="AM59" s="821">
        <v>6.9025689999999997</v>
      </c>
      <c r="AN59" s="821">
        <v>6.1131719999999996</v>
      </c>
      <c r="AO59" s="821">
        <v>5.8602449999999999</v>
      </c>
      <c r="AP59" s="821">
        <v>4.6269169999999997</v>
      </c>
      <c r="AQ59" s="821">
        <v>5.3095739999999996</v>
      </c>
      <c r="AR59" s="821">
        <v>6.59138</v>
      </c>
      <c r="AS59" s="821">
        <v>6.4066289999999997</v>
      </c>
      <c r="AT59" s="821">
        <v>5.9451419999999997</v>
      </c>
      <c r="AU59" s="821">
        <v>6.4625490000000001</v>
      </c>
      <c r="AV59" s="821">
        <v>6.3880359999999996</v>
      </c>
      <c r="AW59" s="821">
        <v>6.5980119999999998</v>
      </c>
      <c r="AX59" s="821">
        <v>6.4117949999999997</v>
      </c>
      <c r="AY59" s="821">
        <v>6.7530419999999998</v>
      </c>
      <c r="AZ59" s="928">
        <v>6.7392019999999997</v>
      </c>
      <c r="BA59" s="822">
        <v>6.7981999999999996</v>
      </c>
      <c r="BB59" s="822">
        <v>6.8224299999999998</v>
      </c>
      <c r="BC59" s="822">
        <v>6.8218420000000002</v>
      </c>
      <c r="BD59" s="822">
        <v>7.0143550000000001</v>
      </c>
      <c r="BE59" s="822">
        <v>7.0725730000000002</v>
      </c>
      <c r="BF59" s="822">
        <v>7.0702699999999998</v>
      </c>
      <c r="BG59" s="822">
        <v>7.169244</v>
      </c>
      <c r="BH59" s="822">
        <v>7.2115410000000004</v>
      </c>
      <c r="BI59" s="822">
        <v>7.2852220000000001</v>
      </c>
      <c r="BJ59" s="822">
        <v>7.346349</v>
      </c>
      <c r="BK59" s="822">
        <v>7.5605039999999999</v>
      </c>
      <c r="BL59" s="822">
        <v>7.5774999999999997</v>
      </c>
      <c r="BM59" s="822">
        <v>7.6670769999999999</v>
      </c>
      <c r="BN59" s="822">
        <v>7.722861</v>
      </c>
      <c r="BO59" s="822">
        <v>7.7447929999999996</v>
      </c>
      <c r="BP59" s="822">
        <v>7.8831319999999998</v>
      </c>
      <c r="BQ59" s="822">
        <v>7.9702780000000004</v>
      </c>
      <c r="BR59" s="822">
        <v>7.9837480000000003</v>
      </c>
      <c r="BS59" s="822">
        <v>8.0569670000000002</v>
      </c>
      <c r="BT59" s="822">
        <v>8.0892890000000008</v>
      </c>
      <c r="BU59" s="822">
        <v>8.2482129999999998</v>
      </c>
      <c r="BV59" s="822">
        <v>8.3933350000000004</v>
      </c>
    </row>
    <row r="60" spans="1:74" s="164" customFormat="1" ht="12" customHeight="1" x14ac:dyDescent="0.2">
      <c r="A60" s="163"/>
      <c r="B60" s="817" t="s">
        <v>1466</v>
      </c>
      <c r="C60" s="786"/>
      <c r="D60" s="786"/>
      <c r="E60" s="786"/>
      <c r="F60" s="786"/>
      <c r="G60" s="786"/>
      <c r="H60" s="786"/>
      <c r="I60" s="786"/>
      <c r="J60" s="786"/>
      <c r="K60" s="786"/>
      <c r="L60" s="786"/>
      <c r="M60" s="786"/>
      <c r="N60" s="786"/>
      <c r="O60" s="786"/>
      <c r="P60" s="786"/>
      <c r="Q60" s="764"/>
      <c r="R60" s="303"/>
      <c r="AY60" s="646"/>
      <c r="AZ60" s="646"/>
      <c r="BA60" s="646"/>
      <c r="BB60" s="646"/>
      <c r="BC60" s="646"/>
      <c r="BD60" s="646"/>
      <c r="BE60" s="646"/>
      <c r="BF60" s="646"/>
      <c r="BG60" s="646"/>
      <c r="BH60" s="646"/>
      <c r="BI60" s="646"/>
      <c r="BJ60" s="218"/>
    </row>
    <row r="61" spans="1:74" s="164" customFormat="1" ht="12" customHeight="1" x14ac:dyDescent="0.2">
      <c r="A61" s="163"/>
      <c r="B61" s="1038" t="s">
        <v>1522</v>
      </c>
      <c r="C61" s="1038"/>
      <c r="D61" s="1038"/>
      <c r="E61" s="1038"/>
      <c r="F61" s="1038"/>
      <c r="G61" s="1038"/>
      <c r="H61" s="1038"/>
      <c r="I61" s="1038"/>
      <c r="J61" s="1038"/>
      <c r="K61" s="1038"/>
      <c r="L61" s="1038"/>
      <c r="M61" s="1038"/>
      <c r="N61" s="1038"/>
      <c r="O61" s="1038"/>
      <c r="P61" s="1038"/>
      <c r="Q61" s="1038"/>
      <c r="R61" s="303"/>
      <c r="AY61" s="646"/>
      <c r="AZ61" s="646"/>
      <c r="BA61" s="646"/>
      <c r="BB61" s="646"/>
      <c r="BC61" s="646"/>
      <c r="BD61" s="646"/>
      <c r="BE61" s="646"/>
      <c r="BF61" s="646"/>
      <c r="BG61" s="646"/>
      <c r="BH61" s="646"/>
      <c r="BI61" s="646"/>
      <c r="BJ61" s="218"/>
    </row>
    <row r="62" spans="1:74" s="164" customFormat="1" ht="12" customHeight="1" x14ac:dyDescent="0.2">
      <c r="A62" s="163"/>
      <c r="B62" s="1038" t="s">
        <v>1535</v>
      </c>
      <c r="C62" s="1038"/>
      <c r="D62" s="1038"/>
      <c r="E62" s="1038"/>
      <c r="F62" s="1038"/>
      <c r="G62" s="1038"/>
      <c r="H62" s="1038"/>
      <c r="I62" s="1038"/>
      <c r="J62" s="1038"/>
      <c r="K62" s="1038"/>
      <c r="L62" s="1038"/>
      <c r="M62" s="1038"/>
      <c r="N62" s="1038"/>
      <c r="O62" s="1038"/>
      <c r="P62" s="1038"/>
      <c r="Q62" s="1038"/>
      <c r="R62" s="303"/>
      <c r="AY62" s="646"/>
      <c r="AZ62" s="646"/>
      <c r="BA62" s="646"/>
      <c r="BB62" s="646"/>
      <c r="BC62" s="646"/>
      <c r="BD62" s="646"/>
      <c r="BE62" s="646"/>
      <c r="BF62" s="646"/>
      <c r="BG62" s="646"/>
      <c r="BH62" s="646"/>
      <c r="BI62" s="646"/>
      <c r="BJ62" s="218"/>
    </row>
    <row r="63" spans="1:74" s="164" customFormat="1" ht="12" customHeight="1" x14ac:dyDescent="0.2">
      <c r="A63" s="163"/>
      <c r="B63" s="1038" t="s">
        <v>1530</v>
      </c>
      <c r="C63" s="1038"/>
      <c r="D63" s="1038"/>
      <c r="E63" s="1038"/>
      <c r="F63" s="1038"/>
      <c r="G63" s="1038"/>
      <c r="H63" s="1038"/>
      <c r="I63" s="1038"/>
      <c r="J63" s="1038"/>
      <c r="K63" s="1038"/>
      <c r="L63" s="1038"/>
      <c r="M63" s="1038"/>
      <c r="N63" s="1038"/>
      <c r="O63" s="1038"/>
      <c r="P63" s="1038"/>
      <c r="Q63" s="1038"/>
      <c r="R63" s="303"/>
      <c r="AY63" s="646"/>
      <c r="AZ63" s="646"/>
      <c r="BA63" s="646"/>
      <c r="BB63" s="646"/>
      <c r="BC63" s="646"/>
      <c r="BD63" s="646"/>
      <c r="BE63" s="646"/>
      <c r="BF63" s="646"/>
      <c r="BG63" s="646"/>
      <c r="BH63" s="646"/>
      <c r="BI63" s="646"/>
      <c r="BJ63" s="218"/>
    </row>
    <row r="64" spans="1:74" s="164" customFormat="1" ht="12" customHeight="1" x14ac:dyDescent="0.2">
      <c r="A64" s="163"/>
      <c r="B64" s="1039" t="s">
        <v>1531</v>
      </c>
      <c r="C64" s="1039"/>
      <c r="D64" s="1039"/>
      <c r="E64" s="1039"/>
      <c r="F64" s="1039"/>
      <c r="G64" s="1039"/>
      <c r="H64" s="1039"/>
      <c r="I64" s="1039"/>
      <c r="J64" s="1039"/>
      <c r="K64" s="1039"/>
      <c r="L64" s="1039"/>
      <c r="M64" s="1039"/>
      <c r="N64" s="1039"/>
      <c r="O64" s="1039"/>
      <c r="P64" s="1039"/>
      <c r="Q64" s="1039"/>
      <c r="R64" s="303"/>
      <c r="AY64" s="646"/>
      <c r="AZ64" s="646"/>
      <c r="BA64" s="646"/>
      <c r="BB64" s="646"/>
      <c r="BC64" s="646"/>
      <c r="BD64" s="646"/>
      <c r="BE64" s="646"/>
      <c r="BF64" s="646"/>
      <c r="BG64" s="646"/>
      <c r="BH64" s="646"/>
      <c r="BI64" s="646"/>
      <c r="BJ64" s="218"/>
    </row>
    <row r="65" spans="1:74" s="164" customFormat="1" ht="12" customHeight="1" x14ac:dyDescent="0.2">
      <c r="A65" s="163"/>
      <c r="B65" s="817" t="s">
        <v>1532</v>
      </c>
      <c r="C65" s="786"/>
      <c r="D65" s="786"/>
      <c r="E65" s="786"/>
      <c r="F65" s="786"/>
      <c r="G65" s="786"/>
      <c r="H65" s="820"/>
      <c r="I65" s="786"/>
      <c r="J65" s="786"/>
      <c r="K65" s="786"/>
      <c r="L65" s="786"/>
      <c r="M65" s="786"/>
      <c r="N65" s="786"/>
      <c r="O65" s="786"/>
      <c r="P65" s="786"/>
      <c r="Q65" s="764"/>
      <c r="R65" s="303"/>
      <c r="AY65" s="646"/>
      <c r="AZ65" s="646"/>
      <c r="BA65" s="646"/>
      <c r="BB65" s="646"/>
      <c r="BC65" s="646"/>
      <c r="BD65" s="646"/>
      <c r="BE65" s="646"/>
      <c r="BF65" s="646"/>
      <c r="BG65" s="646"/>
      <c r="BH65" s="646"/>
      <c r="BI65" s="646"/>
      <c r="BJ65" s="218"/>
    </row>
    <row r="66" spans="1:74" s="164" customFormat="1" ht="12" customHeight="1" x14ac:dyDescent="0.2">
      <c r="A66" s="163"/>
      <c r="B66" s="817" t="s">
        <v>1533</v>
      </c>
      <c r="C66" s="786"/>
      <c r="D66" s="786"/>
      <c r="E66" s="786"/>
      <c r="F66" s="786"/>
      <c r="G66" s="786"/>
      <c r="H66" s="820"/>
      <c r="I66" s="786"/>
      <c r="J66" s="786"/>
      <c r="K66" s="786"/>
      <c r="L66" s="786"/>
      <c r="M66" s="786"/>
      <c r="N66" s="786"/>
      <c r="O66" s="786"/>
      <c r="P66" s="786"/>
      <c r="Q66" s="764"/>
      <c r="R66" s="303"/>
      <c r="AY66" s="646"/>
      <c r="AZ66" s="646"/>
      <c r="BA66" s="646"/>
      <c r="BB66" s="646"/>
      <c r="BC66" s="646"/>
      <c r="BD66" s="646"/>
      <c r="BE66" s="646"/>
      <c r="BF66" s="646"/>
      <c r="BG66" s="646"/>
      <c r="BH66" s="646"/>
      <c r="BI66" s="646"/>
      <c r="BJ66" s="218"/>
    </row>
    <row r="67" spans="1:74" s="164" customFormat="1" ht="12" customHeight="1" x14ac:dyDescent="0.2">
      <c r="A67" s="163"/>
      <c r="B67" s="817" t="s">
        <v>1534</v>
      </c>
      <c r="C67" s="786"/>
      <c r="D67" s="786"/>
      <c r="E67" s="786"/>
      <c r="F67" s="786"/>
      <c r="G67" s="786"/>
      <c r="H67" s="820"/>
      <c r="I67" s="786"/>
      <c r="J67" s="786"/>
      <c r="K67" s="786"/>
      <c r="L67" s="786"/>
      <c r="M67" s="786"/>
      <c r="N67" s="786"/>
      <c r="O67" s="786"/>
      <c r="P67" s="786"/>
      <c r="Q67" s="764"/>
      <c r="R67" s="303"/>
      <c r="AY67" s="646"/>
      <c r="AZ67" s="646"/>
      <c r="BA67" s="646"/>
      <c r="BB67" s="646"/>
      <c r="BC67" s="646"/>
      <c r="BD67" s="646"/>
      <c r="BE67" s="646"/>
      <c r="BF67" s="646"/>
      <c r="BG67" s="646"/>
      <c r="BH67" s="646"/>
      <c r="BI67" s="646"/>
      <c r="BJ67" s="218"/>
    </row>
    <row r="68" spans="1:74" s="164" customFormat="1" x14ac:dyDescent="0.2">
      <c r="A68" s="163"/>
      <c r="B68" s="776" t="s">
        <v>809</v>
      </c>
      <c r="C68" s="790"/>
      <c r="D68" s="790"/>
      <c r="E68" s="790"/>
      <c r="F68" s="790"/>
      <c r="G68" s="790"/>
      <c r="H68" s="790"/>
      <c r="I68" s="790"/>
      <c r="J68" s="790"/>
      <c r="K68" s="790"/>
      <c r="L68" s="790"/>
      <c r="M68" s="790"/>
      <c r="N68" s="790"/>
      <c r="O68" s="790"/>
      <c r="P68" s="790"/>
      <c r="Q68" s="790"/>
      <c r="R68" s="303"/>
      <c r="AY68" s="646"/>
      <c r="AZ68" s="646"/>
      <c r="BA68" s="646"/>
      <c r="BB68" s="646"/>
      <c r="BC68" s="646"/>
      <c r="BD68" s="646"/>
      <c r="BE68" s="646"/>
      <c r="BF68" s="646"/>
      <c r="BG68" s="646"/>
      <c r="BH68" s="646"/>
      <c r="BI68" s="646"/>
      <c r="BJ68" s="218"/>
    </row>
    <row r="69" spans="1:74" s="164" customFormat="1" ht="12" customHeight="1" x14ac:dyDescent="0.2">
      <c r="A69" s="163"/>
      <c r="B69" s="994" t="str">
        <f>Dates!$G$2</f>
        <v>EIA completed modeling and analysis for this report on Monday, March 9, 2026.</v>
      </c>
      <c r="C69" s="995"/>
      <c r="D69" s="995"/>
      <c r="E69" s="995"/>
      <c r="F69" s="995"/>
      <c r="G69" s="995"/>
      <c r="H69" s="995"/>
      <c r="I69" s="995"/>
      <c r="J69" s="995"/>
      <c r="K69" s="995"/>
      <c r="L69" s="995"/>
      <c r="M69" s="995"/>
      <c r="N69" s="995"/>
      <c r="O69" s="995"/>
      <c r="P69" s="995"/>
      <c r="Q69" s="995"/>
      <c r="R69" s="303"/>
      <c r="AY69" s="646"/>
      <c r="AZ69" s="646"/>
      <c r="BA69" s="646"/>
      <c r="BB69" s="646"/>
      <c r="BC69" s="646"/>
      <c r="BD69" s="646"/>
      <c r="BE69" s="646"/>
      <c r="BF69" s="646"/>
      <c r="BG69" s="646"/>
      <c r="BH69" s="646"/>
      <c r="BI69" s="646"/>
      <c r="BJ69" s="218"/>
    </row>
    <row r="70" spans="1:74" s="164" customFormat="1" ht="12.75" x14ac:dyDescent="0.2">
      <c r="A70" s="163"/>
      <c r="B70" s="993" t="s">
        <v>482</v>
      </c>
      <c r="C70" s="995"/>
      <c r="D70" s="995"/>
      <c r="E70" s="995"/>
      <c r="F70" s="995"/>
      <c r="G70" s="995"/>
      <c r="H70" s="995"/>
      <c r="I70" s="995"/>
      <c r="J70" s="995"/>
      <c r="K70" s="995"/>
      <c r="L70" s="995"/>
      <c r="M70" s="995"/>
      <c r="N70" s="995"/>
      <c r="O70" s="995"/>
      <c r="P70" s="995"/>
      <c r="Q70" s="995"/>
      <c r="R70" s="303"/>
      <c r="AY70" s="646"/>
      <c r="AZ70" s="646"/>
      <c r="BA70" s="646"/>
      <c r="BB70" s="646"/>
      <c r="BC70" s="646"/>
      <c r="BD70" s="646"/>
      <c r="BE70" s="646"/>
      <c r="BF70" s="646"/>
      <c r="BG70" s="646"/>
      <c r="BH70" s="646"/>
      <c r="BI70" s="646"/>
      <c r="BJ70" s="218"/>
    </row>
    <row r="71" spans="1:74" s="164" customFormat="1" x14ac:dyDescent="0.2">
      <c r="A71" s="163"/>
      <c r="B71" s="1038" t="s">
        <v>1406</v>
      </c>
      <c r="C71" s="1038"/>
      <c r="D71" s="1038"/>
      <c r="E71" s="1038"/>
      <c r="F71" s="1038"/>
      <c r="G71" s="1038"/>
      <c r="H71" s="1038"/>
      <c r="I71" s="1038"/>
      <c r="J71" s="1038"/>
      <c r="K71" s="1038"/>
      <c r="L71" s="1038"/>
      <c r="M71" s="1038"/>
      <c r="N71" s="1038"/>
      <c r="O71" s="1038"/>
      <c r="P71" s="1038"/>
      <c r="Q71" s="1038"/>
      <c r="R71" s="1038"/>
      <c r="AY71" s="646"/>
      <c r="AZ71" s="646"/>
      <c r="BA71" s="646"/>
      <c r="BB71" s="646"/>
      <c r="BC71" s="646"/>
      <c r="BD71" s="646"/>
      <c r="BE71" s="646"/>
      <c r="BF71" s="646"/>
      <c r="BG71" s="646"/>
      <c r="BH71" s="646"/>
      <c r="BI71" s="646"/>
      <c r="BJ71" s="218"/>
    </row>
    <row r="72" spans="1:74" s="164" customFormat="1" ht="10.15" customHeight="1" x14ac:dyDescent="0.2">
      <c r="A72" s="163"/>
      <c r="B72" s="980" t="s">
        <v>490</v>
      </c>
      <c r="C72" s="982"/>
      <c r="D72" s="982"/>
      <c r="E72" s="982"/>
      <c r="F72" s="982"/>
      <c r="G72" s="982"/>
      <c r="H72" s="982"/>
      <c r="I72" s="982"/>
      <c r="J72" s="982"/>
      <c r="K72" s="982"/>
      <c r="L72" s="982"/>
      <c r="M72" s="982"/>
      <c r="N72" s="982"/>
      <c r="O72" s="982"/>
      <c r="P72" s="982"/>
      <c r="Q72" s="1043"/>
      <c r="R72" s="303"/>
      <c r="AY72" s="646"/>
      <c r="AZ72" s="646"/>
      <c r="BA72" s="646"/>
      <c r="BB72" s="646"/>
      <c r="BC72" s="646"/>
      <c r="BD72" s="646"/>
      <c r="BE72" s="646"/>
      <c r="BF72" s="646"/>
      <c r="BG72" s="646"/>
      <c r="BH72" s="646"/>
      <c r="BI72" s="646"/>
      <c r="BJ72" s="218"/>
    </row>
    <row r="73" spans="1:74" s="164" customFormat="1" ht="12" customHeight="1" x14ac:dyDescent="0.2">
      <c r="A73" s="163"/>
      <c r="B73" s="776" t="s">
        <v>823</v>
      </c>
      <c r="C73"/>
      <c r="D73"/>
      <c r="E73"/>
      <c r="F73"/>
      <c r="G73"/>
      <c r="H73"/>
      <c r="I73"/>
      <c r="J73"/>
      <c r="K73"/>
      <c r="L73"/>
      <c r="M73"/>
      <c r="N73"/>
      <c r="O73"/>
      <c r="P73"/>
      <c r="Q73"/>
      <c r="R73" s="303"/>
      <c r="AY73" s="646"/>
      <c r="AZ73" s="646"/>
      <c r="BA73" s="646"/>
      <c r="BB73" s="646"/>
      <c r="BC73" s="646"/>
      <c r="BD73" s="646"/>
      <c r="BE73" s="646"/>
      <c r="BF73" s="646"/>
      <c r="BG73" s="646"/>
      <c r="BH73" s="646"/>
      <c r="BI73" s="646"/>
      <c r="BJ73" s="218"/>
    </row>
    <row r="74" spans="1:74" s="336" customFormat="1" x14ac:dyDescent="0.2">
      <c r="A74" s="335"/>
      <c r="B74" s="1042" t="s">
        <v>1605</v>
      </c>
      <c r="C74" s="1042"/>
      <c r="D74" s="1042"/>
      <c r="E74" s="1042"/>
      <c r="F74" s="1042"/>
      <c r="G74" s="1042"/>
      <c r="H74" s="1042"/>
      <c r="I74" s="1042"/>
      <c r="J74" s="1042"/>
      <c r="K74" s="1042"/>
      <c r="L74" s="1042"/>
      <c r="M74" s="1042"/>
      <c r="N74" s="1042"/>
      <c r="O74" s="1042"/>
      <c r="P74" s="1042"/>
      <c r="Q74" s="1042"/>
      <c r="R74" s="303"/>
      <c r="AY74" s="339"/>
      <c r="AZ74" s="339"/>
      <c r="BA74" s="339"/>
      <c r="BB74" s="339"/>
      <c r="BC74" s="339"/>
      <c r="BD74" s="339"/>
      <c r="BE74" s="339"/>
      <c r="BF74" s="339"/>
      <c r="BG74" s="339"/>
      <c r="BH74" s="339"/>
      <c r="BI74" s="339"/>
    </row>
    <row r="75" spans="1:74" s="164" customFormat="1" ht="12" customHeight="1" x14ac:dyDescent="0.2">
      <c r="A75" s="163"/>
      <c r="B75" s="993" t="s">
        <v>825</v>
      </c>
      <c r="C75" s="995"/>
      <c r="D75" s="995"/>
      <c r="E75" s="995"/>
      <c r="F75" s="995"/>
      <c r="G75" s="995"/>
      <c r="H75" s="995"/>
      <c r="I75" s="995"/>
      <c r="J75" s="995"/>
      <c r="K75" s="995"/>
      <c r="L75" s="995"/>
      <c r="M75" s="995"/>
      <c r="N75" s="995"/>
      <c r="O75" s="995"/>
      <c r="P75" s="995"/>
      <c r="Q75" s="995"/>
      <c r="R75" s="239"/>
      <c r="AY75" s="646"/>
      <c r="AZ75" s="646"/>
      <c r="BA75" s="646"/>
      <c r="BB75" s="646"/>
      <c r="BC75" s="646"/>
      <c r="BD75" s="646"/>
      <c r="BE75" s="646"/>
      <c r="BF75" s="646"/>
      <c r="BG75" s="646"/>
      <c r="BH75" s="646"/>
      <c r="BI75" s="646"/>
      <c r="BJ75" s="218"/>
    </row>
    <row r="76" spans="1:74" x14ac:dyDescent="0.2">
      <c r="BD76" s="647"/>
      <c r="BE76" s="647"/>
      <c r="BF76" s="647"/>
      <c r="BK76" s="149"/>
      <c r="BL76" s="149"/>
      <c r="BM76" s="149"/>
      <c r="BN76" s="149"/>
      <c r="BO76" s="149"/>
      <c r="BP76" s="149"/>
      <c r="BQ76" s="149"/>
      <c r="BR76" s="149"/>
      <c r="BS76" s="149"/>
      <c r="BT76" s="149"/>
      <c r="BU76" s="149"/>
      <c r="BV76" s="149"/>
    </row>
    <row r="77" spans="1:74" x14ac:dyDescent="0.2">
      <c r="BD77" s="647"/>
      <c r="BE77" s="647"/>
      <c r="BF77" s="647"/>
      <c r="BK77" s="149"/>
      <c r="BL77" s="149"/>
      <c r="BM77" s="149"/>
      <c r="BN77" s="149"/>
      <c r="BO77" s="149"/>
      <c r="BP77" s="149"/>
      <c r="BQ77" s="149"/>
      <c r="BR77" s="149"/>
      <c r="BS77" s="149"/>
      <c r="BT77" s="149"/>
      <c r="BU77" s="149"/>
      <c r="BV77" s="149"/>
    </row>
    <row r="78" spans="1:74" x14ac:dyDescent="0.2">
      <c r="BD78" s="647"/>
      <c r="BE78" s="647"/>
      <c r="BF78" s="647"/>
      <c r="BK78" s="149"/>
      <c r="BL78" s="149"/>
      <c r="BM78" s="149"/>
      <c r="BN78" s="149"/>
      <c r="BO78" s="149"/>
      <c r="BP78" s="149"/>
      <c r="BQ78" s="149"/>
      <c r="BR78" s="149"/>
      <c r="BS78" s="149"/>
      <c r="BT78" s="149"/>
      <c r="BU78" s="149"/>
      <c r="BV78" s="149"/>
    </row>
    <row r="79" spans="1:74" x14ac:dyDescent="0.2">
      <c r="BD79" s="647"/>
      <c r="BE79" s="647"/>
      <c r="BF79" s="647"/>
      <c r="BK79" s="149"/>
      <c r="BL79" s="149"/>
      <c r="BM79" s="149"/>
      <c r="BN79" s="149"/>
      <c r="BO79" s="149"/>
      <c r="BP79" s="149"/>
      <c r="BQ79" s="149"/>
      <c r="BR79" s="149"/>
      <c r="BS79" s="149"/>
      <c r="BT79" s="149"/>
      <c r="BU79" s="149"/>
      <c r="BV79" s="149"/>
    </row>
    <row r="80" spans="1:74" x14ac:dyDescent="0.2">
      <c r="BD80" s="647"/>
      <c r="BE80" s="647"/>
      <c r="BF80" s="647"/>
      <c r="BK80" s="149"/>
      <c r="BL80" s="149"/>
      <c r="BM80" s="149"/>
      <c r="BN80" s="149"/>
      <c r="BO80" s="149"/>
      <c r="BP80" s="149"/>
      <c r="BQ80" s="149"/>
      <c r="BR80" s="149"/>
      <c r="BS80" s="149"/>
      <c r="BT80" s="149"/>
      <c r="BU80" s="149"/>
      <c r="BV80" s="149"/>
    </row>
    <row r="81" spans="56:74" x14ac:dyDescent="0.2">
      <c r="BD81" s="647"/>
      <c r="BE81" s="647"/>
      <c r="BF81" s="647"/>
      <c r="BK81" s="149"/>
      <c r="BL81" s="149"/>
      <c r="BM81" s="149"/>
      <c r="BN81" s="149"/>
      <c r="BO81" s="149"/>
      <c r="BP81" s="149"/>
      <c r="BQ81" s="149"/>
      <c r="BR81" s="149"/>
      <c r="BS81" s="149"/>
      <c r="BT81" s="149"/>
      <c r="BU81" s="149"/>
      <c r="BV81" s="149"/>
    </row>
    <row r="82" spans="56:74" x14ac:dyDescent="0.2">
      <c r="BD82" s="647"/>
      <c r="BE82" s="647"/>
      <c r="BF82" s="647"/>
      <c r="BK82" s="149"/>
      <c r="BL82" s="149"/>
      <c r="BM82" s="149"/>
      <c r="BN82" s="149"/>
      <c r="BO82" s="149"/>
      <c r="BP82" s="149"/>
      <c r="BQ82" s="149"/>
      <c r="BR82" s="149"/>
      <c r="BS82" s="149"/>
      <c r="BT82" s="149"/>
      <c r="BU82" s="149"/>
      <c r="BV82" s="149"/>
    </row>
    <row r="83" spans="56:74" x14ac:dyDescent="0.2">
      <c r="BD83" s="647"/>
      <c r="BE83" s="647"/>
      <c r="BF83" s="647"/>
      <c r="BK83" s="149"/>
      <c r="BL83" s="149"/>
      <c r="BM83" s="149"/>
      <c r="BN83" s="149"/>
      <c r="BO83" s="149"/>
      <c r="BP83" s="149"/>
      <c r="BQ83" s="149"/>
      <c r="BR83" s="149"/>
      <c r="BS83" s="149"/>
      <c r="BT83" s="149"/>
      <c r="BU83" s="149"/>
      <c r="BV83" s="149"/>
    </row>
    <row r="84" spans="56:74" x14ac:dyDescent="0.2">
      <c r="BD84" s="647"/>
      <c r="BE84" s="647"/>
      <c r="BF84" s="647"/>
      <c r="BK84" s="149"/>
      <c r="BL84" s="149"/>
      <c r="BM84" s="149"/>
      <c r="BN84" s="149"/>
      <c r="BO84" s="149"/>
      <c r="BP84" s="149"/>
      <c r="BQ84" s="149"/>
      <c r="BR84" s="149"/>
      <c r="BS84" s="149"/>
      <c r="BT84" s="149"/>
      <c r="BU84" s="149"/>
      <c r="BV84" s="149"/>
    </row>
    <row r="85" spans="56:74" x14ac:dyDescent="0.2">
      <c r="BD85" s="647"/>
      <c r="BE85" s="647"/>
      <c r="BF85" s="647"/>
      <c r="BK85" s="149"/>
      <c r="BL85" s="149"/>
      <c r="BM85" s="149"/>
      <c r="BN85" s="149"/>
      <c r="BO85" s="149"/>
      <c r="BP85" s="149"/>
      <c r="BQ85" s="149"/>
      <c r="BR85" s="149"/>
      <c r="BS85" s="149"/>
      <c r="BT85" s="149"/>
      <c r="BU85" s="149"/>
      <c r="BV85" s="149"/>
    </row>
    <row r="86" spans="56:74" x14ac:dyDescent="0.2">
      <c r="BD86" s="647"/>
      <c r="BE86" s="647"/>
      <c r="BF86" s="647"/>
      <c r="BK86" s="149"/>
      <c r="BL86" s="149"/>
      <c r="BM86" s="149"/>
      <c r="BN86" s="149"/>
      <c r="BO86" s="149"/>
      <c r="BP86" s="149"/>
      <c r="BQ86" s="149"/>
      <c r="BR86" s="149"/>
      <c r="BS86" s="149"/>
      <c r="BT86" s="149"/>
      <c r="BU86" s="149"/>
      <c r="BV86" s="149"/>
    </row>
    <row r="87" spans="56:74" x14ac:dyDescent="0.2">
      <c r="BD87" s="647"/>
      <c r="BE87" s="647"/>
      <c r="BF87" s="647"/>
      <c r="BK87" s="149"/>
      <c r="BL87" s="149"/>
      <c r="BM87" s="149"/>
      <c r="BN87" s="149"/>
      <c r="BO87" s="149"/>
      <c r="BP87" s="149"/>
      <c r="BQ87" s="149"/>
      <c r="BR87" s="149"/>
      <c r="BS87" s="149"/>
      <c r="BT87" s="149"/>
      <c r="BU87" s="149"/>
      <c r="BV87" s="149"/>
    </row>
    <row r="88" spans="56:74" x14ac:dyDescent="0.2">
      <c r="BD88" s="647"/>
      <c r="BE88" s="647"/>
      <c r="BF88" s="647"/>
      <c r="BK88" s="149"/>
      <c r="BL88" s="149"/>
      <c r="BM88" s="149"/>
      <c r="BN88" s="149"/>
      <c r="BO88" s="149"/>
      <c r="BP88" s="149"/>
      <c r="BQ88" s="149"/>
      <c r="BR88" s="149"/>
      <c r="BS88" s="149"/>
      <c r="BT88" s="149"/>
      <c r="BU88" s="149"/>
      <c r="BV88" s="149"/>
    </row>
    <row r="89" spans="56:74" x14ac:dyDescent="0.2">
      <c r="BD89" s="647"/>
      <c r="BE89" s="647"/>
      <c r="BF89" s="647"/>
      <c r="BK89" s="149"/>
      <c r="BL89" s="149"/>
      <c r="BM89" s="149"/>
      <c r="BN89" s="149"/>
      <c r="BO89" s="149"/>
      <c r="BP89" s="149"/>
      <c r="BQ89" s="149"/>
      <c r="BR89" s="149"/>
      <c r="BS89" s="149"/>
      <c r="BT89" s="149"/>
      <c r="BU89" s="149"/>
      <c r="BV89" s="149"/>
    </row>
    <row r="90" spans="56:74" x14ac:dyDescent="0.2">
      <c r="BD90" s="647"/>
      <c r="BE90" s="647"/>
      <c r="BF90" s="647"/>
      <c r="BK90" s="149"/>
      <c r="BL90" s="149"/>
      <c r="BM90" s="149"/>
      <c r="BN90" s="149"/>
      <c r="BO90" s="149"/>
      <c r="BP90" s="149"/>
      <c r="BQ90" s="149"/>
      <c r="BR90" s="149"/>
      <c r="BS90" s="149"/>
      <c r="BT90" s="149"/>
      <c r="BU90" s="149"/>
      <c r="BV90" s="149"/>
    </row>
    <row r="91" spans="56:74" x14ac:dyDescent="0.2">
      <c r="BD91" s="647"/>
      <c r="BE91" s="647"/>
      <c r="BF91" s="647"/>
      <c r="BK91" s="149"/>
      <c r="BL91" s="149"/>
      <c r="BM91" s="149"/>
      <c r="BN91" s="149"/>
      <c r="BO91" s="149"/>
      <c r="BP91" s="149"/>
      <c r="BQ91" s="149"/>
      <c r="BR91" s="149"/>
      <c r="BS91" s="149"/>
      <c r="BT91" s="149"/>
      <c r="BU91" s="149"/>
      <c r="BV91" s="149"/>
    </row>
    <row r="92" spans="56:74" x14ac:dyDescent="0.2">
      <c r="BD92" s="647"/>
      <c r="BE92" s="647"/>
      <c r="BF92" s="647"/>
      <c r="BK92" s="149"/>
      <c r="BL92" s="149"/>
      <c r="BM92" s="149"/>
      <c r="BN92" s="149"/>
      <c r="BO92" s="149"/>
      <c r="BP92" s="149"/>
      <c r="BQ92" s="149"/>
      <c r="BR92" s="149"/>
      <c r="BS92" s="149"/>
      <c r="BT92" s="149"/>
      <c r="BU92" s="149"/>
      <c r="BV92" s="149"/>
    </row>
    <row r="93" spans="56:74" x14ac:dyDescent="0.2">
      <c r="BD93" s="647"/>
      <c r="BE93" s="647"/>
      <c r="BF93" s="647"/>
      <c r="BK93" s="149"/>
      <c r="BL93" s="149"/>
      <c r="BM93" s="149"/>
      <c r="BN93" s="149"/>
      <c r="BO93" s="149"/>
      <c r="BP93" s="149"/>
      <c r="BQ93" s="149"/>
      <c r="BR93" s="149"/>
      <c r="BS93" s="149"/>
      <c r="BT93" s="149"/>
      <c r="BU93" s="149"/>
      <c r="BV93" s="149"/>
    </row>
    <row r="94" spans="56:74" x14ac:dyDescent="0.2">
      <c r="BD94" s="647"/>
      <c r="BE94" s="647"/>
      <c r="BF94" s="647"/>
      <c r="BK94" s="149"/>
      <c r="BL94" s="149"/>
      <c r="BM94" s="149"/>
      <c r="BN94" s="149"/>
      <c r="BO94" s="149"/>
      <c r="BP94" s="149"/>
      <c r="BQ94" s="149"/>
      <c r="BR94" s="149"/>
      <c r="BS94" s="149"/>
      <c r="BT94" s="149"/>
      <c r="BU94" s="149"/>
      <c r="BV94" s="149"/>
    </row>
    <row r="95" spans="56:74" x14ac:dyDescent="0.2">
      <c r="BD95" s="647"/>
      <c r="BE95" s="647"/>
      <c r="BF95" s="647"/>
      <c r="BK95" s="149"/>
      <c r="BL95" s="149"/>
      <c r="BM95" s="149"/>
      <c r="BN95" s="149"/>
      <c r="BO95" s="149"/>
      <c r="BP95" s="149"/>
      <c r="BQ95" s="149"/>
      <c r="BR95" s="149"/>
      <c r="BS95" s="149"/>
      <c r="BT95" s="149"/>
      <c r="BU95" s="149"/>
      <c r="BV95" s="149"/>
    </row>
    <row r="96" spans="56:74" x14ac:dyDescent="0.2">
      <c r="BD96" s="647"/>
      <c r="BE96" s="647"/>
      <c r="BF96" s="647"/>
      <c r="BK96" s="149"/>
      <c r="BL96" s="149"/>
      <c r="BM96" s="149"/>
      <c r="BN96" s="149"/>
      <c r="BO96" s="149"/>
      <c r="BP96" s="149"/>
      <c r="BQ96" s="149"/>
      <c r="BR96" s="149"/>
      <c r="BS96" s="149"/>
      <c r="BT96" s="149"/>
      <c r="BU96" s="149"/>
      <c r="BV96" s="149"/>
    </row>
    <row r="97" spans="56:74" x14ac:dyDescent="0.2">
      <c r="BD97" s="647"/>
      <c r="BE97" s="647"/>
      <c r="BF97" s="647"/>
      <c r="BK97" s="149"/>
      <c r="BL97" s="149"/>
      <c r="BM97" s="149"/>
      <c r="BN97" s="149"/>
      <c r="BO97" s="149"/>
      <c r="BP97" s="149"/>
      <c r="BQ97" s="149"/>
      <c r="BR97" s="149"/>
      <c r="BS97" s="149"/>
      <c r="BT97" s="149"/>
      <c r="BU97" s="149"/>
      <c r="BV97" s="149"/>
    </row>
    <row r="98" spans="56:74" x14ac:dyDescent="0.2">
      <c r="BD98" s="647"/>
      <c r="BE98" s="647"/>
      <c r="BF98" s="647"/>
      <c r="BK98" s="149"/>
      <c r="BL98" s="149"/>
      <c r="BM98" s="149"/>
      <c r="BN98" s="149"/>
      <c r="BO98" s="149"/>
      <c r="BP98" s="149"/>
      <c r="BQ98" s="149"/>
      <c r="BR98" s="149"/>
      <c r="BS98" s="149"/>
      <c r="BT98" s="149"/>
      <c r="BU98" s="149"/>
      <c r="BV98" s="149"/>
    </row>
    <row r="99" spans="56:74" x14ac:dyDescent="0.2">
      <c r="BD99" s="647"/>
      <c r="BE99" s="647"/>
      <c r="BF99" s="647"/>
      <c r="BK99" s="149"/>
      <c r="BL99" s="149"/>
      <c r="BM99" s="149"/>
      <c r="BN99" s="149"/>
      <c r="BO99" s="149"/>
      <c r="BP99" s="149"/>
      <c r="BQ99" s="149"/>
      <c r="BR99" s="149"/>
      <c r="BS99" s="149"/>
      <c r="BT99" s="149"/>
      <c r="BU99" s="149"/>
      <c r="BV99" s="149"/>
    </row>
    <row r="100" spans="56:74" x14ac:dyDescent="0.2">
      <c r="BD100" s="647"/>
      <c r="BE100" s="647"/>
      <c r="BF100" s="647"/>
      <c r="BK100" s="149"/>
      <c r="BL100" s="149"/>
      <c r="BM100" s="149"/>
      <c r="BN100" s="149"/>
      <c r="BO100" s="149"/>
      <c r="BP100" s="149"/>
      <c r="BQ100" s="149"/>
      <c r="BR100" s="149"/>
      <c r="BS100" s="149"/>
      <c r="BT100" s="149"/>
      <c r="BU100" s="149"/>
      <c r="BV100" s="149"/>
    </row>
    <row r="101" spans="56:74" x14ac:dyDescent="0.2">
      <c r="BK101" s="149"/>
      <c r="BL101" s="149"/>
      <c r="BM101" s="149"/>
      <c r="BN101" s="149"/>
      <c r="BO101" s="149"/>
      <c r="BP101" s="149"/>
      <c r="BQ101" s="149"/>
      <c r="BR101" s="149"/>
      <c r="BS101" s="149"/>
      <c r="BT101" s="149"/>
      <c r="BU101" s="149"/>
      <c r="BV101" s="149"/>
    </row>
    <row r="102" spans="56:74" x14ac:dyDescent="0.2">
      <c r="BK102" s="149"/>
      <c r="BL102" s="149"/>
      <c r="BM102" s="149"/>
      <c r="BN102" s="149"/>
      <c r="BO102" s="149"/>
      <c r="BP102" s="149"/>
      <c r="BQ102" s="149"/>
      <c r="BR102" s="149"/>
      <c r="BS102" s="149"/>
      <c r="BT102" s="149"/>
      <c r="BU102" s="149"/>
      <c r="BV102" s="149"/>
    </row>
    <row r="103" spans="56:74" x14ac:dyDescent="0.2">
      <c r="BK103" s="149"/>
      <c r="BL103" s="149"/>
      <c r="BM103" s="149"/>
      <c r="BN103" s="149"/>
      <c r="BO103" s="149"/>
      <c r="BP103" s="149"/>
      <c r="BQ103" s="149"/>
      <c r="BR103" s="149"/>
      <c r="BS103" s="149"/>
      <c r="BT103" s="149"/>
      <c r="BU103" s="149"/>
      <c r="BV103" s="149"/>
    </row>
    <row r="104" spans="56:74" x14ac:dyDescent="0.2">
      <c r="BK104" s="149"/>
      <c r="BL104" s="149"/>
      <c r="BM104" s="149"/>
      <c r="BN104" s="149"/>
      <c r="BO104" s="149"/>
      <c r="BP104" s="149"/>
      <c r="BQ104" s="149"/>
      <c r="BR104" s="149"/>
      <c r="BS104" s="149"/>
      <c r="BT104" s="149"/>
      <c r="BU104" s="149"/>
      <c r="BV104" s="149"/>
    </row>
    <row r="105" spans="56:74" x14ac:dyDescent="0.2">
      <c r="BK105" s="149"/>
      <c r="BL105" s="149"/>
      <c r="BM105" s="149"/>
      <c r="BN105" s="149"/>
      <c r="BO105" s="149"/>
      <c r="BP105" s="149"/>
      <c r="BQ105" s="149"/>
      <c r="BR105" s="149"/>
      <c r="BS105" s="149"/>
      <c r="BT105" s="149"/>
      <c r="BU105" s="149"/>
      <c r="BV105" s="149"/>
    </row>
    <row r="106" spans="56:74" x14ac:dyDescent="0.2">
      <c r="BK106" s="149"/>
      <c r="BL106" s="149"/>
      <c r="BM106" s="149"/>
      <c r="BN106" s="149"/>
      <c r="BO106" s="149"/>
      <c r="BP106" s="149"/>
      <c r="BQ106" s="149"/>
      <c r="BR106" s="149"/>
      <c r="BS106" s="149"/>
      <c r="BT106" s="149"/>
      <c r="BU106" s="149"/>
      <c r="BV106" s="149"/>
    </row>
    <row r="107" spans="56:74" x14ac:dyDescent="0.2">
      <c r="BK107" s="149"/>
      <c r="BL107" s="149"/>
      <c r="BM107" s="149"/>
      <c r="BN107" s="149"/>
      <c r="BO107" s="149"/>
      <c r="BP107" s="149"/>
      <c r="BQ107" s="149"/>
      <c r="BR107" s="149"/>
      <c r="BS107" s="149"/>
      <c r="BT107" s="149"/>
      <c r="BU107" s="149"/>
      <c r="BV107" s="149"/>
    </row>
    <row r="108" spans="56:74" x14ac:dyDescent="0.2">
      <c r="BK108" s="149"/>
      <c r="BL108" s="149"/>
      <c r="BM108" s="149"/>
      <c r="BN108" s="149"/>
      <c r="BO108" s="149"/>
      <c r="BP108" s="149"/>
      <c r="BQ108" s="149"/>
      <c r="BR108" s="149"/>
      <c r="BS108" s="149"/>
      <c r="BT108" s="149"/>
      <c r="BU108" s="149"/>
      <c r="BV108" s="149"/>
    </row>
    <row r="109" spans="56:74" x14ac:dyDescent="0.2">
      <c r="BK109" s="149"/>
      <c r="BL109" s="149"/>
      <c r="BM109" s="149"/>
      <c r="BN109" s="149"/>
      <c r="BO109" s="149"/>
      <c r="BP109" s="149"/>
      <c r="BQ109" s="149"/>
      <c r="BR109" s="149"/>
      <c r="BS109" s="149"/>
      <c r="BT109" s="149"/>
      <c r="BU109" s="149"/>
      <c r="BV109" s="149"/>
    </row>
    <row r="110" spans="56:74" x14ac:dyDescent="0.2">
      <c r="BK110" s="149"/>
      <c r="BL110" s="149"/>
      <c r="BM110" s="149"/>
      <c r="BN110" s="149"/>
      <c r="BO110" s="149"/>
      <c r="BP110" s="149"/>
      <c r="BQ110" s="149"/>
      <c r="BR110" s="149"/>
      <c r="BS110" s="149"/>
      <c r="BT110" s="149"/>
      <c r="BU110" s="149"/>
      <c r="BV110" s="149"/>
    </row>
    <row r="111" spans="56:74" x14ac:dyDescent="0.2">
      <c r="BK111" s="149"/>
      <c r="BL111" s="149"/>
      <c r="BM111" s="149"/>
      <c r="BN111" s="149"/>
      <c r="BO111" s="149"/>
      <c r="BP111" s="149"/>
      <c r="BQ111" s="149"/>
      <c r="BR111" s="149"/>
      <c r="BS111" s="149"/>
      <c r="BT111" s="149"/>
      <c r="BU111" s="149"/>
      <c r="BV111" s="149"/>
    </row>
    <row r="112" spans="56:74" x14ac:dyDescent="0.2">
      <c r="BK112" s="149"/>
      <c r="BL112" s="149"/>
      <c r="BM112" s="149"/>
      <c r="BN112" s="149"/>
      <c r="BO112" s="149"/>
      <c r="BP112" s="149"/>
      <c r="BQ112" s="149"/>
      <c r="BR112" s="149"/>
      <c r="BS112" s="149"/>
      <c r="BT112" s="149"/>
      <c r="BU112" s="149"/>
      <c r="BV112" s="149"/>
    </row>
    <row r="113" spans="63:74" x14ac:dyDescent="0.2">
      <c r="BK113" s="149"/>
      <c r="BL113" s="149"/>
      <c r="BM113" s="149"/>
      <c r="BN113" s="149"/>
      <c r="BO113" s="149"/>
      <c r="BP113" s="149"/>
      <c r="BQ113" s="149"/>
      <c r="BR113" s="149"/>
      <c r="BS113" s="149"/>
      <c r="BT113" s="149"/>
      <c r="BU113" s="149"/>
      <c r="BV113" s="149"/>
    </row>
    <row r="114" spans="63:74" x14ac:dyDescent="0.2">
      <c r="BK114" s="149"/>
      <c r="BL114" s="149"/>
      <c r="BM114" s="149"/>
      <c r="BN114" s="149"/>
      <c r="BO114" s="149"/>
      <c r="BP114" s="149"/>
      <c r="BQ114" s="149"/>
      <c r="BR114" s="149"/>
      <c r="BS114" s="149"/>
      <c r="BT114" s="149"/>
      <c r="BU114" s="149"/>
      <c r="BV114" s="149"/>
    </row>
    <row r="115" spans="63:74" x14ac:dyDescent="0.2">
      <c r="BK115" s="149"/>
      <c r="BL115" s="149"/>
      <c r="BM115" s="149"/>
      <c r="BN115" s="149"/>
      <c r="BO115" s="149"/>
      <c r="BP115" s="149"/>
      <c r="BQ115" s="149"/>
      <c r="BR115" s="149"/>
      <c r="BS115" s="149"/>
      <c r="BT115" s="149"/>
      <c r="BU115" s="149"/>
      <c r="BV115" s="149"/>
    </row>
    <row r="116" spans="63:74" x14ac:dyDescent="0.2">
      <c r="BK116" s="149"/>
      <c r="BL116" s="149"/>
      <c r="BM116" s="149"/>
      <c r="BN116" s="149"/>
      <c r="BO116" s="149"/>
      <c r="BP116" s="149"/>
      <c r="BQ116" s="149"/>
      <c r="BR116" s="149"/>
      <c r="BS116" s="149"/>
      <c r="BT116" s="149"/>
      <c r="BU116" s="149"/>
      <c r="BV116" s="149"/>
    </row>
    <row r="117" spans="63:74" x14ac:dyDescent="0.2">
      <c r="BK117" s="149"/>
      <c r="BL117" s="149"/>
      <c r="BM117" s="149"/>
      <c r="BN117" s="149"/>
      <c r="BO117" s="149"/>
      <c r="BP117" s="149"/>
      <c r="BQ117" s="149"/>
      <c r="BR117" s="149"/>
      <c r="BS117" s="149"/>
      <c r="BT117" s="149"/>
      <c r="BU117" s="149"/>
      <c r="BV117" s="149"/>
    </row>
    <row r="118" spans="63:74" x14ac:dyDescent="0.2">
      <c r="BK118" s="149"/>
      <c r="BL118" s="149"/>
      <c r="BM118" s="149"/>
      <c r="BN118" s="149"/>
      <c r="BO118" s="149"/>
      <c r="BP118" s="149"/>
      <c r="BQ118" s="149"/>
      <c r="BR118" s="149"/>
      <c r="BS118" s="149"/>
      <c r="BT118" s="149"/>
      <c r="BU118" s="149"/>
      <c r="BV118" s="149"/>
    </row>
    <row r="119" spans="63:74" x14ac:dyDescent="0.2">
      <c r="BK119" s="149"/>
      <c r="BL119" s="149"/>
      <c r="BM119" s="149"/>
      <c r="BN119" s="149"/>
      <c r="BO119" s="149"/>
      <c r="BP119" s="149"/>
      <c r="BQ119" s="149"/>
      <c r="BR119" s="149"/>
      <c r="BS119" s="149"/>
      <c r="BT119" s="149"/>
      <c r="BU119" s="149"/>
      <c r="BV119" s="149"/>
    </row>
    <row r="120" spans="63:74" x14ac:dyDescent="0.2">
      <c r="BK120" s="149"/>
      <c r="BL120" s="149"/>
      <c r="BM120" s="149"/>
      <c r="BN120" s="149"/>
      <c r="BO120" s="149"/>
      <c r="BP120" s="149"/>
      <c r="BQ120" s="149"/>
      <c r="BR120" s="149"/>
      <c r="BS120" s="149"/>
      <c r="BT120" s="149"/>
      <c r="BU120" s="149"/>
      <c r="BV120" s="149"/>
    </row>
    <row r="121" spans="63:74" x14ac:dyDescent="0.2">
      <c r="BK121" s="149"/>
      <c r="BL121" s="149"/>
      <c r="BM121" s="149"/>
      <c r="BN121" s="149"/>
      <c r="BO121" s="149"/>
      <c r="BP121" s="149"/>
      <c r="BQ121" s="149"/>
      <c r="BR121" s="149"/>
      <c r="BS121" s="149"/>
      <c r="BT121" s="149"/>
      <c r="BU121" s="149"/>
      <c r="BV121" s="149"/>
    </row>
    <row r="122" spans="63:74" x14ac:dyDescent="0.2">
      <c r="BK122" s="149"/>
      <c r="BL122" s="149"/>
      <c r="BM122" s="149"/>
      <c r="BN122" s="149"/>
      <c r="BO122" s="149"/>
      <c r="BP122" s="149"/>
      <c r="BQ122" s="149"/>
      <c r="BR122" s="149"/>
      <c r="BS122" s="149"/>
      <c r="BT122" s="149"/>
      <c r="BU122" s="149"/>
      <c r="BV122" s="149"/>
    </row>
    <row r="123" spans="63:74" x14ac:dyDescent="0.2">
      <c r="BK123" s="149"/>
      <c r="BL123" s="149"/>
      <c r="BM123" s="149"/>
      <c r="BN123" s="149"/>
      <c r="BO123" s="149"/>
      <c r="BP123" s="149"/>
      <c r="BQ123" s="149"/>
      <c r="BR123" s="149"/>
      <c r="BS123" s="149"/>
      <c r="BT123" s="149"/>
      <c r="BU123" s="149"/>
      <c r="BV123" s="149"/>
    </row>
    <row r="124" spans="63:74" x14ac:dyDescent="0.2">
      <c r="BK124" s="149"/>
      <c r="BL124" s="149"/>
      <c r="BM124" s="149"/>
      <c r="BN124" s="149"/>
      <c r="BO124" s="149"/>
      <c r="BP124" s="149"/>
      <c r="BQ124" s="149"/>
      <c r="BR124" s="149"/>
      <c r="BS124" s="149"/>
      <c r="BT124" s="149"/>
      <c r="BU124" s="149"/>
      <c r="BV124" s="149"/>
    </row>
    <row r="125" spans="63:74" x14ac:dyDescent="0.2">
      <c r="BK125" s="149"/>
      <c r="BL125" s="149"/>
      <c r="BM125" s="149"/>
      <c r="BN125" s="149"/>
      <c r="BO125" s="149"/>
      <c r="BP125" s="149"/>
      <c r="BQ125" s="149"/>
      <c r="BR125" s="149"/>
      <c r="BS125" s="149"/>
      <c r="BT125" s="149"/>
      <c r="BU125" s="149"/>
      <c r="BV125" s="149"/>
    </row>
    <row r="126" spans="63:74" x14ac:dyDescent="0.2">
      <c r="BK126" s="149"/>
      <c r="BL126" s="149"/>
      <c r="BM126" s="149"/>
      <c r="BN126" s="149"/>
      <c r="BO126" s="149"/>
      <c r="BP126" s="149"/>
      <c r="BQ126" s="149"/>
      <c r="BR126" s="149"/>
      <c r="BS126" s="149"/>
      <c r="BT126" s="149"/>
      <c r="BU126" s="149"/>
      <c r="BV126" s="149"/>
    </row>
    <row r="127" spans="63:74" x14ac:dyDescent="0.2">
      <c r="BK127" s="149"/>
      <c r="BL127" s="149"/>
      <c r="BM127" s="149"/>
      <c r="BN127" s="149"/>
      <c r="BO127" s="149"/>
      <c r="BP127" s="149"/>
      <c r="BQ127" s="149"/>
      <c r="BR127" s="149"/>
      <c r="BS127" s="149"/>
      <c r="BT127" s="149"/>
      <c r="BU127" s="149"/>
      <c r="BV127" s="149"/>
    </row>
    <row r="128" spans="63:74" x14ac:dyDescent="0.2">
      <c r="BK128" s="149"/>
      <c r="BL128" s="149"/>
      <c r="BM128" s="149"/>
      <c r="BN128" s="149"/>
      <c r="BO128" s="149"/>
      <c r="BP128" s="149"/>
      <c r="BQ128" s="149"/>
      <c r="BR128" s="149"/>
      <c r="BS128" s="149"/>
      <c r="BT128" s="149"/>
      <c r="BU128" s="149"/>
      <c r="BV128" s="149"/>
    </row>
    <row r="129" spans="63:74" x14ac:dyDescent="0.2">
      <c r="BK129" s="149"/>
      <c r="BL129" s="149"/>
      <c r="BM129" s="149"/>
      <c r="BN129" s="149"/>
      <c r="BO129" s="149"/>
      <c r="BP129" s="149"/>
      <c r="BQ129" s="149"/>
      <c r="BR129" s="149"/>
      <c r="BS129" s="149"/>
      <c r="BT129" s="149"/>
      <c r="BU129" s="149"/>
      <c r="BV129" s="149"/>
    </row>
    <row r="130" spans="63:74" x14ac:dyDescent="0.2">
      <c r="BK130" s="149"/>
      <c r="BL130" s="149"/>
      <c r="BM130" s="149"/>
      <c r="BN130" s="149"/>
      <c r="BO130" s="149"/>
      <c r="BP130" s="149"/>
      <c r="BQ130" s="149"/>
      <c r="BR130" s="149"/>
      <c r="BS130" s="149"/>
      <c r="BT130" s="149"/>
      <c r="BU130" s="149"/>
      <c r="BV130" s="149"/>
    </row>
    <row r="131" spans="63:74" x14ac:dyDescent="0.2">
      <c r="BK131" s="149"/>
      <c r="BL131" s="149"/>
      <c r="BM131" s="149"/>
      <c r="BN131" s="149"/>
      <c r="BO131" s="149"/>
      <c r="BP131" s="149"/>
      <c r="BQ131" s="149"/>
      <c r="BR131" s="149"/>
      <c r="BS131" s="149"/>
      <c r="BT131" s="149"/>
      <c r="BU131" s="149"/>
      <c r="BV131" s="149"/>
    </row>
    <row r="132" spans="63:74" x14ac:dyDescent="0.2">
      <c r="BK132" s="149"/>
      <c r="BL132" s="149"/>
      <c r="BM132" s="149"/>
      <c r="BN132" s="149"/>
      <c r="BO132" s="149"/>
      <c r="BP132" s="149"/>
      <c r="BQ132" s="149"/>
      <c r="BR132" s="149"/>
      <c r="BS132" s="149"/>
      <c r="BT132" s="149"/>
      <c r="BU132" s="149"/>
      <c r="BV132" s="149"/>
    </row>
    <row r="133" spans="63:74" x14ac:dyDescent="0.2">
      <c r="BK133" s="149"/>
      <c r="BL133" s="149"/>
      <c r="BM133" s="149"/>
      <c r="BN133" s="149"/>
      <c r="BO133" s="149"/>
      <c r="BP133" s="149"/>
      <c r="BQ133" s="149"/>
      <c r="BR133" s="149"/>
      <c r="BS133" s="149"/>
      <c r="BT133" s="149"/>
      <c r="BU133" s="149"/>
      <c r="BV133" s="149"/>
    </row>
    <row r="134" spans="63:74" x14ac:dyDescent="0.2">
      <c r="BK134" s="149"/>
      <c r="BL134" s="149"/>
      <c r="BM134" s="149"/>
      <c r="BN134" s="149"/>
      <c r="BO134" s="149"/>
      <c r="BP134" s="149"/>
      <c r="BQ134" s="149"/>
      <c r="BR134" s="149"/>
      <c r="BS134" s="149"/>
      <c r="BT134" s="149"/>
      <c r="BU134" s="149"/>
      <c r="BV134" s="149"/>
    </row>
    <row r="135" spans="63:74" x14ac:dyDescent="0.2">
      <c r="BK135" s="149"/>
      <c r="BL135" s="149"/>
      <c r="BM135" s="149"/>
      <c r="BN135" s="149"/>
      <c r="BO135" s="149"/>
      <c r="BP135" s="149"/>
      <c r="BQ135" s="149"/>
      <c r="BR135" s="149"/>
      <c r="BS135" s="149"/>
      <c r="BT135" s="149"/>
      <c r="BU135" s="149"/>
      <c r="BV135" s="149"/>
    </row>
    <row r="136" spans="63:74" x14ac:dyDescent="0.2">
      <c r="BK136" s="149"/>
      <c r="BL136" s="149"/>
      <c r="BM136" s="149"/>
      <c r="BN136" s="149"/>
      <c r="BO136" s="149"/>
      <c r="BP136" s="149"/>
      <c r="BQ136" s="149"/>
      <c r="BR136" s="149"/>
      <c r="BS136" s="149"/>
      <c r="BT136" s="149"/>
      <c r="BU136" s="149"/>
      <c r="BV136" s="149"/>
    </row>
    <row r="137" spans="63:74" x14ac:dyDescent="0.2">
      <c r="BK137" s="149"/>
      <c r="BL137" s="149"/>
      <c r="BM137" s="149"/>
      <c r="BN137" s="149"/>
      <c r="BO137" s="149"/>
      <c r="BP137" s="149"/>
      <c r="BQ137" s="149"/>
      <c r="BR137" s="149"/>
      <c r="BS137" s="149"/>
      <c r="BT137" s="149"/>
      <c r="BU137" s="149"/>
      <c r="BV137" s="149"/>
    </row>
  </sheetData>
  <mergeCells count="18">
    <mergeCell ref="B71:R71"/>
    <mergeCell ref="B72:Q72"/>
    <mergeCell ref="B74:Q74"/>
    <mergeCell ref="B75:Q75"/>
    <mergeCell ref="AY3:BJ3"/>
    <mergeCell ref="B64:Q64"/>
    <mergeCell ref="B62:Q62"/>
    <mergeCell ref="BK3:BV3"/>
    <mergeCell ref="B61:Q61"/>
    <mergeCell ref="B63:Q63"/>
    <mergeCell ref="B69:Q69"/>
    <mergeCell ref="B70:Q70"/>
    <mergeCell ref="AM3:AX3"/>
    <mergeCell ref="A1:A2"/>
    <mergeCell ref="B1:AL1"/>
    <mergeCell ref="C3:N3"/>
    <mergeCell ref="O3:Z3"/>
    <mergeCell ref="AA3:AL3"/>
  </mergeCells>
  <hyperlinks>
    <hyperlink ref="A1:A2" location="Contents!A1" display="Table of Contents" xr:uid="{25A2FB5B-61FE-4702-AD08-C1621960E68B}"/>
  </hyperlinks>
  <pageMargins left="0.25" right="0.25" top="0.25" bottom="0.25" header="1" footer="1"/>
  <pageSetup scale="37" orientation="portrait"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syncVertical="1" syncRef="C21" transitionEvaluation="1" transitionEntry="1" codeName="Sheet11">
    <pageSetUpPr fitToPage="1"/>
  </sheetPr>
  <dimension ref="A1:BW352"/>
  <sheetViews>
    <sheetView showGridLines="0" zoomScaleNormal="100" workbookViewId="0">
      <pane xSplit="2" ySplit="4" topLeftCell="C21" activePane="bottomRight" state="frozen"/>
      <selection activeCell="BF1" sqref="BF1"/>
      <selection pane="topRight" activeCell="BF1" sqref="BF1"/>
      <selection pane="bottomLeft" activeCell="BF1" sqref="BF1"/>
      <selection pane="bottomRight" activeCell="B59" sqref="B59:Q59"/>
    </sheetView>
  </sheetViews>
  <sheetFormatPr defaultColWidth="9.5703125" defaultRowHeight="11.25" x14ac:dyDescent="0.2"/>
  <cols>
    <col min="1" max="1" width="14.42578125" style="35" customWidth="1"/>
    <col min="2" max="2" width="38.5703125" style="35" customWidth="1"/>
    <col min="3" max="50" width="6.5703125" style="35" customWidth="1"/>
    <col min="51" max="54" width="6.5703125" style="830" customWidth="1"/>
    <col min="55" max="55" width="6.5703125" style="662" customWidth="1"/>
    <col min="56" max="58" width="6.5703125" style="653" customWidth="1"/>
    <col min="59" max="61" width="6.5703125" style="662" customWidth="1"/>
    <col min="62" max="74" width="6.5703125" style="605" customWidth="1"/>
    <col min="75" max="75" width="9.5703125" style="605"/>
    <col min="76" max="16384" width="9.5703125" style="35"/>
  </cols>
  <sheetData>
    <row r="1" spans="1:75" ht="13.35" customHeight="1" x14ac:dyDescent="0.2">
      <c r="A1" s="996" t="s">
        <v>478</v>
      </c>
      <c r="B1" s="1056" t="s">
        <v>142</v>
      </c>
      <c r="C1" s="1057"/>
      <c r="D1" s="1057"/>
      <c r="E1" s="1057"/>
      <c r="F1" s="1057"/>
      <c r="G1" s="1057"/>
      <c r="H1" s="1057"/>
      <c r="I1" s="1057"/>
      <c r="J1" s="1057"/>
      <c r="K1" s="1057"/>
      <c r="L1" s="1057"/>
      <c r="M1" s="1057"/>
      <c r="N1" s="1057"/>
      <c r="O1" s="1057"/>
      <c r="P1" s="1057"/>
      <c r="Q1" s="1057"/>
      <c r="R1" s="1057"/>
      <c r="S1" s="1057"/>
      <c r="T1" s="1057"/>
      <c r="U1" s="1057"/>
      <c r="V1" s="1057"/>
      <c r="W1" s="1057"/>
      <c r="X1" s="1057"/>
      <c r="Y1" s="1057"/>
      <c r="Z1" s="1057"/>
      <c r="AA1" s="1057"/>
      <c r="AB1" s="1057"/>
      <c r="AC1" s="1057"/>
      <c r="AD1" s="1057"/>
      <c r="AE1" s="1057"/>
      <c r="AF1" s="1057"/>
      <c r="AG1" s="1057"/>
      <c r="AH1" s="1057"/>
      <c r="AI1" s="1057"/>
      <c r="AJ1" s="1057"/>
      <c r="AK1" s="1057"/>
      <c r="AL1" s="1057"/>
    </row>
    <row r="2" spans="1:75" ht="12.75" x14ac:dyDescent="0.2">
      <c r="A2" s="997"/>
      <c r="B2" s="222" t="str">
        <f>"U.S. Energy Information Administration  |  Short-Term Energy Outlook  - "&amp;Dates!D1</f>
        <v>U.S. Energy Information Administration  |  Short-Term Energy Outlook  - March 2026</v>
      </c>
      <c r="C2" s="223"/>
      <c r="D2" s="223"/>
      <c r="E2" s="223"/>
      <c r="F2" s="223"/>
      <c r="G2" s="223"/>
      <c r="H2" s="223"/>
      <c r="I2" s="223"/>
      <c r="J2" s="223"/>
      <c r="K2" s="223"/>
      <c r="L2" s="223"/>
      <c r="M2" s="223"/>
      <c r="N2" s="223"/>
      <c r="O2" s="223"/>
      <c r="P2" s="223"/>
      <c r="Q2" s="223"/>
      <c r="R2" s="223"/>
      <c r="S2" s="223"/>
      <c r="T2" s="223"/>
      <c r="U2" s="223"/>
      <c r="V2" s="223"/>
      <c r="W2" s="223"/>
      <c r="X2" s="223"/>
      <c r="Y2" s="223"/>
      <c r="Z2" s="223"/>
      <c r="AA2" s="223"/>
      <c r="AB2" s="223"/>
      <c r="AC2" s="223"/>
      <c r="AD2" s="223"/>
      <c r="AE2" s="223"/>
      <c r="AF2" s="223"/>
      <c r="AG2" s="223"/>
      <c r="AH2" s="223"/>
      <c r="AI2" s="223"/>
      <c r="AJ2" s="223"/>
      <c r="AK2" s="223"/>
      <c r="AL2" s="223"/>
    </row>
    <row r="3" spans="1:75" s="7" customFormat="1" ht="12.75" x14ac:dyDescent="0.2">
      <c r="A3" s="316" t="s">
        <v>760</v>
      </c>
      <c r="B3" s="9"/>
      <c r="C3" s="999">
        <f>Dates!D3</f>
        <v>2022</v>
      </c>
      <c r="D3" s="991"/>
      <c r="E3" s="991"/>
      <c r="F3" s="991"/>
      <c r="G3" s="991"/>
      <c r="H3" s="991"/>
      <c r="I3" s="991"/>
      <c r="J3" s="991"/>
      <c r="K3" s="991"/>
      <c r="L3" s="991"/>
      <c r="M3" s="991"/>
      <c r="N3" s="992"/>
      <c r="O3" s="999">
        <f>C3+1</f>
        <v>2023</v>
      </c>
      <c r="P3" s="1000"/>
      <c r="Q3" s="1000"/>
      <c r="R3" s="1000"/>
      <c r="S3" s="1000"/>
      <c r="T3" s="1000"/>
      <c r="U3" s="1000"/>
      <c r="V3" s="1000"/>
      <c r="W3" s="1000"/>
      <c r="X3" s="991"/>
      <c r="Y3" s="991"/>
      <c r="Z3" s="992"/>
      <c r="AA3" s="988">
        <f>O3+1</f>
        <v>2024</v>
      </c>
      <c r="AB3" s="991"/>
      <c r="AC3" s="991"/>
      <c r="AD3" s="991"/>
      <c r="AE3" s="991"/>
      <c r="AF3" s="991"/>
      <c r="AG3" s="991"/>
      <c r="AH3" s="991"/>
      <c r="AI3" s="991"/>
      <c r="AJ3" s="991"/>
      <c r="AK3" s="991"/>
      <c r="AL3" s="992"/>
      <c r="AM3" s="988">
        <f>AA3+1</f>
        <v>2025</v>
      </c>
      <c r="AN3" s="991"/>
      <c r="AO3" s="991"/>
      <c r="AP3" s="991"/>
      <c r="AQ3" s="991"/>
      <c r="AR3" s="991"/>
      <c r="AS3" s="991"/>
      <c r="AT3" s="991"/>
      <c r="AU3" s="991"/>
      <c r="AV3" s="991"/>
      <c r="AW3" s="991"/>
      <c r="AX3" s="992"/>
      <c r="AY3" s="988">
        <f>AM3+1</f>
        <v>2026</v>
      </c>
      <c r="AZ3" s="989"/>
      <c r="BA3" s="989"/>
      <c r="BB3" s="989"/>
      <c r="BC3" s="989"/>
      <c r="BD3" s="989"/>
      <c r="BE3" s="989"/>
      <c r="BF3" s="989"/>
      <c r="BG3" s="989"/>
      <c r="BH3" s="989"/>
      <c r="BI3" s="989"/>
      <c r="BJ3" s="990"/>
      <c r="BK3" s="988">
        <f>AY3+1</f>
        <v>2027</v>
      </c>
      <c r="BL3" s="1054"/>
      <c r="BM3" s="1054"/>
      <c r="BN3" s="1054"/>
      <c r="BO3" s="1054"/>
      <c r="BP3" s="1054"/>
      <c r="BQ3" s="1054"/>
      <c r="BR3" s="1054"/>
      <c r="BS3" s="1054"/>
      <c r="BT3" s="1054"/>
      <c r="BU3" s="1054"/>
      <c r="BV3" s="1055"/>
      <c r="BW3" s="657"/>
    </row>
    <row r="4" spans="1:75" s="7" customFormat="1" x14ac:dyDescent="0.2">
      <c r="A4" s="322" t="str">
        <f>TEXT(Dates!$D$2,"dddd, mmmm d, yyyy")</f>
        <v>Monday, March 9, 2026</v>
      </c>
      <c r="B4" s="11"/>
      <c r="C4" s="12" t="s">
        <v>214</v>
      </c>
      <c r="D4" s="12" t="s">
        <v>215</v>
      </c>
      <c r="E4" s="12" t="s">
        <v>216</v>
      </c>
      <c r="F4" s="12" t="s">
        <v>217</v>
      </c>
      <c r="G4" s="12" t="s">
        <v>218</v>
      </c>
      <c r="H4" s="12" t="s">
        <v>219</v>
      </c>
      <c r="I4" s="12" t="s">
        <v>220</v>
      </c>
      <c r="J4" s="12" t="s">
        <v>221</v>
      </c>
      <c r="K4" s="12" t="s">
        <v>222</v>
      </c>
      <c r="L4" s="12" t="s">
        <v>223</v>
      </c>
      <c r="M4" s="12" t="s">
        <v>224</v>
      </c>
      <c r="N4" s="12" t="s">
        <v>225</v>
      </c>
      <c r="O4" s="12" t="s">
        <v>214</v>
      </c>
      <c r="P4" s="12" t="s">
        <v>215</v>
      </c>
      <c r="Q4" s="12" t="s">
        <v>216</v>
      </c>
      <c r="R4" s="12" t="s">
        <v>217</v>
      </c>
      <c r="S4" s="12" t="s">
        <v>218</v>
      </c>
      <c r="T4" s="12" t="s">
        <v>219</v>
      </c>
      <c r="U4" s="12" t="s">
        <v>220</v>
      </c>
      <c r="V4" s="12" t="s">
        <v>221</v>
      </c>
      <c r="W4" s="12" t="s">
        <v>222</v>
      </c>
      <c r="X4" s="12" t="s">
        <v>223</v>
      </c>
      <c r="Y4" s="12" t="s">
        <v>224</v>
      </c>
      <c r="Z4" s="12" t="s">
        <v>225</v>
      </c>
      <c r="AA4" s="12" t="s">
        <v>214</v>
      </c>
      <c r="AB4" s="12" t="s">
        <v>215</v>
      </c>
      <c r="AC4" s="12" t="s">
        <v>216</v>
      </c>
      <c r="AD4" s="12" t="s">
        <v>217</v>
      </c>
      <c r="AE4" s="12" t="s">
        <v>218</v>
      </c>
      <c r="AF4" s="12" t="s">
        <v>219</v>
      </c>
      <c r="AG4" s="12" t="s">
        <v>220</v>
      </c>
      <c r="AH4" s="12" t="s">
        <v>221</v>
      </c>
      <c r="AI4" s="12" t="s">
        <v>222</v>
      </c>
      <c r="AJ4" s="12" t="s">
        <v>223</v>
      </c>
      <c r="AK4" s="12" t="s">
        <v>224</v>
      </c>
      <c r="AL4" s="12" t="s">
        <v>225</v>
      </c>
      <c r="AM4" s="12" t="s">
        <v>214</v>
      </c>
      <c r="AN4" s="12" t="s">
        <v>215</v>
      </c>
      <c r="AO4" s="12" t="s">
        <v>216</v>
      </c>
      <c r="AP4" s="12" t="s">
        <v>217</v>
      </c>
      <c r="AQ4" s="12" t="s">
        <v>218</v>
      </c>
      <c r="AR4" s="12" t="s">
        <v>219</v>
      </c>
      <c r="AS4" s="12" t="s">
        <v>220</v>
      </c>
      <c r="AT4" s="12" t="s">
        <v>221</v>
      </c>
      <c r="AU4" s="12" t="s">
        <v>222</v>
      </c>
      <c r="AV4" s="12" t="s">
        <v>223</v>
      </c>
      <c r="AW4" s="12" t="s">
        <v>224</v>
      </c>
      <c r="AX4" s="12" t="s">
        <v>225</v>
      </c>
      <c r="AY4" s="633" t="s">
        <v>214</v>
      </c>
      <c r="AZ4" s="633" t="s">
        <v>215</v>
      </c>
      <c r="BA4" s="633" t="s">
        <v>216</v>
      </c>
      <c r="BB4" s="633" t="s">
        <v>217</v>
      </c>
      <c r="BC4" s="633" t="s">
        <v>218</v>
      </c>
      <c r="BD4" s="633" t="s">
        <v>219</v>
      </c>
      <c r="BE4" s="633" t="s">
        <v>220</v>
      </c>
      <c r="BF4" s="633" t="s">
        <v>221</v>
      </c>
      <c r="BG4" s="633" t="s">
        <v>222</v>
      </c>
      <c r="BH4" s="633" t="s">
        <v>223</v>
      </c>
      <c r="BI4" s="633" t="s">
        <v>224</v>
      </c>
      <c r="BJ4" s="12" t="s">
        <v>225</v>
      </c>
      <c r="BK4" s="12" t="s">
        <v>214</v>
      </c>
      <c r="BL4" s="12" t="s">
        <v>215</v>
      </c>
      <c r="BM4" s="12" t="s">
        <v>216</v>
      </c>
      <c r="BN4" s="12" t="s">
        <v>217</v>
      </c>
      <c r="BO4" s="12" t="s">
        <v>218</v>
      </c>
      <c r="BP4" s="12" t="s">
        <v>219</v>
      </c>
      <c r="BQ4" s="12" t="s">
        <v>220</v>
      </c>
      <c r="BR4" s="12" t="s">
        <v>221</v>
      </c>
      <c r="BS4" s="12" t="s">
        <v>222</v>
      </c>
      <c r="BT4" s="12" t="s">
        <v>223</v>
      </c>
      <c r="BU4" s="12" t="s">
        <v>224</v>
      </c>
      <c r="BV4" s="12" t="s">
        <v>225</v>
      </c>
      <c r="BW4" s="657"/>
    </row>
    <row r="5" spans="1:75" ht="11.1" customHeight="1" x14ac:dyDescent="0.2">
      <c r="A5" s="36"/>
      <c r="B5" s="37" t="s">
        <v>466</v>
      </c>
      <c r="C5" s="604"/>
      <c r="D5" s="604"/>
      <c r="E5" s="604"/>
      <c r="F5" s="604"/>
      <c r="G5" s="604"/>
      <c r="H5" s="604"/>
      <c r="I5" s="604"/>
      <c r="J5" s="604"/>
      <c r="K5" s="604"/>
      <c r="L5" s="604"/>
      <c r="M5" s="604"/>
      <c r="N5" s="604"/>
      <c r="O5" s="604"/>
      <c r="P5" s="604"/>
      <c r="Q5" s="604"/>
      <c r="R5" s="604"/>
      <c r="S5" s="604"/>
      <c r="T5" s="604"/>
      <c r="U5" s="604"/>
      <c r="V5" s="604"/>
      <c r="W5" s="604"/>
      <c r="X5" s="604"/>
      <c r="Y5" s="604"/>
      <c r="Z5" s="604"/>
      <c r="AA5" s="604"/>
      <c r="AB5" s="604"/>
      <c r="AC5" s="604"/>
      <c r="AD5" s="604"/>
      <c r="AE5" s="604"/>
      <c r="AF5" s="604"/>
      <c r="AG5" s="604"/>
      <c r="AH5" s="604"/>
      <c r="AI5" s="604"/>
      <c r="AJ5" s="604"/>
      <c r="AK5" s="604"/>
      <c r="AL5" s="604"/>
      <c r="AM5" s="604"/>
      <c r="AN5" s="604"/>
      <c r="AO5" s="604"/>
      <c r="AP5" s="604"/>
      <c r="AQ5" s="604"/>
      <c r="AR5" s="604"/>
      <c r="AS5" s="604"/>
      <c r="AT5" s="604"/>
      <c r="AU5" s="604"/>
      <c r="AV5" s="604"/>
      <c r="AW5" s="604"/>
      <c r="AX5" s="604"/>
      <c r="AY5" s="604"/>
      <c r="AZ5" s="929"/>
      <c r="BA5" s="870"/>
      <c r="BB5" s="870"/>
      <c r="BC5" s="871"/>
      <c r="BD5" s="872"/>
      <c r="BE5" s="873"/>
      <c r="BF5" s="873"/>
      <c r="BG5" s="873"/>
      <c r="BH5" s="873"/>
      <c r="BI5" s="873"/>
      <c r="BJ5" s="658"/>
      <c r="BK5" s="658"/>
      <c r="BL5" s="658"/>
      <c r="BM5" s="658"/>
      <c r="BN5" s="658"/>
      <c r="BO5" s="658"/>
      <c r="BP5" s="658"/>
      <c r="BQ5" s="658"/>
      <c r="BR5" s="658"/>
      <c r="BS5" s="658"/>
      <c r="BT5" s="658"/>
      <c r="BU5" s="658"/>
      <c r="BV5" s="658"/>
    </row>
    <row r="6" spans="1:75" s="276" customFormat="1" ht="11.1" customHeight="1" x14ac:dyDescent="0.2">
      <c r="A6" s="595" t="s">
        <v>460</v>
      </c>
      <c r="B6" s="596" t="s">
        <v>1168</v>
      </c>
      <c r="C6" s="313">
        <v>103.26168525999999</v>
      </c>
      <c r="D6" s="313">
        <v>104.24932432</v>
      </c>
      <c r="E6" s="313">
        <v>105.96008942</v>
      </c>
      <c r="F6" s="313">
        <v>107.00272007</v>
      </c>
      <c r="G6" s="313">
        <v>107.07677547999999</v>
      </c>
      <c r="H6" s="313">
        <v>107.39651050000001</v>
      </c>
      <c r="I6" s="313">
        <v>108.25309794</v>
      </c>
      <c r="J6" s="313">
        <v>108.95546247999999</v>
      </c>
      <c r="K6" s="313">
        <v>110.6446885</v>
      </c>
      <c r="L6" s="313">
        <v>110.44807187000001</v>
      </c>
      <c r="M6" s="313">
        <v>110.58662533</v>
      </c>
      <c r="N6" s="313">
        <v>108.99836781</v>
      </c>
      <c r="O6" s="313">
        <v>111.22788574</v>
      </c>
      <c r="P6" s="313">
        <v>110.78912031999999</v>
      </c>
      <c r="Q6" s="313">
        <v>112.37745535000001</v>
      </c>
      <c r="R6" s="313">
        <v>111.44593063000001</v>
      </c>
      <c r="S6" s="313">
        <v>112.37438161</v>
      </c>
      <c r="T6" s="313">
        <v>111.06670432999999</v>
      </c>
      <c r="U6" s="313">
        <v>111.91386874</v>
      </c>
      <c r="V6" s="313">
        <v>112.59457306</v>
      </c>
      <c r="W6" s="313">
        <v>112.82253647</v>
      </c>
      <c r="X6" s="313">
        <v>112.93938016</v>
      </c>
      <c r="Y6" s="313">
        <v>114.66372697</v>
      </c>
      <c r="Z6" s="313">
        <v>114.81995248</v>
      </c>
      <c r="AA6" s="313">
        <v>111.63498006</v>
      </c>
      <c r="AB6" s="313">
        <v>114.71103869</v>
      </c>
      <c r="AC6" s="313">
        <v>112.23288119</v>
      </c>
      <c r="AD6" s="313">
        <v>111.1833436</v>
      </c>
      <c r="AE6" s="313">
        <v>111.35469415999999</v>
      </c>
      <c r="AF6" s="313">
        <v>112.6927939</v>
      </c>
      <c r="AG6" s="313">
        <v>114.12364268</v>
      </c>
      <c r="AH6" s="313">
        <v>113.06155932</v>
      </c>
      <c r="AI6" s="313">
        <v>112.26925233</v>
      </c>
      <c r="AJ6" s="313">
        <v>113.83357481</v>
      </c>
      <c r="AK6" s="313">
        <v>113.85201377</v>
      </c>
      <c r="AL6" s="313">
        <v>115.93128713</v>
      </c>
      <c r="AM6" s="313">
        <v>113.98998987</v>
      </c>
      <c r="AN6" s="313">
        <v>114.92007160999999</v>
      </c>
      <c r="AO6" s="313">
        <v>117.96356384000001</v>
      </c>
      <c r="AP6" s="313">
        <v>117.59086352999999</v>
      </c>
      <c r="AQ6" s="313">
        <v>117.39509416</v>
      </c>
      <c r="AR6" s="313">
        <v>118.28902587</v>
      </c>
      <c r="AS6" s="313">
        <v>119.09789313</v>
      </c>
      <c r="AT6" s="313">
        <v>119.82047965</v>
      </c>
      <c r="AU6" s="313">
        <v>119.65570447</v>
      </c>
      <c r="AV6" s="313">
        <v>118.60677699999999</v>
      </c>
      <c r="AW6" s="313">
        <v>121.58523417000001</v>
      </c>
      <c r="AX6" s="313">
        <v>122.53631177</v>
      </c>
      <c r="AY6" s="313">
        <v>118.8972</v>
      </c>
      <c r="AZ6" s="920">
        <v>120.7841</v>
      </c>
      <c r="BA6" s="437">
        <v>120.6354</v>
      </c>
      <c r="BB6" s="437">
        <v>120.45950000000001</v>
      </c>
      <c r="BC6" s="437">
        <v>120.3249</v>
      </c>
      <c r="BD6" s="437">
        <v>120.1995</v>
      </c>
      <c r="BE6" s="437">
        <v>120.1529</v>
      </c>
      <c r="BF6" s="437">
        <v>120.2248</v>
      </c>
      <c r="BG6" s="437">
        <v>120.4192</v>
      </c>
      <c r="BH6" s="437">
        <v>120.9628</v>
      </c>
      <c r="BI6" s="437">
        <v>121.6309</v>
      </c>
      <c r="BJ6" s="437">
        <v>122.1555</v>
      </c>
      <c r="BK6" s="437">
        <v>122.48399999999999</v>
      </c>
      <c r="BL6" s="437">
        <v>121.07640000000001</v>
      </c>
      <c r="BM6" s="437">
        <v>123.0087</v>
      </c>
      <c r="BN6" s="437">
        <v>123.2308</v>
      </c>
      <c r="BO6" s="437">
        <v>123.4344</v>
      </c>
      <c r="BP6" s="437">
        <v>123.6337</v>
      </c>
      <c r="BQ6" s="437">
        <v>123.8879</v>
      </c>
      <c r="BR6" s="437">
        <v>124.19159999999999</v>
      </c>
      <c r="BS6" s="437">
        <v>124.5348</v>
      </c>
      <c r="BT6" s="437">
        <v>125.0784</v>
      </c>
      <c r="BU6" s="437">
        <v>125.7069</v>
      </c>
      <c r="BV6" s="437">
        <v>126.2602</v>
      </c>
    </row>
    <row r="7" spans="1:75" ht="11.1" customHeight="1" x14ac:dyDescent="0.2">
      <c r="A7" s="267" t="s">
        <v>461</v>
      </c>
      <c r="B7" s="597" t="s">
        <v>1074</v>
      </c>
      <c r="C7" s="574">
        <v>1.0601481612999999</v>
      </c>
      <c r="D7" s="574">
        <v>1.0719266429000001</v>
      </c>
      <c r="E7" s="574">
        <v>1.0475045806000001</v>
      </c>
      <c r="F7" s="574">
        <v>1.0303260667</v>
      </c>
      <c r="G7" s="574">
        <v>1.0218357741999999</v>
      </c>
      <c r="H7" s="574">
        <v>0.95484060000000004</v>
      </c>
      <c r="I7" s="574">
        <v>0.95666899999999999</v>
      </c>
      <c r="J7" s="574">
        <v>0.94769151613000002</v>
      </c>
      <c r="K7" s="574">
        <v>0.9762786</v>
      </c>
      <c r="L7" s="574">
        <v>1.0039588387</v>
      </c>
      <c r="M7" s="574">
        <v>1.0311479667000001</v>
      </c>
      <c r="N7" s="574">
        <v>1.1671280968</v>
      </c>
      <c r="O7" s="574">
        <v>1.0780832902999999</v>
      </c>
      <c r="P7" s="574">
        <v>1.0836395714</v>
      </c>
      <c r="Q7" s="574">
        <v>1.0549505483999999</v>
      </c>
      <c r="R7" s="574">
        <v>1.0446137</v>
      </c>
      <c r="S7" s="574">
        <v>1.0093054194</v>
      </c>
      <c r="T7" s="574">
        <v>0.96637013332999999</v>
      </c>
      <c r="U7" s="574">
        <v>0.91863887096999997</v>
      </c>
      <c r="V7" s="574">
        <v>0.86308835484000002</v>
      </c>
      <c r="W7" s="574">
        <v>0.95946416667000001</v>
      </c>
      <c r="X7" s="574">
        <v>1.0172482258</v>
      </c>
      <c r="Y7" s="574">
        <v>1.0245054667</v>
      </c>
      <c r="Z7" s="574">
        <v>1.0760574194000001</v>
      </c>
      <c r="AA7" s="574">
        <v>1.099317871</v>
      </c>
      <c r="AB7" s="574">
        <v>1.0853023448000001</v>
      </c>
      <c r="AC7" s="574">
        <v>1.0846094839</v>
      </c>
      <c r="AD7" s="574">
        <v>1.0389895667</v>
      </c>
      <c r="AE7" s="574">
        <v>1.0310689677</v>
      </c>
      <c r="AF7" s="574">
        <v>0.96511590000000003</v>
      </c>
      <c r="AG7" s="574">
        <v>0.94305774194000003</v>
      </c>
      <c r="AH7" s="574">
        <v>0.91478803226000005</v>
      </c>
      <c r="AI7" s="574">
        <v>0.95308926667000005</v>
      </c>
      <c r="AJ7" s="574">
        <v>0.99262577418999998</v>
      </c>
      <c r="AK7" s="574">
        <v>1.0503764</v>
      </c>
      <c r="AL7" s="574">
        <v>1.0369394838999999</v>
      </c>
      <c r="AM7" s="574">
        <v>1.0506788386999999</v>
      </c>
      <c r="AN7" s="574">
        <v>1.061426</v>
      </c>
      <c r="AO7" s="574">
        <v>1.0615064193999999</v>
      </c>
      <c r="AP7" s="574">
        <v>1.0165668667000001</v>
      </c>
      <c r="AQ7" s="574">
        <v>1.0217936129</v>
      </c>
      <c r="AR7" s="574">
        <v>0.98335019999999995</v>
      </c>
      <c r="AS7" s="574">
        <v>0.84713793548000005</v>
      </c>
      <c r="AT7" s="574">
        <v>0.92235487097000002</v>
      </c>
      <c r="AU7" s="574">
        <v>0.9874887</v>
      </c>
      <c r="AV7" s="574">
        <v>1.0165535483999999</v>
      </c>
      <c r="AW7" s="574">
        <v>1.0653035</v>
      </c>
      <c r="AX7" s="574">
        <v>1.1010919677</v>
      </c>
      <c r="AY7" s="574">
        <v>1.0532490000000001</v>
      </c>
      <c r="AZ7" s="898">
        <v>1.047563</v>
      </c>
      <c r="BA7" s="354">
        <v>1.040988</v>
      </c>
      <c r="BB7" s="354">
        <v>1.015506</v>
      </c>
      <c r="BC7" s="354">
        <v>0.98910160000000003</v>
      </c>
      <c r="BD7" s="354">
        <v>0.96576249999999997</v>
      </c>
      <c r="BE7" s="354">
        <v>0.93547809999999998</v>
      </c>
      <c r="BF7" s="354">
        <v>0.93423959999999995</v>
      </c>
      <c r="BG7" s="354">
        <v>0.99503960000000002</v>
      </c>
      <c r="BH7" s="354">
        <v>1.042872</v>
      </c>
      <c r="BI7" s="354">
        <v>1.079731</v>
      </c>
      <c r="BJ7" s="354">
        <v>1.119613</v>
      </c>
      <c r="BK7" s="354">
        <v>1.102514</v>
      </c>
      <c r="BL7" s="354">
        <v>1.1004309999999999</v>
      </c>
      <c r="BM7" s="354">
        <v>1.086362</v>
      </c>
      <c r="BN7" s="354">
        <v>1.058303</v>
      </c>
      <c r="BO7" s="354">
        <v>1.030254</v>
      </c>
      <c r="BP7" s="354">
        <v>0.98421329999999996</v>
      </c>
      <c r="BQ7" s="354">
        <v>0.93717890000000004</v>
      </c>
      <c r="BR7" s="354">
        <v>0.93315000000000003</v>
      </c>
      <c r="BS7" s="354">
        <v>0.99412579999999995</v>
      </c>
      <c r="BT7" s="354">
        <v>1.0391060000000001</v>
      </c>
      <c r="BU7" s="354">
        <v>1.0860879999999999</v>
      </c>
      <c r="BV7" s="354">
        <v>1.120074</v>
      </c>
    </row>
    <row r="8" spans="1:75" ht="11.1" customHeight="1" x14ac:dyDescent="0.2">
      <c r="A8" s="267" t="s">
        <v>464</v>
      </c>
      <c r="B8" s="597" t="s">
        <v>1550</v>
      </c>
      <c r="C8" s="574">
        <v>2.0714077096999999</v>
      </c>
      <c r="D8" s="574">
        <v>2.0230763570999999</v>
      </c>
      <c r="E8" s="574">
        <v>2.0753624516000002</v>
      </c>
      <c r="F8" s="574">
        <v>2.1813114332999999</v>
      </c>
      <c r="G8" s="574">
        <v>1.9980558387</v>
      </c>
      <c r="H8" s="574">
        <v>2.1380554332999999</v>
      </c>
      <c r="I8" s="574">
        <v>2.1372456129000001</v>
      </c>
      <c r="J8" s="574">
        <v>2.1955115160999998</v>
      </c>
      <c r="K8" s="574">
        <v>2.1532492333</v>
      </c>
      <c r="L8" s="574">
        <v>2.1348787097000002</v>
      </c>
      <c r="M8" s="574">
        <v>2.1438606</v>
      </c>
      <c r="N8" s="574">
        <v>2.0758295483999998</v>
      </c>
      <c r="O8" s="574">
        <v>2.2428024515999998</v>
      </c>
      <c r="P8" s="574">
        <v>2.1755183213999998</v>
      </c>
      <c r="Q8" s="574">
        <v>2.1200246129</v>
      </c>
      <c r="R8" s="574">
        <v>1.9999872999999999</v>
      </c>
      <c r="S8" s="574">
        <v>1.8625561289999999</v>
      </c>
      <c r="T8" s="574">
        <v>1.9296644000000001</v>
      </c>
      <c r="U8" s="574">
        <v>1.9707722258</v>
      </c>
      <c r="V8" s="574">
        <v>1.982750129</v>
      </c>
      <c r="W8" s="574">
        <v>2.0729399666999999</v>
      </c>
      <c r="X8" s="574">
        <v>1.9540134194000001</v>
      </c>
      <c r="Y8" s="574">
        <v>1.9393427333</v>
      </c>
      <c r="Z8" s="574">
        <v>1.9681823547999999</v>
      </c>
      <c r="AA8" s="574">
        <v>1.9231879676999999</v>
      </c>
      <c r="AB8" s="574">
        <v>1.9031214483000001</v>
      </c>
      <c r="AC8" s="574">
        <v>1.7665310645000001</v>
      </c>
      <c r="AD8" s="574">
        <v>1.9017733000000001</v>
      </c>
      <c r="AE8" s="574">
        <v>1.7415869677</v>
      </c>
      <c r="AF8" s="574">
        <v>1.8474520333</v>
      </c>
      <c r="AG8" s="574">
        <v>1.9002489355000001</v>
      </c>
      <c r="AH8" s="574">
        <v>1.9158307097</v>
      </c>
      <c r="AI8" s="574">
        <v>1.5927667999999999</v>
      </c>
      <c r="AJ8" s="574">
        <v>1.8934479355</v>
      </c>
      <c r="AK8" s="574">
        <v>1.6781631333</v>
      </c>
      <c r="AL8" s="574">
        <v>1.9038976129</v>
      </c>
      <c r="AM8" s="574">
        <v>1.8051602580999999</v>
      </c>
      <c r="AN8" s="574">
        <v>1.7930031429</v>
      </c>
      <c r="AO8" s="574">
        <v>1.8691807742</v>
      </c>
      <c r="AP8" s="574">
        <v>1.8564395</v>
      </c>
      <c r="AQ8" s="574">
        <v>1.7094476129</v>
      </c>
      <c r="AR8" s="574">
        <v>1.9642091666999999</v>
      </c>
      <c r="AS8" s="574">
        <v>2.0054057419000002</v>
      </c>
      <c r="AT8" s="574">
        <v>2.0455086129</v>
      </c>
      <c r="AU8" s="574">
        <v>2.0186673332999998</v>
      </c>
      <c r="AV8" s="574">
        <v>2.0744430323</v>
      </c>
      <c r="AW8" s="574">
        <v>2.0461909333000001</v>
      </c>
      <c r="AX8" s="574">
        <v>2.1014610323</v>
      </c>
      <c r="AY8" s="574">
        <v>2.0375723791000002</v>
      </c>
      <c r="AZ8" s="898">
        <v>2.0261775096000001</v>
      </c>
      <c r="BA8" s="354">
        <v>2.0173178275999999</v>
      </c>
      <c r="BB8" s="354">
        <v>1.9903855107999999</v>
      </c>
      <c r="BC8" s="354">
        <v>1.9658264435999999</v>
      </c>
      <c r="BD8" s="354">
        <v>1.9307618759</v>
      </c>
      <c r="BE8" s="354">
        <v>1.9089361144999999</v>
      </c>
      <c r="BF8" s="354">
        <v>1.8510790545</v>
      </c>
      <c r="BG8" s="354">
        <v>1.6951373664</v>
      </c>
      <c r="BH8" s="354">
        <v>1.7185670792000001</v>
      </c>
      <c r="BI8" s="354">
        <v>1.8032496834</v>
      </c>
      <c r="BJ8" s="354">
        <v>1.8206893227000001</v>
      </c>
      <c r="BK8" s="354">
        <v>1.8032790748</v>
      </c>
      <c r="BL8" s="354">
        <v>1.7858266509</v>
      </c>
      <c r="BM8" s="354">
        <v>1.7683051997000001</v>
      </c>
      <c r="BN8" s="354">
        <v>1.7514836722</v>
      </c>
      <c r="BO8" s="354">
        <v>1.7354700394</v>
      </c>
      <c r="BP8" s="354">
        <v>1.7093988066000001</v>
      </c>
      <c r="BQ8" s="354">
        <v>1.6915740348999999</v>
      </c>
      <c r="BR8" s="354">
        <v>1.6429140682000001</v>
      </c>
      <c r="BS8" s="354">
        <v>1.5068207816999999</v>
      </c>
      <c r="BT8" s="354">
        <v>1.5307125541</v>
      </c>
      <c r="BU8" s="354">
        <v>1.608514534</v>
      </c>
      <c r="BV8" s="354">
        <v>1.6243423560000001</v>
      </c>
    </row>
    <row r="9" spans="1:75" ht="11.1" customHeight="1" x14ac:dyDescent="0.2">
      <c r="A9" s="267" t="s">
        <v>465</v>
      </c>
      <c r="B9" s="597" t="s">
        <v>1546</v>
      </c>
      <c r="C9" s="574">
        <v>100.13012938999999</v>
      </c>
      <c r="D9" s="574">
        <v>101.15432131999999</v>
      </c>
      <c r="E9" s="574">
        <v>102.83722238999999</v>
      </c>
      <c r="F9" s="574">
        <v>103.79108257</v>
      </c>
      <c r="G9" s="574">
        <v>104.05688386999999</v>
      </c>
      <c r="H9" s="574">
        <v>104.30361447</v>
      </c>
      <c r="I9" s="574">
        <v>105.15918332</v>
      </c>
      <c r="J9" s="574">
        <v>105.81225945</v>
      </c>
      <c r="K9" s="574">
        <v>107.51516067</v>
      </c>
      <c r="L9" s="574">
        <v>107.30923432</v>
      </c>
      <c r="M9" s="574">
        <v>107.41161676999999</v>
      </c>
      <c r="N9" s="574">
        <v>105.75541016</v>
      </c>
      <c r="O9" s="574">
        <v>107.907</v>
      </c>
      <c r="P9" s="574">
        <v>107.52996243</v>
      </c>
      <c r="Q9" s="574">
        <v>109.20248019</v>
      </c>
      <c r="R9" s="574">
        <v>108.40132963000001</v>
      </c>
      <c r="S9" s="574">
        <v>109.50252005999999</v>
      </c>
      <c r="T9" s="574">
        <v>108.1706698</v>
      </c>
      <c r="U9" s="574">
        <v>109.02445765</v>
      </c>
      <c r="V9" s="574">
        <v>109.74873458</v>
      </c>
      <c r="W9" s="574">
        <v>109.79013233000001</v>
      </c>
      <c r="X9" s="574">
        <v>109.96811852</v>
      </c>
      <c r="Y9" s="574">
        <v>111.69987877</v>
      </c>
      <c r="Z9" s="574">
        <v>111.77571270999999</v>
      </c>
      <c r="AA9" s="574">
        <v>108.61247423</v>
      </c>
      <c r="AB9" s="574">
        <v>111.7226149</v>
      </c>
      <c r="AC9" s="574">
        <v>109.38174065</v>
      </c>
      <c r="AD9" s="574">
        <v>108.24258073</v>
      </c>
      <c r="AE9" s="574">
        <v>108.58203822999999</v>
      </c>
      <c r="AF9" s="574">
        <v>109.88022597</v>
      </c>
      <c r="AG9" s="574">
        <v>111.28033600000001</v>
      </c>
      <c r="AH9" s="574">
        <v>110.23094058</v>
      </c>
      <c r="AI9" s="574">
        <v>109.72339626999999</v>
      </c>
      <c r="AJ9" s="574">
        <v>110.9475011</v>
      </c>
      <c r="AK9" s="574">
        <v>111.12347423</v>
      </c>
      <c r="AL9" s="574">
        <v>112.99045003000001</v>
      </c>
      <c r="AM9" s="574">
        <v>111.13415077000001</v>
      </c>
      <c r="AN9" s="574">
        <v>112.06564246000001</v>
      </c>
      <c r="AO9" s="574">
        <v>115.03287665000001</v>
      </c>
      <c r="AP9" s="574">
        <v>114.71785717</v>
      </c>
      <c r="AQ9" s="574">
        <v>114.66385294</v>
      </c>
      <c r="AR9" s="574">
        <v>115.3414665</v>
      </c>
      <c r="AS9" s="574">
        <v>116.24534945000001</v>
      </c>
      <c r="AT9" s="574">
        <v>116.85261616</v>
      </c>
      <c r="AU9" s="574">
        <v>116.64954843</v>
      </c>
      <c r="AV9" s="574">
        <v>115.51578042</v>
      </c>
      <c r="AW9" s="574">
        <v>118.47373973000001</v>
      </c>
      <c r="AX9" s="574">
        <v>119.33375877</v>
      </c>
      <c r="AY9" s="574">
        <v>115.8063863</v>
      </c>
      <c r="AZ9" s="898">
        <v>117.7103798</v>
      </c>
      <c r="BA9" s="354">
        <v>117.5771</v>
      </c>
      <c r="BB9" s="354">
        <v>117.45359999999999</v>
      </c>
      <c r="BC9" s="354">
        <v>117.37</v>
      </c>
      <c r="BD9" s="354">
        <v>117.303</v>
      </c>
      <c r="BE9" s="354">
        <v>117.3085</v>
      </c>
      <c r="BF9" s="354">
        <v>117.4395</v>
      </c>
      <c r="BG9" s="354">
        <v>117.729</v>
      </c>
      <c r="BH9" s="354">
        <v>118.20140000000001</v>
      </c>
      <c r="BI9" s="354">
        <v>118.7479</v>
      </c>
      <c r="BJ9" s="354">
        <v>119.2152</v>
      </c>
      <c r="BK9" s="354">
        <v>119.5782</v>
      </c>
      <c r="BL9" s="354">
        <v>118.1901</v>
      </c>
      <c r="BM9" s="354">
        <v>120.154</v>
      </c>
      <c r="BN9" s="354">
        <v>120.42100000000001</v>
      </c>
      <c r="BO9" s="354">
        <v>120.6687</v>
      </c>
      <c r="BP9" s="354">
        <v>120.9401</v>
      </c>
      <c r="BQ9" s="354">
        <v>121.2591</v>
      </c>
      <c r="BR9" s="354">
        <v>121.6156</v>
      </c>
      <c r="BS9" s="354">
        <v>122.0338</v>
      </c>
      <c r="BT9" s="354">
        <v>122.5086</v>
      </c>
      <c r="BU9" s="354">
        <v>123.0123</v>
      </c>
      <c r="BV9" s="354">
        <v>123.5158</v>
      </c>
    </row>
    <row r="10" spans="1:75" ht="11.1" customHeight="1" x14ac:dyDescent="0.2">
      <c r="A10" s="267" t="s">
        <v>1169</v>
      </c>
      <c r="B10" s="546" t="s">
        <v>1076</v>
      </c>
      <c r="C10" s="574">
        <v>34.730093351999997</v>
      </c>
      <c r="D10" s="574">
        <v>34.110921939000001</v>
      </c>
      <c r="E10" s="574">
        <v>34.181500819</v>
      </c>
      <c r="F10" s="574">
        <v>34.232682685</v>
      </c>
      <c r="G10" s="574">
        <v>34.544664222000002</v>
      </c>
      <c r="H10" s="574">
        <v>34.518264201000001</v>
      </c>
      <c r="I10" s="574">
        <v>35.014637092000001</v>
      </c>
      <c r="J10" s="574">
        <v>34.817469201999998</v>
      </c>
      <c r="K10" s="574">
        <v>34.899155436999997</v>
      </c>
      <c r="L10" s="574">
        <v>34.789414518999997</v>
      </c>
      <c r="M10" s="574">
        <v>34.933806257000001</v>
      </c>
      <c r="N10" s="574">
        <v>34.395364137000001</v>
      </c>
      <c r="O10" s="574">
        <v>35.546893722</v>
      </c>
      <c r="P10" s="574">
        <v>35.138752029000003</v>
      </c>
      <c r="Q10" s="574">
        <v>35.355058780999997</v>
      </c>
      <c r="R10" s="574">
        <v>34.860631754000003</v>
      </c>
      <c r="S10" s="574">
        <v>35.165064706999999</v>
      </c>
      <c r="T10" s="574">
        <v>35.414139753000001</v>
      </c>
      <c r="U10" s="574">
        <v>35.516124124000001</v>
      </c>
      <c r="V10" s="574">
        <v>35.496746360000003</v>
      </c>
      <c r="W10" s="574">
        <v>35.127576955999999</v>
      </c>
      <c r="X10" s="574">
        <v>35.345236284000002</v>
      </c>
      <c r="Y10" s="574">
        <v>36.499496389999997</v>
      </c>
      <c r="Z10" s="574">
        <v>36.609922134999998</v>
      </c>
      <c r="AA10" s="574">
        <v>36.55264502</v>
      </c>
      <c r="AB10" s="574">
        <v>36.795305605999999</v>
      </c>
      <c r="AC10" s="574">
        <v>34.528502576000001</v>
      </c>
      <c r="AD10" s="574">
        <v>34.666775653000002</v>
      </c>
      <c r="AE10" s="574">
        <v>34.650382145000002</v>
      </c>
      <c r="AF10" s="574">
        <v>35.545926909000002</v>
      </c>
      <c r="AG10" s="574">
        <v>36.213741196999997</v>
      </c>
      <c r="AH10" s="574">
        <v>35.148508612999997</v>
      </c>
      <c r="AI10" s="574">
        <v>35.050353366000003</v>
      </c>
      <c r="AJ10" s="574">
        <v>35.269410049000001</v>
      </c>
      <c r="AK10" s="574">
        <v>35.447597031000001</v>
      </c>
      <c r="AL10" s="574">
        <v>36.835436680000001</v>
      </c>
      <c r="AM10" s="574">
        <v>36.055389962</v>
      </c>
      <c r="AN10" s="574">
        <v>36.406082670000004</v>
      </c>
      <c r="AO10" s="574">
        <v>36.393215652999999</v>
      </c>
      <c r="AP10" s="574">
        <v>36.325320142999999</v>
      </c>
      <c r="AQ10" s="574">
        <v>36.503764502000003</v>
      </c>
      <c r="AR10" s="574">
        <v>37.209862835999999</v>
      </c>
      <c r="AS10" s="574">
        <v>36.753353015999998</v>
      </c>
      <c r="AT10" s="574">
        <v>36.804179118999997</v>
      </c>
      <c r="AU10" s="574">
        <v>36.588344139</v>
      </c>
      <c r="AV10" s="574">
        <v>35.943845801999998</v>
      </c>
      <c r="AW10" s="574">
        <v>37.223580628999997</v>
      </c>
      <c r="AX10" s="574">
        <v>37.297077801999997</v>
      </c>
      <c r="AY10" s="574">
        <v>35.9797504</v>
      </c>
      <c r="AZ10" s="898">
        <v>37.03945839</v>
      </c>
      <c r="BA10" s="354">
        <v>37.027648360000001</v>
      </c>
      <c r="BB10" s="354">
        <v>36.98970911</v>
      </c>
      <c r="BC10" s="354">
        <v>36.93876367</v>
      </c>
      <c r="BD10" s="354">
        <v>36.876105330000001</v>
      </c>
      <c r="BE10" s="354">
        <v>36.819114839999997</v>
      </c>
      <c r="BF10" s="354">
        <v>36.807976349999997</v>
      </c>
      <c r="BG10" s="354">
        <v>36.857160200000003</v>
      </c>
      <c r="BH10" s="354">
        <v>36.958562839999999</v>
      </c>
      <c r="BI10" s="354">
        <v>37.075230580000003</v>
      </c>
      <c r="BJ10" s="354">
        <v>37.164118590000001</v>
      </c>
      <c r="BK10" s="354">
        <v>37.224757519999997</v>
      </c>
      <c r="BL10" s="354">
        <v>36.659218180000003</v>
      </c>
      <c r="BM10" s="354">
        <v>37.319698449999997</v>
      </c>
      <c r="BN10" s="354">
        <v>37.356027570000002</v>
      </c>
      <c r="BO10" s="354">
        <v>37.37644135</v>
      </c>
      <c r="BP10" s="354">
        <v>37.389828520000002</v>
      </c>
      <c r="BQ10" s="354">
        <v>37.409817480000001</v>
      </c>
      <c r="BR10" s="354">
        <v>37.437321410000003</v>
      </c>
      <c r="BS10" s="354">
        <v>37.50061307</v>
      </c>
      <c r="BT10" s="354">
        <v>37.614627540000001</v>
      </c>
      <c r="BU10" s="354">
        <v>37.760803940000002</v>
      </c>
      <c r="BV10" s="354">
        <v>37.916773079999999</v>
      </c>
    </row>
    <row r="11" spans="1:75" ht="11.1" customHeight="1" x14ac:dyDescent="0.2">
      <c r="A11" s="267" t="s">
        <v>1170</v>
      </c>
      <c r="B11" s="546" t="s">
        <v>1078</v>
      </c>
      <c r="C11" s="574">
        <v>2.6573199527</v>
      </c>
      <c r="D11" s="574">
        <v>2.7412822076999999</v>
      </c>
      <c r="E11" s="574">
        <v>2.8788176786999999</v>
      </c>
      <c r="F11" s="574">
        <v>2.3220594418</v>
      </c>
      <c r="G11" s="574">
        <v>2.6535335056</v>
      </c>
      <c r="H11" s="574">
        <v>2.9164566460999999</v>
      </c>
      <c r="I11" s="574">
        <v>2.9506850670000002</v>
      </c>
      <c r="J11" s="574">
        <v>2.9383762040999999</v>
      </c>
      <c r="K11" s="574">
        <v>3.0644810377999998</v>
      </c>
      <c r="L11" s="574">
        <v>3.0443350983999999</v>
      </c>
      <c r="M11" s="574">
        <v>2.8985768636000002</v>
      </c>
      <c r="N11" s="574">
        <v>2.5126824422</v>
      </c>
      <c r="O11" s="574">
        <v>2.7172443985000001</v>
      </c>
      <c r="P11" s="574">
        <v>2.9089720033000002</v>
      </c>
      <c r="Q11" s="574">
        <v>2.9371934696999999</v>
      </c>
      <c r="R11" s="574">
        <v>3.0021263051</v>
      </c>
      <c r="S11" s="574">
        <v>3.0354054969000002</v>
      </c>
      <c r="T11" s="574">
        <v>3.1143819264000001</v>
      </c>
      <c r="U11" s="574">
        <v>3.2033663344000001</v>
      </c>
      <c r="V11" s="574">
        <v>3.2202355014999999</v>
      </c>
      <c r="W11" s="574">
        <v>3.3169503871999999</v>
      </c>
      <c r="X11" s="574">
        <v>3.2751846991</v>
      </c>
      <c r="Y11" s="574">
        <v>3.3273710694999998</v>
      </c>
      <c r="Z11" s="574">
        <v>3.4031031611999998</v>
      </c>
      <c r="AA11" s="574">
        <v>2.9291783440999999</v>
      </c>
      <c r="AB11" s="574">
        <v>3.2894388395999998</v>
      </c>
      <c r="AC11" s="574">
        <v>3.2292521015000002</v>
      </c>
      <c r="AD11" s="574">
        <v>3.3168410498999998</v>
      </c>
      <c r="AE11" s="574">
        <v>3.3439923754</v>
      </c>
      <c r="AF11" s="574">
        <v>3.3251970358</v>
      </c>
      <c r="AG11" s="574">
        <v>3.3022296958999999</v>
      </c>
      <c r="AH11" s="574">
        <v>3.3885383696</v>
      </c>
      <c r="AI11" s="574">
        <v>3.4336092377999998</v>
      </c>
      <c r="AJ11" s="574">
        <v>3.2732530096999999</v>
      </c>
      <c r="AK11" s="574">
        <v>3.3216755418999999</v>
      </c>
      <c r="AL11" s="574">
        <v>3.2318366052999998</v>
      </c>
      <c r="AM11" s="574">
        <v>3.1894744622000002</v>
      </c>
      <c r="AN11" s="574">
        <v>3.1292232288999999</v>
      </c>
      <c r="AO11" s="574">
        <v>3.2913910483</v>
      </c>
      <c r="AP11" s="574">
        <v>3.3298115296000002</v>
      </c>
      <c r="AQ11" s="574">
        <v>3.2455203419999998</v>
      </c>
      <c r="AR11" s="574">
        <v>3.3354987451999998</v>
      </c>
      <c r="AS11" s="574">
        <v>3.4210949925</v>
      </c>
      <c r="AT11" s="574">
        <v>3.4095243817999998</v>
      </c>
      <c r="AU11" s="574">
        <v>3.4386098929000002</v>
      </c>
      <c r="AV11" s="574">
        <v>3.417132616</v>
      </c>
      <c r="AW11" s="574">
        <v>3.3879446508000002</v>
      </c>
      <c r="AX11" s="574">
        <v>3.1885066278999998</v>
      </c>
      <c r="AY11" s="574">
        <v>3.2312566710000001</v>
      </c>
      <c r="AZ11" s="898">
        <v>3.2898262759999999</v>
      </c>
      <c r="BA11" s="354">
        <v>3.2543767880000001</v>
      </c>
      <c r="BB11" s="354">
        <v>3.223303982</v>
      </c>
      <c r="BC11" s="354">
        <v>3.199578684</v>
      </c>
      <c r="BD11" s="354">
        <v>3.1771664839999998</v>
      </c>
      <c r="BE11" s="354">
        <v>3.1581000420000001</v>
      </c>
      <c r="BF11" s="354">
        <v>3.142213216</v>
      </c>
      <c r="BG11" s="354">
        <v>3.1313404679999999</v>
      </c>
      <c r="BH11" s="354">
        <v>3.1322790340000002</v>
      </c>
      <c r="BI11" s="354">
        <v>3.1428173400000001</v>
      </c>
      <c r="BJ11" s="354">
        <v>3.1500834790000001</v>
      </c>
      <c r="BK11" s="354">
        <v>3.1532407760000001</v>
      </c>
      <c r="BL11" s="354">
        <v>3.0601905490000001</v>
      </c>
      <c r="BM11" s="354">
        <v>3.1526557959999999</v>
      </c>
      <c r="BN11" s="354">
        <v>3.152064942</v>
      </c>
      <c r="BO11" s="354">
        <v>3.1512604030000002</v>
      </c>
      <c r="BP11" s="354">
        <v>3.1508530700000001</v>
      </c>
      <c r="BQ11" s="354">
        <v>3.1515289310000001</v>
      </c>
      <c r="BR11" s="354">
        <v>3.1513293469999999</v>
      </c>
      <c r="BS11" s="354">
        <v>3.150099048</v>
      </c>
      <c r="BT11" s="354">
        <v>3.1500392499999998</v>
      </c>
      <c r="BU11" s="354">
        <v>3.1500741219999999</v>
      </c>
      <c r="BV11" s="354">
        <v>3.1507716210000001</v>
      </c>
    </row>
    <row r="12" spans="1:75" ht="11.1" customHeight="1" x14ac:dyDescent="0.2">
      <c r="A12" s="267" t="s">
        <v>1171</v>
      </c>
      <c r="B12" s="546" t="s">
        <v>1080</v>
      </c>
      <c r="C12" s="574">
        <v>5.2535367145</v>
      </c>
      <c r="D12" s="574">
        <v>5.6633159694000001</v>
      </c>
      <c r="E12" s="574">
        <v>5.7450117886000003</v>
      </c>
      <c r="F12" s="574">
        <v>5.9259985829000001</v>
      </c>
      <c r="G12" s="574">
        <v>5.9442846133999998</v>
      </c>
      <c r="H12" s="574">
        <v>6.0838476678999998</v>
      </c>
      <c r="I12" s="574">
        <v>5.8898075446</v>
      </c>
      <c r="J12" s="574">
        <v>6.0361742001999996</v>
      </c>
      <c r="K12" s="574">
        <v>6.1255067819000004</v>
      </c>
      <c r="L12" s="574">
        <v>5.9865805589000001</v>
      </c>
      <c r="M12" s="574">
        <v>6.1417138360000001</v>
      </c>
      <c r="N12" s="574">
        <v>6.3920795104000003</v>
      </c>
      <c r="O12" s="574">
        <v>6.2989276798000002</v>
      </c>
      <c r="P12" s="574">
        <v>6.5355195148999998</v>
      </c>
      <c r="Q12" s="574">
        <v>6.6621305060999996</v>
      </c>
      <c r="R12" s="574">
        <v>6.4890242967000002</v>
      </c>
      <c r="S12" s="574">
        <v>6.6682269184000003</v>
      </c>
      <c r="T12" s="574">
        <v>6.6882374689999997</v>
      </c>
      <c r="U12" s="574">
        <v>6.6753504639000001</v>
      </c>
      <c r="V12" s="574">
        <v>6.6489074870999998</v>
      </c>
      <c r="W12" s="574">
        <v>6.7842018707999996</v>
      </c>
      <c r="X12" s="574">
        <v>6.7740204713000001</v>
      </c>
      <c r="Y12" s="574">
        <v>6.7982749122000001</v>
      </c>
      <c r="Z12" s="574">
        <v>6.8107244994</v>
      </c>
      <c r="AA12" s="574">
        <v>6.8165209859999996</v>
      </c>
      <c r="AB12" s="574">
        <v>7.0814095332000004</v>
      </c>
      <c r="AC12" s="574">
        <v>6.9980190138999996</v>
      </c>
      <c r="AD12" s="574">
        <v>6.7814029495000003</v>
      </c>
      <c r="AE12" s="574">
        <v>7.2666098026999997</v>
      </c>
      <c r="AF12" s="574">
        <v>6.9748388454999999</v>
      </c>
      <c r="AG12" s="574">
        <v>6.9744602088000001</v>
      </c>
      <c r="AH12" s="574">
        <v>6.9159751781000001</v>
      </c>
      <c r="AI12" s="574">
        <v>6.8358738160000003</v>
      </c>
      <c r="AJ12" s="574">
        <v>7.1115547834999999</v>
      </c>
      <c r="AK12" s="574">
        <v>7.0117109576000001</v>
      </c>
      <c r="AL12" s="574">
        <v>6.9936489348000004</v>
      </c>
      <c r="AM12" s="574">
        <v>6.8880581146999997</v>
      </c>
      <c r="AN12" s="574">
        <v>7.1357748334000002</v>
      </c>
      <c r="AO12" s="574">
        <v>7.1530197708000003</v>
      </c>
      <c r="AP12" s="574">
        <v>7.3019812451000004</v>
      </c>
      <c r="AQ12" s="574">
        <v>7.3476399610999996</v>
      </c>
      <c r="AR12" s="574">
        <v>7.4723635401999999</v>
      </c>
      <c r="AS12" s="574">
        <v>7.5259053503000004</v>
      </c>
      <c r="AT12" s="574">
        <v>7.5844088600999999</v>
      </c>
      <c r="AU12" s="574">
        <v>7.6062166944999996</v>
      </c>
      <c r="AV12" s="574">
        <v>7.5252467026999996</v>
      </c>
      <c r="AW12" s="574">
        <v>7.6696856858000002</v>
      </c>
      <c r="AX12" s="574">
        <v>7.7449100286999997</v>
      </c>
      <c r="AY12" s="574">
        <v>7.5787678390000002</v>
      </c>
      <c r="AZ12" s="898">
        <v>7.7216655080000001</v>
      </c>
      <c r="BA12" s="354">
        <v>7.7115360639999997</v>
      </c>
      <c r="BB12" s="354">
        <v>7.7016300470000001</v>
      </c>
      <c r="BC12" s="354">
        <v>7.6900535129999996</v>
      </c>
      <c r="BD12" s="354">
        <v>7.6787411729999997</v>
      </c>
      <c r="BE12" s="354">
        <v>7.6697324839999999</v>
      </c>
      <c r="BF12" s="354">
        <v>7.6774455079999999</v>
      </c>
      <c r="BG12" s="354">
        <v>7.7235129069999999</v>
      </c>
      <c r="BH12" s="354">
        <v>7.7957147859999996</v>
      </c>
      <c r="BI12" s="354">
        <v>7.8599030169999997</v>
      </c>
      <c r="BJ12" s="354">
        <v>7.9055550859999997</v>
      </c>
      <c r="BK12" s="354">
        <v>7.9145232740000004</v>
      </c>
      <c r="BL12" s="354">
        <v>7.7443672030000004</v>
      </c>
      <c r="BM12" s="354">
        <v>7.8936302319999996</v>
      </c>
      <c r="BN12" s="354">
        <v>7.8904685060000004</v>
      </c>
      <c r="BO12" s="354">
        <v>7.8932883890000003</v>
      </c>
      <c r="BP12" s="354">
        <v>7.9013315459999998</v>
      </c>
      <c r="BQ12" s="354">
        <v>7.9106685629999998</v>
      </c>
      <c r="BR12" s="354">
        <v>7.9194027939999998</v>
      </c>
      <c r="BS12" s="354">
        <v>7.9357390580000002</v>
      </c>
      <c r="BT12" s="354">
        <v>7.9609224679999997</v>
      </c>
      <c r="BU12" s="354">
        <v>7.9915329890000004</v>
      </c>
      <c r="BV12" s="354">
        <v>8.0183312329999996</v>
      </c>
    </row>
    <row r="13" spans="1:75" ht="11.1" customHeight="1" x14ac:dyDescent="0.2">
      <c r="A13" s="267" t="s">
        <v>1172</v>
      </c>
      <c r="B13" s="546" t="s">
        <v>1082</v>
      </c>
      <c r="C13" s="574">
        <v>14.618170487</v>
      </c>
      <c r="D13" s="574">
        <v>14.843870517999999</v>
      </c>
      <c r="E13" s="574">
        <v>14.651886694</v>
      </c>
      <c r="F13" s="574">
        <v>15.159080922999999</v>
      </c>
      <c r="G13" s="574">
        <v>15.329734044</v>
      </c>
      <c r="H13" s="574">
        <v>15.224357158</v>
      </c>
      <c r="I13" s="574">
        <v>15.285592181</v>
      </c>
      <c r="J13" s="574">
        <v>15.472014965</v>
      </c>
      <c r="K13" s="574">
        <v>15.897161787</v>
      </c>
      <c r="L13" s="574">
        <v>16.345116133000001</v>
      </c>
      <c r="M13" s="574">
        <v>16.466456652000002</v>
      </c>
      <c r="N13" s="574">
        <v>16.220469244</v>
      </c>
      <c r="O13" s="574">
        <v>16.356246675000001</v>
      </c>
      <c r="P13" s="574">
        <v>16.976156832000001</v>
      </c>
      <c r="Q13" s="574">
        <v>16.590256124</v>
      </c>
      <c r="R13" s="574">
        <v>16.450177932999999</v>
      </c>
      <c r="S13" s="574">
        <v>17.283879549000002</v>
      </c>
      <c r="T13" s="574">
        <v>16.560431231999999</v>
      </c>
      <c r="U13" s="574">
        <v>16.654998479</v>
      </c>
      <c r="V13" s="574">
        <v>16.732087684</v>
      </c>
      <c r="W13" s="574">
        <v>16.658210295</v>
      </c>
      <c r="X13" s="574">
        <v>16.314818438</v>
      </c>
      <c r="Y13" s="574">
        <v>16.074326847999998</v>
      </c>
      <c r="Z13" s="574">
        <v>15.360935957000001</v>
      </c>
      <c r="AA13" s="574">
        <v>15.503895104</v>
      </c>
      <c r="AB13" s="574">
        <v>15.969943809</v>
      </c>
      <c r="AC13" s="574">
        <v>15.363244097999999</v>
      </c>
      <c r="AD13" s="574">
        <v>14.525837632</v>
      </c>
      <c r="AE13" s="574">
        <v>13.983124254</v>
      </c>
      <c r="AF13" s="574">
        <v>13.96529101</v>
      </c>
      <c r="AG13" s="574">
        <v>14.359478766000001</v>
      </c>
      <c r="AH13" s="574">
        <v>14.307223635</v>
      </c>
      <c r="AI13" s="574">
        <v>13.860012917000001</v>
      </c>
      <c r="AJ13" s="574">
        <v>13.842843344</v>
      </c>
      <c r="AK13" s="574">
        <v>13.952176024</v>
      </c>
      <c r="AL13" s="574">
        <v>13.946117762</v>
      </c>
      <c r="AM13" s="574">
        <v>14.116245027</v>
      </c>
      <c r="AN13" s="574">
        <v>14.208853911</v>
      </c>
      <c r="AO13" s="574">
        <v>15.652489168000001</v>
      </c>
      <c r="AP13" s="574">
        <v>15.278868787</v>
      </c>
      <c r="AQ13" s="574">
        <v>15.062164222</v>
      </c>
      <c r="AR13" s="574">
        <v>14.335236139999999</v>
      </c>
      <c r="AS13" s="574">
        <v>14.775903896999999</v>
      </c>
      <c r="AT13" s="574">
        <v>15.305211618</v>
      </c>
      <c r="AU13" s="574">
        <v>14.802249343</v>
      </c>
      <c r="AV13" s="574">
        <v>14.705682314000001</v>
      </c>
      <c r="AW13" s="574">
        <v>15.516805464000001</v>
      </c>
      <c r="AX13" s="574">
        <v>15.803472206</v>
      </c>
      <c r="AY13" s="574">
        <v>15.504162340000001</v>
      </c>
      <c r="AZ13" s="898">
        <v>15.75158828</v>
      </c>
      <c r="BA13" s="354">
        <v>15.807079330000001</v>
      </c>
      <c r="BB13" s="354">
        <v>15.872105810000001</v>
      </c>
      <c r="BC13" s="354">
        <v>15.93173603</v>
      </c>
      <c r="BD13" s="354">
        <v>16.01148122</v>
      </c>
      <c r="BE13" s="354">
        <v>16.13458146</v>
      </c>
      <c r="BF13" s="354">
        <v>16.306806259999998</v>
      </c>
      <c r="BG13" s="354">
        <v>16.511611800000001</v>
      </c>
      <c r="BH13" s="354">
        <v>16.68762714</v>
      </c>
      <c r="BI13" s="354">
        <v>16.787352240000001</v>
      </c>
      <c r="BJ13" s="354">
        <v>16.855868470000001</v>
      </c>
      <c r="BK13" s="354">
        <v>16.93211294</v>
      </c>
      <c r="BL13" s="354">
        <v>16.789736810000001</v>
      </c>
      <c r="BM13" s="354">
        <v>17.141007859999998</v>
      </c>
      <c r="BN13" s="354">
        <v>17.25693828</v>
      </c>
      <c r="BO13" s="354">
        <v>17.375177050000001</v>
      </c>
      <c r="BP13" s="354">
        <v>17.50895075</v>
      </c>
      <c r="BQ13" s="354">
        <v>17.67173253</v>
      </c>
      <c r="BR13" s="354">
        <v>17.87487514</v>
      </c>
      <c r="BS13" s="354">
        <v>18.11164625</v>
      </c>
      <c r="BT13" s="354">
        <v>18.336569740000002</v>
      </c>
      <c r="BU13" s="354">
        <v>18.52672016</v>
      </c>
      <c r="BV13" s="354">
        <v>18.685507309999998</v>
      </c>
    </row>
    <row r="14" spans="1:75" ht="11.1" customHeight="1" x14ac:dyDescent="0.2">
      <c r="A14" s="267" t="s">
        <v>1173</v>
      </c>
      <c r="B14" s="546" t="s">
        <v>1084</v>
      </c>
      <c r="C14" s="574">
        <v>17.905449059999999</v>
      </c>
      <c r="D14" s="574">
        <v>18.601578267000001</v>
      </c>
      <c r="E14" s="574">
        <v>19.601055427999999</v>
      </c>
      <c r="F14" s="574">
        <v>20.11496013</v>
      </c>
      <c r="G14" s="574">
        <v>19.801865673999998</v>
      </c>
      <c r="H14" s="574">
        <v>19.699675307</v>
      </c>
      <c r="I14" s="574">
        <v>20.108214214</v>
      </c>
      <c r="J14" s="574">
        <v>20.599765355999999</v>
      </c>
      <c r="K14" s="574">
        <v>21.280304127000001</v>
      </c>
      <c r="L14" s="574">
        <v>21.090700322</v>
      </c>
      <c r="M14" s="574">
        <v>21.060951008</v>
      </c>
      <c r="N14" s="574">
        <v>21.008722275</v>
      </c>
      <c r="O14" s="574">
        <v>21.308843543999998</v>
      </c>
      <c r="P14" s="574">
        <v>21.268378477999999</v>
      </c>
      <c r="Q14" s="574">
        <v>22.30759617</v>
      </c>
      <c r="R14" s="574">
        <v>22.511019602000001</v>
      </c>
      <c r="S14" s="574">
        <v>22.605663267000001</v>
      </c>
      <c r="T14" s="574">
        <v>22.402587512</v>
      </c>
      <c r="U14" s="574">
        <v>22.699773416999999</v>
      </c>
      <c r="V14" s="574">
        <v>23.262735373000002</v>
      </c>
      <c r="W14" s="574">
        <v>23.351921440000002</v>
      </c>
      <c r="X14" s="574">
        <v>23.388020509</v>
      </c>
      <c r="Y14" s="574">
        <v>23.927121755000002</v>
      </c>
      <c r="Z14" s="574">
        <v>24.480932641999999</v>
      </c>
      <c r="AA14" s="574">
        <v>22.599820944000001</v>
      </c>
      <c r="AB14" s="574">
        <v>23.715695756999999</v>
      </c>
      <c r="AC14" s="574">
        <v>24.059795928</v>
      </c>
      <c r="AD14" s="574">
        <v>24.107235991</v>
      </c>
      <c r="AE14" s="574">
        <v>24.295416474</v>
      </c>
      <c r="AF14" s="574">
        <v>24.956170224000001</v>
      </c>
      <c r="AG14" s="574">
        <v>25.307238041000002</v>
      </c>
      <c r="AH14" s="574">
        <v>25.738086630000002</v>
      </c>
      <c r="AI14" s="574">
        <v>25.726220742999999</v>
      </c>
      <c r="AJ14" s="574">
        <v>26.318263888000001</v>
      </c>
      <c r="AK14" s="574">
        <v>26.152932419999999</v>
      </c>
      <c r="AL14" s="574">
        <v>26.557779159999999</v>
      </c>
      <c r="AM14" s="574">
        <v>25.883659434999998</v>
      </c>
      <c r="AN14" s="574">
        <v>26.271498093999998</v>
      </c>
      <c r="AO14" s="574">
        <v>26.901917350000002</v>
      </c>
      <c r="AP14" s="574">
        <v>26.876643419000001</v>
      </c>
      <c r="AQ14" s="574">
        <v>27.002140611000002</v>
      </c>
      <c r="AR14" s="574">
        <v>27.497217098</v>
      </c>
      <c r="AS14" s="574">
        <v>28.200164005000001</v>
      </c>
      <c r="AT14" s="574">
        <v>28.400411805000001</v>
      </c>
      <c r="AU14" s="574">
        <v>28.617700351</v>
      </c>
      <c r="AV14" s="574">
        <v>28.276092933000001</v>
      </c>
      <c r="AW14" s="574">
        <v>28.874543223</v>
      </c>
      <c r="AX14" s="574">
        <v>29.100962871</v>
      </c>
      <c r="AY14" s="574">
        <v>27.760247530000001</v>
      </c>
      <c r="AZ14" s="898">
        <v>28.22444218</v>
      </c>
      <c r="BA14" s="354">
        <v>28.157684239999998</v>
      </c>
      <c r="BB14" s="354">
        <v>28.111502779999999</v>
      </c>
      <c r="BC14" s="354">
        <v>28.11187855</v>
      </c>
      <c r="BD14" s="354">
        <v>28.108093190000002</v>
      </c>
      <c r="BE14" s="354">
        <v>28.114404759999999</v>
      </c>
      <c r="BF14" s="354">
        <v>28.133775870000001</v>
      </c>
      <c r="BG14" s="354">
        <v>28.1821281</v>
      </c>
      <c r="BH14" s="354">
        <v>28.325543159999999</v>
      </c>
      <c r="BI14" s="354">
        <v>28.57090668</v>
      </c>
      <c r="BJ14" s="354">
        <v>28.813878519999999</v>
      </c>
      <c r="BK14" s="354">
        <v>29.014626530000001</v>
      </c>
      <c r="BL14" s="354">
        <v>28.59310228</v>
      </c>
      <c r="BM14" s="354">
        <v>29.308911720000001</v>
      </c>
      <c r="BN14" s="354">
        <v>29.43661273</v>
      </c>
      <c r="BO14" s="354">
        <v>29.556031539999999</v>
      </c>
      <c r="BP14" s="354">
        <v>29.676441879999999</v>
      </c>
      <c r="BQ14" s="354">
        <v>29.80164444</v>
      </c>
      <c r="BR14" s="354">
        <v>29.919255029999999</v>
      </c>
      <c r="BS14" s="354">
        <v>30.023630799999999</v>
      </c>
      <c r="BT14" s="354">
        <v>30.136147780000002</v>
      </c>
      <c r="BU14" s="354">
        <v>30.263084259999999</v>
      </c>
      <c r="BV14" s="354">
        <v>30.40031604</v>
      </c>
    </row>
    <row r="15" spans="1:75" ht="11.1" customHeight="1" x14ac:dyDescent="0.2">
      <c r="A15" s="267" t="s">
        <v>1174</v>
      </c>
      <c r="B15" s="546" t="s">
        <v>1086</v>
      </c>
      <c r="C15" s="574">
        <v>24.961301402</v>
      </c>
      <c r="D15" s="574">
        <v>25.187138241</v>
      </c>
      <c r="E15" s="574">
        <v>25.771405010999999</v>
      </c>
      <c r="F15" s="574">
        <v>26.027184902999998</v>
      </c>
      <c r="G15" s="574">
        <v>25.778337296</v>
      </c>
      <c r="H15" s="574">
        <v>25.853132352999999</v>
      </c>
      <c r="I15" s="574">
        <v>25.902934868999999</v>
      </c>
      <c r="J15" s="574">
        <v>25.940716201000001</v>
      </c>
      <c r="K15" s="574">
        <v>26.241357494999999</v>
      </c>
      <c r="L15" s="574">
        <v>26.045304982000001</v>
      </c>
      <c r="M15" s="574">
        <v>25.901962051000002</v>
      </c>
      <c r="N15" s="574">
        <v>25.218875939</v>
      </c>
      <c r="O15" s="574">
        <v>25.630585916000001</v>
      </c>
      <c r="P15" s="574">
        <v>24.806578286000001</v>
      </c>
      <c r="Q15" s="574">
        <v>25.424087529000001</v>
      </c>
      <c r="R15" s="574">
        <v>25.097553441999999</v>
      </c>
      <c r="S15" s="574">
        <v>25.125405223000001</v>
      </c>
      <c r="T15" s="574">
        <v>25.276988773999999</v>
      </c>
      <c r="U15" s="574">
        <v>24.950774279000001</v>
      </c>
      <c r="V15" s="574">
        <v>25.164900498000002</v>
      </c>
      <c r="W15" s="574">
        <v>25.241772384000001</v>
      </c>
      <c r="X15" s="574">
        <v>25.308590567</v>
      </c>
      <c r="Y15" s="574">
        <v>25.404442358000001</v>
      </c>
      <c r="Z15" s="574">
        <v>25.282446122</v>
      </c>
      <c r="AA15" s="574">
        <v>24.735032902</v>
      </c>
      <c r="AB15" s="574">
        <v>25.565943373</v>
      </c>
      <c r="AC15" s="574">
        <v>25.356922663999999</v>
      </c>
      <c r="AD15" s="574">
        <v>25.302282727000001</v>
      </c>
      <c r="AE15" s="574">
        <v>25.304554863</v>
      </c>
      <c r="AF15" s="574">
        <v>25.210310793000001</v>
      </c>
      <c r="AG15" s="574">
        <v>25.018535598</v>
      </c>
      <c r="AH15" s="574">
        <v>24.796715730999999</v>
      </c>
      <c r="AI15" s="574">
        <v>24.613387994</v>
      </c>
      <c r="AJ15" s="574">
        <v>24.613222628999999</v>
      </c>
      <c r="AK15" s="574">
        <v>25.103899430999999</v>
      </c>
      <c r="AL15" s="574">
        <v>25.443751933000001</v>
      </c>
      <c r="AM15" s="574">
        <v>25.001324</v>
      </c>
      <c r="AN15" s="574">
        <v>24.914210262000001</v>
      </c>
      <c r="AO15" s="574">
        <v>25.640843010000001</v>
      </c>
      <c r="AP15" s="574">
        <v>25.605231876000001</v>
      </c>
      <c r="AQ15" s="574">
        <v>25.502623362000001</v>
      </c>
      <c r="AR15" s="574">
        <v>25.49128864</v>
      </c>
      <c r="AS15" s="574">
        <v>25.568927738999999</v>
      </c>
      <c r="AT15" s="574">
        <v>25.348880215000001</v>
      </c>
      <c r="AU15" s="574">
        <v>25.596428580000001</v>
      </c>
      <c r="AV15" s="574">
        <v>25.647779631999999</v>
      </c>
      <c r="AW15" s="574">
        <v>25.801180345999999</v>
      </c>
      <c r="AX15" s="574">
        <v>26.198829463999999</v>
      </c>
      <c r="AY15" s="574">
        <v>25.752201509999999</v>
      </c>
      <c r="AZ15" s="898">
        <v>25.68339916</v>
      </c>
      <c r="BA15" s="354">
        <v>25.618810979999999</v>
      </c>
      <c r="BB15" s="354">
        <v>25.555312220000001</v>
      </c>
      <c r="BC15" s="354">
        <v>25.49796096</v>
      </c>
      <c r="BD15" s="354">
        <v>25.45140069</v>
      </c>
      <c r="BE15" s="354">
        <v>25.412552739999999</v>
      </c>
      <c r="BF15" s="354">
        <v>25.371300009999999</v>
      </c>
      <c r="BG15" s="354">
        <v>25.32323203</v>
      </c>
      <c r="BH15" s="354">
        <v>25.301674070000001</v>
      </c>
      <c r="BI15" s="354">
        <v>25.31167971</v>
      </c>
      <c r="BJ15" s="354">
        <v>25.32572884</v>
      </c>
      <c r="BK15" s="354">
        <v>25.338973670000001</v>
      </c>
      <c r="BL15" s="354">
        <v>25.343518280000001</v>
      </c>
      <c r="BM15" s="354">
        <v>25.33814301</v>
      </c>
      <c r="BN15" s="354">
        <v>25.32885709</v>
      </c>
      <c r="BO15" s="354">
        <v>25.316471790000001</v>
      </c>
      <c r="BP15" s="354">
        <v>25.31267068</v>
      </c>
      <c r="BQ15" s="354">
        <v>25.313730100000001</v>
      </c>
      <c r="BR15" s="354">
        <v>25.313378119999999</v>
      </c>
      <c r="BS15" s="354">
        <v>25.312102589999999</v>
      </c>
      <c r="BT15" s="354">
        <v>25.310317950000002</v>
      </c>
      <c r="BU15" s="354">
        <v>25.320052159999999</v>
      </c>
      <c r="BV15" s="354">
        <v>25.34413241</v>
      </c>
    </row>
    <row r="16" spans="1:75" ht="11.1" customHeight="1" x14ac:dyDescent="0.2">
      <c r="A16" s="267"/>
      <c r="B16" s="547"/>
      <c r="C16" s="574"/>
      <c r="D16" s="574"/>
      <c r="E16" s="574"/>
      <c r="F16" s="574"/>
      <c r="G16" s="574"/>
      <c r="H16" s="574"/>
      <c r="I16" s="574"/>
      <c r="J16" s="574"/>
      <c r="K16" s="574"/>
      <c r="L16" s="574"/>
      <c r="M16" s="574"/>
      <c r="N16" s="574"/>
      <c r="O16" s="574"/>
      <c r="P16" s="574"/>
      <c r="Q16" s="574"/>
      <c r="R16" s="574"/>
      <c r="S16" s="574"/>
      <c r="T16" s="574"/>
      <c r="U16" s="574"/>
      <c r="V16" s="574"/>
      <c r="W16" s="574"/>
      <c r="X16" s="574"/>
      <c r="Y16" s="574"/>
      <c r="Z16" s="574"/>
      <c r="AA16" s="574"/>
      <c r="AB16" s="574"/>
      <c r="AC16" s="574"/>
      <c r="AD16" s="574"/>
      <c r="AE16" s="574"/>
      <c r="AF16" s="574"/>
      <c r="AG16" s="574"/>
      <c r="AH16" s="574"/>
      <c r="AI16" s="574"/>
      <c r="AJ16" s="574"/>
      <c r="AK16" s="574"/>
      <c r="AL16" s="574"/>
      <c r="AM16" s="574"/>
      <c r="AN16" s="574"/>
      <c r="AO16" s="574"/>
      <c r="AP16" s="574"/>
      <c r="AQ16" s="574"/>
      <c r="AR16" s="574"/>
      <c r="AS16" s="574"/>
      <c r="AT16" s="574"/>
      <c r="AU16" s="574"/>
      <c r="AV16" s="574"/>
      <c r="AW16" s="574"/>
      <c r="AX16" s="574"/>
      <c r="AY16" s="574"/>
      <c r="AZ16" s="898"/>
      <c r="BA16" s="354"/>
      <c r="BB16" s="354"/>
      <c r="BC16" s="354"/>
      <c r="BD16" s="354"/>
      <c r="BE16" s="354"/>
      <c r="BF16" s="354"/>
      <c r="BG16" s="354"/>
      <c r="BH16" s="354"/>
      <c r="BI16" s="354"/>
      <c r="BJ16" s="354"/>
      <c r="BK16" s="354"/>
      <c r="BL16" s="354"/>
      <c r="BM16" s="354"/>
      <c r="BN16" s="354"/>
      <c r="BO16" s="354"/>
      <c r="BP16" s="354"/>
      <c r="BQ16" s="354"/>
      <c r="BR16" s="354"/>
      <c r="BS16" s="354"/>
      <c r="BT16" s="354"/>
      <c r="BU16" s="354"/>
      <c r="BV16" s="354"/>
    </row>
    <row r="17" spans="1:74" s="276" customFormat="1" ht="11.1" customHeight="1" x14ac:dyDescent="0.2">
      <c r="A17" s="595" t="s">
        <v>459</v>
      </c>
      <c r="B17" s="596" t="s">
        <v>1175</v>
      </c>
      <c r="C17" s="313">
        <v>115.55025806</v>
      </c>
      <c r="D17" s="313">
        <v>109.01546429</v>
      </c>
      <c r="E17" s="313">
        <v>89.734451613000004</v>
      </c>
      <c r="F17" s="313">
        <v>78.606233333000006</v>
      </c>
      <c r="G17" s="313">
        <v>72.265258064999998</v>
      </c>
      <c r="H17" s="313">
        <v>77.236466667000002</v>
      </c>
      <c r="I17" s="313">
        <v>83.535548387000006</v>
      </c>
      <c r="J17" s="313">
        <v>82.796806451999998</v>
      </c>
      <c r="K17" s="313">
        <v>76.451033332999998</v>
      </c>
      <c r="L17" s="313">
        <v>76.207193548000006</v>
      </c>
      <c r="M17" s="313">
        <v>92.298199999999994</v>
      </c>
      <c r="N17" s="313">
        <v>108.99809677</v>
      </c>
      <c r="O17" s="313">
        <v>107.00132257999999</v>
      </c>
      <c r="P17" s="313">
        <v>105.63332143</v>
      </c>
      <c r="Q17" s="313">
        <v>97.679612903000006</v>
      </c>
      <c r="R17" s="313">
        <v>80.6678</v>
      </c>
      <c r="S17" s="313">
        <v>74.533387097000002</v>
      </c>
      <c r="T17" s="313">
        <v>78.869299999999996</v>
      </c>
      <c r="U17" s="313">
        <v>86.195483870999993</v>
      </c>
      <c r="V17" s="313">
        <v>86.550516129000002</v>
      </c>
      <c r="W17" s="313">
        <v>79.542566667000003</v>
      </c>
      <c r="X17" s="313">
        <v>78.799548387000002</v>
      </c>
      <c r="Y17" s="313">
        <v>94.196433333000002</v>
      </c>
      <c r="Z17" s="313">
        <v>102.657</v>
      </c>
      <c r="AA17" s="313">
        <v>120.32787771</v>
      </c>
      <c r="AB17" s="313">
        <v>102.32044807</v>
      </c>
      <c r="AC17" s="313">
        <v>90.358101552999997</v>
      </c>
      <c r="AD17" s="313">
        <v>79.999636570000007</v>
      </c>
      <c r="AE17" s="313">
        <v>75.450634320999995</v>
      </c>
      <c r="AF17" s="313">
        <v>81.040440437000001</v>
      </c>
      <c r="AG17" s="313">
        <v>88.603553065</v>
      </c>
      <c r="AH17" s="313">
        <v>87.882435547</v>
      </c>
      <c r="AI17" s="313">
        <v>80.558558364999996</v>
      </c>
      <c r="AJ17" s="313">
        <v>78.432789450000001</v>
      </c>
      <c r="AK17" s="313">
        <v>90.328398527999994</v>
      </c>
      <c r="AL17" s="313">
        <v>108.45887967</v>
      </c>
      <c r="AM17" s="313">
        <v>126.55208481</v>
      </c>
      <c r="AN17" s="313">
        <v>115.47671532</v>
      </c>
      <c r="AO17" s="313">
        <v>88.799132712000002</v>
      </c>
      <c r="AP17" s="313">
        <v>79.282591995000004</v>
      </c>
      <c r="AQ17" s="313">
        <v>74.478115552999995</v>
      </c>
      <c r="AR17" s="313">
        <v>80.567557995000001</v>
      </c>
      <c r="AS17" s="313">
        <v>87.889510547</v>
      </c>
      <c r="AT17" s="313">
        <v>85.269821738999994</v>
      </c>
      <c r="AU17" s="313">
        <v>80.925455994999993</v>
      </c>
      <c r="AV17" s="313">
        <v>78.850288317999997</v>
      </c>
      <c r="AW17" s="313">
        <v>92.602095831</v>
      </c>
      <c r="AX17" s="313">
        <v>112.79347239000001</v>
      </c>
      <c r="AY17" s="313">
        <v>121.88416909999999</v>
      </c>
      <c r="AZ17" s="920">
        <v>110.81933410000001</v>
      </c>
      <c r="BA17" s="437">
        <v>93.437730000000002</v>
      </c>
      <c r="BB17" s="437">
        <v>80.001980000000003</v>
      </c>
      <c r="BC17" s="437">
        <v>73.274690000000007</v>
      </c>
      <c r="BD17" s="437">
        <v>78.850499999999997</v>
      </c>
      <c r="BE17" s="437">
        <v>87.192689999999999</v>
      </c>
      <c r="BF17" s="437">
        <v>87.217020000000005</v>
      </c>
      <c r="BG17" s="437">
        <v>81.73272</v>
      </c>
      <c r="BH17" s="437">
        <v>79.665970000000002</v>
      </c>
      <c r="BI17" s="437">
        <v>93.424909999999997</v>
      </c>
      <c r="BJ17" s="437">
        <v>109.76300000000001</v>
      </c>
      <c r="BK17" s="437">
        <v>117.3583</v>
      </c>
      <c r="BL17" s="437">
        <v>109.64</v>
      </c>
      <c r="BM17" s="437">
        <v>92.775549999999996</v>
      </c>
      <c r="BN17" s="437">
        <v>80.953789999999998</v>
      </c>
      <c r="BO17" s="437">
        <v>74.054299999999998</v>
      </c>
      <c r="BP17" s="437">
        <v>80.199520000000007</v>
      </c>
      <c r="BQ17" s="437">
        <v>89.186440000000005</v>
      </c>
      <c r="BR17" s="437">
        <v>89.405199999999994</v>
      </c>
      <c r="BS17" s="437">
        <v>83.902649999999994</v>
      </c>
      <c r="BT17" s="437">
        <v>81.566410000000005</v>
      </c>
      <c r="BU17" s="437">
        <v>94.885289999999998</v>
      </c>
      <c r="BV17" s="437">
        <v>111.92140000000001</v>
      </c>
    </row>
    <row r="18" spans="1:74" ht="11.1" customHeight="1" x14ac:dyDescent="0.2">
      <c r="A18" s="267" t="s">
        <v>265</v>
      </c>
      <c r="B18" s="597" t="s">
        <v>1176</v>
      </c>
      <c r="C18" s="574">
        <v>-2.3878300323000001</v>
      </c>
      <c r="D18" s="574">
        <v>-1.0038420714</v>
      </c>
      <c r="E18" s="574">
        <v>-1.4046214516</v>
      </c>
      <c r="F18" s="574">
        <v>-1.4682919333</v>
      </c>
      <c r="G18" s="574">
        <v>-0.8946233871</v>
      </c>
      <c r="H18" s="574">
        <v>-7.0550566667000006E-2</v>
      </c>
      <c r="I18" s="574">
        <v>-0.66425077419</v>
      </c>
      <c r="J18" s="574">
        <v>-0.56517093547999997</v>
      </c>
      <c r="K18" s="574">
        <v>-1.1267432666999999</v>
      </c>
      <c r="L18" s="574">
        <v>-1.7233011935</v>
      </c>
      <c r="M18" s="574">
        <v>-2.1549469999999999</v>
      </c>
      <c r="N18" s="574">
        <v>-0.79663912903</v>
      </c>
      <c r="O18" s="574">
        <v>0.42011538710000002</v>
      </c>
      <c r="P18" s="574">
        <v>0.97202464286000001</v>
      </c>
      <c r="Q18" s="574">
        <v>-0.17308122580999999</v>
      </c>
      <c r="R18" s="574">
        <v>0.69747780000000004</v>
      </c>
      <c r="S18" s="574">
        <v>-0.30893090323</v>
      </c>
      <c r="T18" s="574">
        <v>0.96089996666999999</v>
      </c>
      <c r="U18" s="574">
        <v>-3.5010354839000002E-2</v>
      </c>
      <c r="V18" s="574">
        <v>-1.8123967742000001E-2</v>
      </c>
      <c r="W18" s="574">
        <v>-1.1169333333000001E-3</v>
      </c>
      <c r="X18" s="574">
        <v>-0.88459887097000001</v>
      </c>
      <c r="Y18" s="574">
        <v>-0.14959726667000001</v>
      </c>
      <c r="Z18" s="574">
        <v>1.5707156774</v>
      </c>
      <c r="AA18" s="574">
        <v>2.3731525461</v>
      </c>
      <c r="AB18" s="574">
        <v>1.7518181021000001</v>
      </c>
      <c r="AC18" s="574">
        <v>4.5991520323000003E-2</v>
      </c>
      <c r="AD18" s="574">
        <v>-1.54722673</v>
      </c>
      <c r="AE18" s="574">
        <v>-1.4472781626</v>
      </c>
      <c r="AF18" s="574">
        <v>-0.83028099666999999</v>
      </c>
      <c r="AG18" s="574">
        <v>-0.96426125742000002</v>
      </c>
      <c r="AH18" s="574">
        <v>-0.25686351742000002</v>
      </c>
      <c r="AI18" s="574">
        <v>-0.63521250215000002</v>
      </c>
      <c r="AJ18" s="574">
        <v>-2.3953690013000002</v>
      </c>
      <c r="AK18" s="574">
        <v>-2.1587185388000001</v>
      </c>
      <c r="AL18" s="574">
        <v>-0.43609297032</v>
      </c>
      <c r="AM18" s="574">
        <v>0.80969284097000005</v>
      </c>
      <c r="AN18" s="574">
        <v>1.3161970674000001</v>
      </c>
      <c r="AO18" s="574">
        <v>-1.5521191271000001</v>
      </c>
      <c r="AP18" s="574">
        <v>-1.5688790054999999</v>
      </c>
      <c r="AQ18" s="574">
        <v>-0.41332815644999998</v>
      </c>
      <c r="AR18" s="574">
        <v>-0.50933960548000001</v>
      </c>
      <c r="AS18" s="574">
        <v>-0.73271922741999995</v>
      </c>
      <c r="AT18" s="574">
        <v>-0.82745032516000006</v>
      </c>
      <c r="AU18" s="574">
        <v>-0.64217440548000004</v>
      </c>
      <c r="AV18" s="574">
        <v>-1.1382303916000001</v>
      </c>
      <c r="AW18" s="574">
        <v>-0.87852213548000002</v>
      </c>
      <c r="AX18" s="574">
        <v>6.6491935483999995E-2</v>
      </c>
      <c r="AY18" s="574">
        <v>2.3876324419000001</v>
      </c>
      <c r="AZ18" s="898">
        <v>-2.2943901815999999</v>
      </c>
      <c r="BA18" s="354">
        <v>0.32837529999999998</v>
      </c>
      <c r="BB18" s="354">
        <v>-0.80799339999999997</v>
      </c>
      <c r="BC18" s="354">
        <v>-1.4039710000000001</v>
      </c>
      <c r="BD18" s="354">
        <v>-1.9523010000000001</v>
      </c>
      <c r="BE18" s="354">
        <v>-0.1316214</v>
      </c>
      <c r="BF18" s="354">
        <v>0.30212489999999997</v>
      </c>
      <c r="BG18" s="354">
        <v>1.65978</v>
      </c>
      <c r="BH18" s="354">
        <v>-0.64603940000000004</v>
      </c>
      <c r="BI18" s="354">
        <v>-0.38180629999999999</v>
      </c>
      <c r="BJ18" s="354">
        <v>1.28285</v>
      </c>
      <c r="BK18" s="354">
        <v>-2.2273100000000001</v>
      </c>
      <c r="BL18" s="354">
        <v>-0.19713610000000001</v>
      </c>
      <c r="BM18" s="354">
        <v>-2.0012189999999999</v>
      </c>
      <c r="BN18" s="354">
        <v>-1.7619899999999999</v>
      </c>
      <c r="BO18" s="354">
        <v>-2.8436210000000002</v>
      </c>
      <c r="BP18" s="354">
        <v>-2.6446109999999998</v>
      </c>
      <c r="BQ18" s="354">
        <v>-1.035039</v>
      </c>
      <c r="BR18" s="354">
        <v>-0.29738429999999999</v>
      </c>
      <c r="BS18" s="354">
        <v>1.235849</v>
      </c>
      <c r="BT18" s="354">
        <v>-1.4576180000000001</v>
      </c>
      <c r="BU18" s="354">
        <v>-0.87344189999999999</v>
      </c>
      <c r="BV18" s="354">
        <v>-0.11026950000000001</v>
      </c>
    </row>
    <row r="19" spans="1:74" s="276" customFormat="1" ht="11.1" customHeight="1" x14ac:dyDescent="0.2">
      <c r="A19" s="598" t="s">
        <v>458</v>
      </c>
      <c r="B19" s="599" t="s">
        <v>1177</v>
      </c>
      <c r="C19" s="313">
        <v>117.9380881</v>
      </c>
      <c r="D19" s="313">
        <v>110.01930636</v>
      </c>
      <c r="E19" s="313">
        <v>91.139073065000005</v>
      </c>
      <c r="F19" s="313">
        <v>80.074525266999999</v>
      </c>
      <c r="G19" s="313">
        <v>73.159881451999993</v>
      </c>
      <c r="H19" s="313">
        <v>77.307017232999996</v>
      </c>
      <c r="I19" s="313">
        <v>84.199799161000001</v>
      </c>
      <c r="J19" s="313">
        <v>83.361977386999996</v>
      </c>
      <c r="K19" s="313">
        <v>77.577776600000007</v>
      </c>
      <c r="L19" s="313">
        <v>77.930494741999993</v>
      </c>
      <c r="M19" s="313">
        <v>94.453147000000001</v>
      </c>
      <c r="N19" s="313">
        <v>109.79473590000001</v>
      </c>
      <c r="O19" s="313">
        <v>106.58120719</v>
      </c>
      <c r="P19" s="313">
        <v>104.66129678999999</v>
      </c>
      <c r="Q19" s="313">
        <v>97.852694129</v>
      </c>
      <c r="R19" s="313">
        <v>79.970322199999998</v>
      </c>
      <c r="S19" s="313">
        <v>74.842318000000006</v>
      </c>
      <c r="T19" s="313">
        <v>77.908400033000007</v>
      </c>
      <c r="U19" s="313">
        <v>86.230494226000005</v>
      </c>
      <c r="V19" s="313">
        <v>86.568640096999999</v>
      </c>
      <c r="W19" s="313">
        <v>79.543683599999994</v>
      </c>
      <c r="X19" s="313">
        <v>79.684147257999996</v>
      </c>
      <c r="Y19" s="313">
        <v>94.346030600000006</v>
      </c>
      <c r="Z19" s="313">
        <v>101.08628432</v>
      </c>
      <c r="AA19" s="313">
        <v>117.95472516</v>
      </c>
      <c r="AB19" s="313">
        <v>100.56862997</v>
      </c>
      <c r="AC19" s="313">
        <v>90.312110032000007</v>
      </c>
      <c r="AD19" s="313">
        <v>81.546863299999998</v>
      </c>
      <c r="AE19" s="313">
        <v>76.897912484000003</v>
      </c>
      <c r="AF19" s="313">
        <v>81.870721433</v>
      </c>
      <c r="AG19" s="313">
        <v>89.567814322999993</v>
      </c>
      <c r="AH19" s="313">
        <v>88.139299065000003</v>
      </c>
      <c r="AI19" s="313">
        <v>81.193770866999998</v>
      </c>
      <c r="AJ19" s="313">
        <v>80.828158451999997</v>
      </c>
      <c r="AK19" s="313">
        <v>92.487117067</v>
      </c>
      <c r="AL19" s="313">
        <v>108.89497265</v>
      </c>
      <c r="AM19" s="313">
        <v>125.74239197</v>
      </c>
      <c r="AN19" s="313">
        <v>114.16051825</v>
      </c>
      <c r="AO19" s="313">
        <v>90.351251839</v>
      </c>
      <c r="AP19" s="313">
        <v>80.851471000000004</v>
      </c>
      <c r="AQ19" s="313">
        <v>74.891443710000004</v>
      </c>
      <c r="AR19" s="313">
        <v>81.076897599999995</v>
      </c>
      <c r="AS19" s="313">
        <v>88.622229774000004</v>
      </c>
      <c r="AT19" s="313">
        <v>86.097272064999999</v>
      </c>
      <c r="AU19" s="313">
        <v>81.567630399999999</v>
      </c>
      <c r="AV19" s="313">
        <v>79.988518709999994</v>
      </c>
      <c r="AW19" s="313">
        <v>93.480617967000001</v>
      </c>
      <c r="AX19" s="313">
        <v>112.72698045</v>
      </c>
      <c r="AY19" s="313">
        <v>119.49653666</v>
      </c>
      <c r="AZ19" s="920">
        <v>113.11372428</v>
      </c>
      <c r="BA19" s="437">
        <v>93.109350000000006</v>
      </c>
      <c r="BB19" s="437">
        <v>80.809970000000007</v>
      </c>
      <c r="BC19" s="437">
        <v>74.678659999999994</v>
      </c>
      <c r="BD19" s="437">
        <v>80.802800000000005</v>
      </c>
      <c r="BE19" s="437">
        <v>87.324309999999997</v>
      </c>
      <c r="BF19" s="437">
        <v>86.91489</v>
      </c>
      <c r="BG19" s="437">
        <v>80.072940000000003</v>
      </c>
      <c r="BH19" s="437">
        <v>80.312010000000001</v>
      </c>
      <c r="BI19" s="437">
        <v>93.806709999999995</v>
      </c>
      <c r="BJ19" s="437">
        <v>108.4802</v>
      </c>
      <c r="BK19" s="437">
        <v>119.5857</v>
      </c>
      <c r="BL19" s="437">
        <v>109.83710000000001</v>
      </c>
      <c r="BM19" s="437">
        <v>94.776769999999999</v>
      </c>
      <c r="BN19" s="437">
        <v>82.715779999999995</v>
      </c>
      <c r="BO19" s="437">
        <v>76.897919999999999</v>
      </c>
      <c r="BP19" s="437">
        <v>82.844130000000007</v>
      </c>
      <c r="BQ19" s="437">
        <v>90.22148</v>
      </c>
      <c r="BR19" s="437">
        <v>89.702579999999998</v>
      </c>
      <c r="BS19" s="437">
        <v>82.666799999999995</v>
      </c>
      <c r="BT19" s="437">
        <v>83.024029999999996</v>
      </c>
      <c r="BU19" s="437">
        <v>95.75873</v>
      </c>
      <c r="BV19" s="437">
        <v>112.0317</v>
      </c>
    </row>
    <row r="20" spans="1:74" ht="11.1" customHeight="1" x14ac:dyDescent="0.2">
      <c r="A20" s="267" t="s">
        <v>259</v>
      </c>
      <c r="B20" s="600" t="s">
        <v>1178</v>
      </c>
      <c r="C20" s="574">
        <v>95.189354839000003</v>
      </c>
      <c r="D20" s="574">
        <v>96.099785714000006</v>
      </c>
      <c r="E20" s="574">
        <v>97.676806451999994</v>
      </c>
      <c r="F20" s="574">
        <v>98.637933333000007</v>
      </c>
      <c r="G20" s="574">
        <v>98.706225806000006</v>
      </c>
      <c r="H20" s="574">
        <v>99.000966667</v>
      </c>
      <c r="I20" s="574">
        <v>99.790580645000006</v>
      </c>
      <c r="J20" s="574">
        <v>100.43803226</v>
      </c>
      <c r="K20" s="574">
        <v>101.9952</v>
      </c>
      <c r="L20" s="574">
        <v>101.81396774</v>
      </c>
      <c r="M20" s="574">
        <v>101.9417</v>
      </c>
      <c r="N20" s="574">
        <v>100.47758064999999</v>
      </c>
      <c r="O20" s="574">
        <v>102.05241934999999</v>
      </c>
      <c r="P20" s="574">
        <v>101.64985713999999</v>
      </c>
      <c r="Q20" s="574">
        <v>103.10716128999999</v>
      </c>
      <c r="R20" s="574">
        <v>102.2525</v>
      </c>
      <c r="S20" s="574">
        <v>103.10435484</v>
      </c>
      <c r="T20" s="574">
        <v>101.90453333000001</v>
      </c>
      <c r="U20" s="574">
        <v>102.68180645</v>
      </c>
      <c r="V20" s="574">
        <v>103.30638709999999</v>
      </c>
      <c r="W20" s="574">
        <v>103.51553333</v>
      </c>
      <c r="X20" s="574">
        <v>103.62274194</v>
      </c>
      <c r="Y20" s="574">
        <v>105.20483333</v>
      </c>
      <c r="Z20" s="574">
        <v>105.34816128999999</v>
      </c>
      <c r="AA20" s="574">
        <v>101.76474193999999</v>
      </c>
      <c r="AB20" s="574">
        <v>104.56882759</v>
      </c>
      <c r="AC20" s="574">
        <v>102.30977419</v>
      </c>
      <c r="AD20" s="574">
        <v>101.35303333</v>
      </c>
      <c r="AE20" s="574">
        <v>101.50922581</v>
      </c>
      <c r="AF20" s="574">
        <v>102.72903332999999</v>
      </c>
      <c r="AG20" s="574">
        <v>104.0333871</v>
      </c>
      <c r="AH20" s="574">
        <v>103.06519355</v>
      </c>
      <c r="AI20" s="574">
        <v>102.34293332999999</v>
      </c>
      <c r="AJ20" s="574">
        <v>103.76893548</v>
      </c>
      <c r="AK20" s="574">
        <v>103.78576667</v>
      </c>
      <c r="AL20" s="574">
        <v>105.68119355</v>
      </c>
      <c r="AM20" s="574">
        <v>104.3723871</v>
      </c>
      <c r="AN20" s="574">
        <v>104.96410714</v>
      </c>
      <c r="AO20" s="574">
        <v>107.44990323</v>
      </c>
      <c r="AP20" s="574">
        <v>107.0294</v>
      </c>
      <c r="AQ20" s="574">
        <v>106.63580645</v>
      </c>
      <c r="AR20" s="574">
        <v>107.54526667</v>
      </c>
      <c r="AS20" s="574">
        <v>108.20987097</v>
      </c>
      <c r="AT20" s="574">
        <v>108.75145161</v>
      </c>
      <c r="AU20" s="574">
        <v>108.33499999999999</v>
      </c>
      <c r="AV20" s="574">
        <v>107.39025805999999</v>
      </c>
      <c r="AW20" s="574">
        <v>110.25573333</v>
      </c>
      <c r="AX20" s="574">
        <v>111.56532258</v>
      </c>
      <c r="AY20" s="574">
        <v>108.49420000000001</v>
      </c>
      <c r="AZ20" s="898">
        <v>110.0902</v>
      </c>
      <c r="BA20" s="354">
        <v>109.6955</v>
      </c>
      <c r="BB20" s="354">
        <v>109.41589999999999</v>
      </c>
      <c r="BC20" s="354">
        <v>109.26139999999999</v>
      </c>
      <c r="BD20" s="354">
        <v>109.0808</v>
      </c>
      <c r="BE20" s="354">
        <v>109.0339</v>
      </c>
      <c r="BF20" s="354">
        <v>108.9806</v>
      </c>
      <c r="BG20" s="354">
        <v>109.0981</v>
      </c>
      <c r="BH20" s="354">
        <v>109.57510000000001</v>
      </c>
      <c r="BI20" s="354">
        <v>110.23180000000001</v>
      </c>
      <c r="BJ20" s="354">
        <v>111.0183</v>
      </c>
      <c r="BK20" s="354">
        <v>111.2877</v>
      </c>
      <c r="BL20" s="354">
        <v>109.9272</v>
      </c>
      <c r="BM20" s="354">
        <v>111.5317</v>
      </c>
      <c r="BN20" s="354">
        <v>111.592</v>
      </c>
      <c r="BO20" s="354">
        <v>111.7646</v>
      </c>
      <c r="BP20" s="354">
        <v>112.0189</v>
      </c>
      <c r="BQ20" s="354">
        <v>112.3212</v>
      </c>
      <c r="BR20" s="354">
        <v>112.5218</v>
      </c>
      <c r="BS20" s="354">
        <v>112.804</v>
      </c>
      <c r="BT20" s="354">
        <v>113.3189</v>
      </c>
      <c r="BU20" s="354">
        <v>113.944</v>
      </c>
      <c r="BV20" s="354">
        <v>114.7574</v>
      </c>
    </row>
    <row r="21" spans="1:74" ht="11.1" customHeight="1" x14ac:dyDescent="0.2">
      <c r="A21" s="267" t="s">
        <v>6</v>
      </c>
      <c r="B21" s="600" t="s">
        <v>1179</v>
      </c>
      <c r="C21" s="574">
        <v>32.704612902999997</v>
      </c>
      <c r="D21" s="574">
        <v>24.027392856999999</v>
      </c>
      <c r="E21" s="574">
        <v>5.5094838709999996</v>
      </c>
      <c r="F21" s="574">
        <v>-7.3495666667000004</v>
      </c>
      <c r="G21" s="574">
        <v>-13.301483871</v>
      </c>
      <c r="H21" s="574">
        <v>-11.064500000000001</v>
      </c>
      <c r="I21" s="574">
        <v>-6.0294193547999999</v>
      </c>
      <c r="J21" s="574">
        <v>-6.8869032258000002</v>
      </c>
      <c r="K21" s="574">
        <v>-14.872</v>
      </c>
      <c r="L21" s="574">
        <v>-13.933387097000001</v>
      </c>
      <c r="M21" s="574">
        <v>2.6001666666999999</v>
      </c>
      <c r="N21" s="574">
        <v>18.974419354999998</v>
      </c>
      <c r="O21" s="574">
        <v>15.049967742</v>
      </c>
      <c r="P21" s="574">
        <v>14.595392857</v>
      </c>
      <c r="Q21" s="574">
        <v>7.4437419355000003</v>
      </c>
      <c r="R21" s="574">
        <v>-9.1692333332999993</v>
      </c>
      <c r="S21" s="574">
        <v>-14.875290323</v>
      </c>
      <c r="T21" s="574">
        <v>-11.700833333</v>
      </c>
      <c r="U21" s="574">
        <v>-4.4793548387</v>
      </c>
      <c r="V21" s="574">
        <v>-4.4558064516</v>
      </c>
      <c r="W21" s="574">
        <v>-11.021000000000001</v>
      </c>
      <c r="X21" s="574">
        <v>-10.599354839</v>
      </c>
      <c r="Y21" s="574">
        <v>2.3415666666999999</v>
      </c>
      <c r="Z21" s="574">
        <v>9.4326451613</v>
      </c>
      <c r="AA21" s="574">
        <v>27.253354839</v>
      </c>
      <c r="AB21" s="574">
        <v>9.0176551723999996</v>
      </c>
      <c r="AC21" s="574">
        <v>1.4377096774</v>
      </c>
      <c r="AD21" s="574">
        <v>-8.5539666666999992</v>
      </c>
      <c r="AE21" s="574">
        <v>-11.710741935</v>
      </c>
      <c r="AF21" s="574">
        <v>-8.4524666666999995</v>
      </c>
      <c r="AG21" s="574">
        <v>-3.8698387097000002</v>
      </c>
      <c r="AH21" s="574">
        <v>-2.6275483871</v>
      </c>
      <c r="AI21" s="574">
        <v>-8.3516333333000006</v>
      </c>
      <c r="AJ21" s="574">
        <v>-10.452096773999999</v>
      </c>
      <c r="AK21" s="574">
        <v>0.73023333332999996</v>
      </c>
      <c r="AL21" s="574">
        <v>15.395483871</v>
      </c>
      <c r="AM21" s="574">
        <v>32.589322580999998</v>
      </c>
      <c r="AN21" s="574">
        <v>22.727785713999999</v>
      </c>
      <c r="AO21" s="574">
        <v>-1.5613870968000001</v>
      </c>
      <c r="AP21" s="574">
        <v>-10.135899999999999</v>
      </c>
      <c r="AQ21" s="574">
        <v>-15.987870967999999</v>
      </c>
      <c r="AR21" s="574">
        <v>-11.824333333</v>
      </c>
      <c r="AS21" s="574">
        <v>-4.9321290322999998</v>
      </c>
      <c r="AT21" s="574">
        <v>-5.9977741934999997</v>
      </c>
      <c r="AU21" s="574">
        <v>-10.239699999999999</v>
      </c>
      <c r="AV21" s="574">
        <v>-9.8454193548000006</v>
      </c>
      <c r="AW21" s="574">
        <v>1.0381666667</v>
      </c>
      <c r="AX21" s="574">
        <v>19.235419355000001</v>
      </c>
      <c r="AY21" s="574">
        <v>26.446032257999999</v>
      </c>
      <c r="AZ21" s="898">
        <v>20.967454082</v>
      </c>
      <c r="BA21" s="354">
        <v>2.0664709999999999</v>
      </c>
      <c r="BB21" s="354">
        <v>-10.25858</v>
      </c>
      <c r="BC21" s="354">
        <v>-15.70162</v>
      </c>
      <c r="BD21" s="354">
        <v>-11.476889999999999</v>
      </c>
      <c r="BE21" s="354">
        <v>-5.04948</v>
      </c>
      <c r="BF21" s="354">
        <v>-4.819947</v>
      </c>
      <c r="BG21" s="354">
        <v>-11.45726</v>
      </c>
      <c r="BH21" s="354">
        <v>-10.97608</v>
      </c>
      <c r="BI21" s="354">
        <v>2.5076900000000002</v>
      </c>
      <c r="BJ21" s="354">
        <v>16.628730000000001</v>
      </c>
      <c r="BK21" s="354">
        <v>26.134920000000001</v>
      </c>
      <c r="BL21" s="354">
        <v>19.352519999999998</v>
      </c>
      <c r="BM21" s="354">
        <v>4.2576419999999997</v>
      </c>
      <c r="BN21" s="354">
        <v>-8.729813</v>
      </c>
      <c r="BO21" s="354">
        <v>-13.60249</v>
      </c>
      <c r="BP21" s="354">
        <v>-9.5459219999999991</v>
      </c>
      <c r="BQ21" s="354">
        <v>-4.2852040000000002</v>
      </c>
      <c r="BR21" s="354">
        <v>-3.6035219999999999</v>
      </c>
      <c r="BS21" s="354">
        <v>-10.68817</v>
      </c>
      <c r="BT21" s="354">
        <v>-10.33257</v>
      </c>
      <c r="BU21" s="354">
        <v>2.2975370000000002</v>
      </c>
      <c r="BV21" s="354">
        <v>18.21153</v>
      </c>
    </row>
    <row r="22" spans="1:74" ht="11.1" customHeight="1" x14ac:dyDescent="0.2">
      <c r="A22" s="267" t="s">
        <v>263</v>
      </c>
      <c r="B22" s="600" t="s">
        <v>1180</v>
      </c>
      <c r="C22" s="574">
        <v>0.19209677419000001</v>
      </c>
      <c r="D22" s="574">
        <v>0.19392857143</v>
      </c>
      <c r="E22" s="574">
        <v>0.19712903226</v>
      </c>
      <c r="F22" s="574">
        <v>0.19906666667</v>
      </c>
      <c r="G22" s="574">
        <v>0.19919354839</v>
      </c>
      <c r="H22" s="574">
        <v>0.19980000000000001</v>
      </c>
      <c r="I22" s="574">
        <v>0.20138709677</v>
      </c>
      <c r="J22" s="574">
        <v>0.20267741935</v>
      </c>
      <c r="K22" s="574">
        <v>0.20583333333000001</v>
      </c>
      <c r="L22" s="574">
        <v>0.2054516129</v>
      </c>
      <c r="M22" s="574">
        <v>0.20573333332999999</v>
      </c>
      <c r="N22" s="574">
        <v>0.20277419355000001</v>
      </c>
      <c r="O22" s="574">
        <v>0.23377419355000001</v>
      </c>
      <c r="P22" s="574">
        <v>0.23285714286</v>
      </c>
      <c r="Q22" s="574">
        <v>0.23619354839000001</v>
      </c>
      <c r="R22" s="574">
        <v>0.23423333332999999</v>
      </c>
      <c r="S22" s="574">
        <v>0.23619354839000001</v>
      </c>
      <c r="T22" s="574">
        <v>0.23343333332999999</v>
      </c>
      <c r="U22" s="574">
        <v>0.23522580644999999</v>
      </c>
      <c r="V22" s="574">
        <v>0.23664516128999999</v>
      </c>
      <c r="W22" s="574">
        <v>0.23713333333</v>
      </c>
      <c r="X22" s="574">
        <v>0.23738709677</v>
      </c>
      <c r="Y22" s="574">
        <v>0.24099999999999999</v>
      </c>
      <c r="Z22" s="574">
        <v>0.24132258065000001</v>
      </c>
      <c r="AA22" s="574">
        <v>0.25922580644999998</v>
      </c>
      <c r="AB22" s="574">
        <v>0.26634482759</v>
      </c>
      <c r="AC22" s="574">
        <v>0.26061290323000003</v>
      </c>
      <c r="AD22" s="574">
        <v>0.25816666666999999</v>
      </c>
      <c r="AE22" s="574">
        <v>0.2585483871</v>
      </c>
      <c r="AF22" s="574">
        <v>0.26166666666999999</v>
      </c>
      <c r="AG22" s="574">
        <v>0.26500000000000001</v>
      </c>
      <c r="AH22" s="574">
        <v>0.26251612902999999</v>
      </c>
      <c r="AI22" s="574">
        <v>0.26069999999999999</v>
      </c>
      <c r="AJ22" s="574">
        <v>0.26432258065000003</v>
      </c>
      <c r="AK22" s="574">
        <v>0.26436666666999997</v>
      </c>
      <c r="AL22" s="574">
        <v>0.26919354838999998</v>
      </c>
      <c r="AM22" s="574">
        <v>0.34906451613</v>
      </c>
      <c r="AN22" s="574">
        <v>0.32246428571000002</v>
      </c>
      <c r="AO22" s="574">
        <v>0.27335483870999999</v>
      </c>
      <c r="AP22" s="574">
        <v>0.25140000000000001</v>
      </c>
      <c r="AQ22" s="574">
        <v>0.21670967742</v>
      </c>
      <c r="AR22" s="574">
        <v>0.19903333333000001</v>
      </c>
      <c r="AS22" s="574">
        <v>0.24393548387</v>
      </c>
      <c r="AT22" s="574">
        <v>0.24135483870999999</v>
      </c>
      <c r="AU22" s="574">
        <v>0.24463333333000001</v>
      </c>
      <c r="AV22" s="574">
        <v>0.21161290323000001</v>
      </c>
      <c r="AW22" s="574">
        <v>0.26400000000000001</v>
      </c>
      <c r="AX22" s="574">
        <v>0.31009677418999998</v>
      </c>
      <c r="AY22" s="574">
        <v>0.2628144</v>
      </c>
      <c r="AZ22" s="898">
        <v>0.26668019999999998</v>
      </c>
      <c r="BA22" s="354">
        <v>0.26572430000000002</v>
      </c>
      <c r="BB22" s="354">
        <v>0.26504689999999997</v>
      </c>
      <c r="BC22" s="354">
        <v>0.26467259999999998</v>
      </c>
      <c r="BD22" s="354">
        <v>0.2642351</v>
      </c>
      <c r="BE22" s="354">
        <v>0.26412160000000001</v>
      </c>
      <c r="BF22" s="354">
        <v>0.26399240000000002</v>
      </c>
      <c r="BG22" s="354">
        <v>0.26427699999999998</v>
      </c>
      <c r="BH22" s="354">
        <v>0.26543260000000002</v>
      </c>
      <c r="BI22" s="354">
        <v>0.26702320000000002</v>
      </c>
      <c r="BJ22" s="354">
        <v>0.26892850000000001</v>
      </c>
      <c r="BK22" s="354">
        <v>0.26958100000000002</v>
      </c>
      <c r="BL22" s="354">
        <v>0.26628550000000001</v>
      </c>
      <c r="BM22" s="354">
        <v>0.27017229999999998</v>
      </c>
      <c r="BN22" s="354">
        <v>0.27031830000000001</v>
      </c>
      <c r="BO22" s="354">
        <v>0.27073639999999999</v>
      </c>
      <c r="BP22" s="354">
        <v>0.27135239999999999</v>
      </c>
      <c r="BQ22" s="354">
        <v>0.27208460000000001</v>
      </c>
      <c r="BR22" s="354">
        <v>0.2725706</v>
      </c>
      <c r="BS22" s="354">
        <v>0.27325430000000001</v>
      </c>
      <c r="BT22" s="354">
        <v>0.27450150000000001</v>
      </c>
      <c r="BU22" s="354">
        <v>0.27601560000000003</v>
      </c>
      <c r="BV22" s="354">
        <v>0.27798600000000001</v>
      </c>
    </row>
    <row r="23" spans="1:74" ht="11.1" customHeight="1" x14ac:dyDescent="0.2">
      <c r="A23" s="267" t="s">
        <v>1181</v>
      </c>
      <c r="B23" s="600" t="s">
        <v>1182</v>
      </c>
      <c r="C23" s="574">
        <v>-10.147976419000001</v>
      </c>
      <c r="D23" s="574">
        <v>-10.301800785999999</v>
      </c>
      <c r="E23" s="574">
        <v>-12.244346289999999</v>
      </c>
      <c r="F23" s="574">
        <v>-11.412908067</v>
      </c>
      <c r="G23" s="574">
        <v>-12.444054032</v>
      </c>
      <c r="H23" s="574">
        <v>-10.829249432999999</v>
      </c>
      <c r="I23" s="574">
        <v>-9.7627492258000004</v>
      </c>
      <c r="J23" s="574">
        <v>-10.391829065</v>
      </c>
      <c r="K23" s="574">
        <v>-9.7512567333</v>
      </c>
      <c r="L23" s="574">
        <v>-10.155537516000001</v>
      </c>
      <c r="M23" s="574">
        <v>-10.294453000000001</v>
      </c>
      <c r="N23" s="574">
        <v>-9.8600382903000003</v>
      </c>
      <c r="O23" s="574">
        <v>-10.754954097000001</v>
      </c>
      <c r="P23" s="574">
        <v>-11.816810357</v>
      </c>
      <c r="Q23" s="574">
        <v>-12.934402645</v>
      </c>
      <c r="R23" s="574">
        <v>-13.347177800000001</v>
      </c>
      <c r="S23" s="574">
        <v>-13.622940065</v>
      </c>
      <c r="T23" s="574">
        <v>-12.528733300000001</v>
      </c>
      <c r="U23" s="574">
        <v>-12.207183194000001</v>
      </c>
      <c r="V23" s="574">
        <v>-12.51858571</v>
      </c>
      <c r="W23" s="574">
        <v>-13.187983066999999</v>
      </c>
      <c r="X23" s="574">
        <v>-13.576626935</v>
      </c>
      <c r="Y23" s="574">
        <v>-13.441369399999999</v>
      </c>
      <c r="Z23" s="574">
        <v>-13.93584471</v>
      </c>
      <c r="AA23" s="574">
        <v>-11.322597418999999</v>
      </c>
      <c r="AB23" s="574">
        <v>-13.284197621000001</v>
      </c>
      <c r="AC23" s="574">
        <v>-13.695986742000001</v>
      </c>
      <c r="AD23" s="574">
        <v>-11.510370032999999</v>
      </c>
      <c r="AE23" s="574">
        <v>-13.159119774000001</v>
      </c>
      <c r="AF23" s="574">
        <v>-12.667511899999999</v>
      </c>
      <c r="AG23" s="574">
        <v>-10.860734065000001</v>
      </c>
      <c r="AH23" s="574">
        <v>-12.560862225999999</v>
      </c>
      <c r="AI23" s="574">
        <v>-13.058229132999999</v>
      </c>
      <c r="AJ23" s="574">
        <v>-12.753002839000001</v>
      </c>
      <c r="AK23" s="574">
        <v>-12.293249599999999</v>
      </c>
      <c r="AL23" s="574">
        <v>-12.450898323000001</v>
      </c>
      <c r="AM23" s="574">
        <v>-11.568382226000001</v>
      </c>
      <c r="AN23" s="574">
        <v>-13.853838893000001</v>
      </c>
      <c r="AO23" s="574">
        <v>-15.810619129000001</v>
      </c>
      <c r="AP23" s="574">
        <v>-16.293429</v>
      </c>
      <c r="AQ23" s="574">
        <v>-15.973201452</v>
      </c>
      <c r="AR23" s="574">
        <v>-14.843069067</v>
      </c>
      <c r="AS23" s="574">
        <v>-14.899447645</v>
      </c>
      <c r="AT23" s="574">
        <v>-16.897760194</v>
      </c>
      <c r="AU23" s="574">
        <v>-16.772302932999999</v>
      </c>
      <c r="AV23" s="574">
        <v>-17.767932902999998</v>
      </c>
      <c r="AW23" s="574">
        <v>-18.077282032999999</v>
      </c>
      <c r="AX23" s="574">
        <v>-18.383858258</v>
      </c>
      <c r="AY23" s="574">
        <v>-15.70651</v>
      </c>
      <c r="AZ23" s="898">
        <v>-18.210609999999999</v>
      </c>
      <c r="BA23" s="354">
        <v>-18.918379999999999</v>
      </c>
      <c r="BB23" s="354">
        <v>-18.612390000000001</v>
      </c>
      <c r="BC23" s="354">
        <v>-19.145790000000002</v>
      </c>
      <c r="BD23" s="354">
        <v>-17.065339999999999</v>
      </c>
      <c r="BE23" s="354">
        <v>-16.924250000000001</v>
      </c>
      <c r="BF23" s="354">
        <v>-17.50975</v>
      </c>
      <c r="BG23" s="354">
        <v>-17.832139999999999</v>
      </c>
      <c r="BH23" s="354">
        <v>-18.552489999999999</v>
      </c>
      <c r="BI23" s="354">
        <v>-19.199780000000001</v>
      </c>
      <c r="BJ23" s="354">
        <v>-19.435790000000001</v>
      </c>
      <c r="BK23" s="354">
        <v>-18.1065</v>
      </c>
      <c r="BL23" s="354">
        <v>-19.708939999999998</v>
      </c>
      <c r="BM23" s="354">
        <v>-21.282789999999999</v>
      </c>
      <c r="BN23" s="354">
        <v>-20.416779999999999</v>
      </c>
      <c r="BO23" s="354">
        <v>-21.534939999999999</v>
      </c>
      <c r="BP23" s="354">
        <v>-19.900230000000001</v>
      </c>
      <c r="BQ23" s="354">
        <v>-18.086569999999998</v>
      </c>
      <c r="BR23" s="354">
        <v>-19.488299999999999</v>
      </c>
      <c r="BS23" s="354">
        <v>-19.72232</v>
      </c>
      <c r="BT23" s="354">
        <v>-20.236840000000001</v>
      </c>
      <c r="BU23" s="354">
        <v>-20.758780000000002</v>
      </c>
      <c r="BV23" s="354">
        <v>-21.215240000000001</v>
      </c>
    </row>
    <row r="24" spans="1:74" ht="11.1" customHeight="1" x14ac:dyDescent="0.2">
      <c r="A24" s="267" t="s">
        <v>262</v>
      </c>
      <c r="B24" s="601" t="s">
        <v>1183</v>
      </c>
      <c r="C24" s="574">
        <v>0.20826609676999999</v>
      </c>
      <c r="D24" s="574">
        <v>0.16081885713999999</v>
      </c>
      <c r="E24" s="574">
        <v>8.5459612902999998E-2</v>
      </c>
      <c r="F24" s="574">
        <v>5.0344999999999999E-3</v>
      </c>
      <c r="G24" s="574">
        <v>2.0806870968000001E-2</v>
      </c>
      <c r="H24" s="574">
        <v>5.9327333333000004E-3</v>
      </c>
      <c r="I24" s="574">
        <v>9.3112E-2</v>
      </c>
      <c r="J24" s="574">
        <v>9.8441838709999993E-2</v>
      </c>
      <c r="K24" s="574">
        <v>5.3478333333000002E-3</v>
      </c>
      <c r="L24" s="574">
        <v>6.7019032257999997E-3</v>
      </c>
      <c r="M24" s="574">
        <v>4.6510900000000001E-2</v>
      </c>
      <c r="N24" s="574">
        <v>9.6239838709999997E-2</v>
      </c>
      <c r="O24" s="574">
        <v>8.5911354839000004E-2</v>
      </c>
      <c r="P24" s="574">
        <v>0.14487800000000001</v>
      </c>
      <c r="Q24" s="574">
        <v>4.3813935483999998E-2</v>
      </c>
      <c r="R24" s="574">
        <v>6.6590333333000004E-3</v>
      </c>
      <c r="S24" s="574">
        <v>5.2297580645000001E-2</v>
      </c>
      <c r="T24" s="574">
        <v>8.9040666666999994E-3</v>
      </c>
      <c r="U24" s="574">
        <v>4.8428612902999997E-2</v>
      </c>
      <c r="V24" s="574">
        <v>8.4130645160999992E-3</v>
      </c>
      <c r="W24" s="574">
        <v>5.9294666667000003E-3</v>
      </c>
      <c r="X24" s="574">
        <v>7.1173225806000001E-3</v>
      </c>
      <c r="Y24" s="574">
        <v>5.0585666667000003E-3</v>
      </c>
      <c r="Z24" s="574">
        <v>8.9055322581000004E-2</v>
      </c>
      <c r="AA24" s="574">
        <v>0.13997558064999999</v>
      </c>
      <c r="AB24" s="574">
        <v>9.5281758620999996E-2</v>
      </c>
      <c r="AC24" s="574">
        <v>0.15135938709999999</v>
      </c>
      <c r="AD24" s="574">
        <v>1.5020000000000001E-3</v>
      </c>
      <c r="AE24" s="574">
        <v>9.3461290323000005E-4</v>
      </c>
      <c r="AF24" s="574">
        <v>9.278E-4</v>
      </c>
      <c r="AG24" s="574">
        <v>1.5922580645E-3</v>
      </c>
      <c r="AH24" s="574">
        <v>2.0852903226000002E-3</v>
      </c>
      <c r="AI24" s="574">
        <v>7.1357966667000006E-2</v>
      </c>
      <c r="AJ24" s="574">
        <v>1.9825483870999998E-3</v>
      </c>
      <c r="AK24" s="574">
        <v>1.3918666667E-3</v>
      </c>
      <c r="AL24" s="574">
        <v>7.1811064516000001E-2</v>
      </c>
      <c r="AM24" s="574">
        <v>5.8225709676999998E-2</v>
      </c>
      <c r="AN24" s="574">
        <v>1.0801785713999999E-2</v>
      </c>
      <c r="AO24" s="574">
        <v>6.6925161289999998E-3</v>
      </c>
      <c r="AP24" s="574">
        <v>5.5083666666999997E-3</v>
      </c>
      <c r="AQ24" s="574">
        <v>7.0580322581000002E-3</v>
      </c>
      <c r="AR24" s="574">
        <v>6.5553666666999999E-3</v>
      </c>
      <c r="AS24" s="574">
        <v>8.7532903225999992E-3</v>
      </c>
      <c r="AT24" s="574">
        <v>7.6149354838999997E-3</v>
      </c>
      <c r="AU24" s="574">
        <v>0.10315630000000001</v>
      </c>
      <c r="AV24" s="574">
        <v>6.2136451612999997E-3</v>
      </c>
      <c r="AW24" s="574">
        <v>6.5170333332999998E-3</v>
      </c>
      <c r="AX24" s="574">
        <v>0.22259351613</v>
      </c>
      <c r="AY24" s="574">
        <v>0.14804888301999999</v>
      </c>
      <c r="AZ24" s="898">
        <v>8.7282685254E-2</v>
      </c>
      <c r="BA24" s="354">
        <v>5.1339731030000002E-2</v>
      </c>
      <c r="BB24" s="354">
        <v>4.0350593626999998E-2</v>
      </c>
      <c r="BC24" s="354">
        <v>3.0833917890999998E-2</v>
      </c>
      <c r="BD24" s="354">
        <v>4.2588160505E-2</v>
      </c>
      <c r="BE24" s="354">
        <v>4.7606052490000002E-2</v>
      </c>
      <c r="BF24" s="354">
        <v>5.2531340426000002E-2</v>
      </c>
      <c r="BG24" s="354">
        <v>1.9159926415999999E-2</v>
      </c>
      <c r="BH24" s="354">
        <v>3.9129490353E-2</v>
      </c>
      <c r="BI24" s="354">
        <v>4.7738698460999998E-2</v>
      </c>
      <c r="BJ24" s="354">
        <v>0.10344488939</v>
      </c>
      <c r="BK24" s="354">
        <v>0.14804888301999999</v>
      </c>
      <c r="BL24" s="354">
        <v>8.7282685254E-2</v>
      </c>
      <c r="BM24" s="354">
        <v>5.1339731030000002E-2</v>
      </c>
      <c r="BN24" s="354">
        <v>4.0350593626999998E-2</v>
      </c>
      <c r="BO24" s="354">
        <v>3.0833917890999998E-2</v>
      </c>
      <c r="BP24" s="354">
        <v>4.2588160505E-2</v>
      </c>
      <c r="BQ24" s="354">
        <v>4.7606052490000002E-2</v>
      </c>
      <c r="BR24" s="354">
        <v>5.2531340426000002E-2</v>
      </c>
      <c r="BS24" s="354">
        <v>1.9159926415999999E-2</v>
      </c>
      <c r="BT24" s="354">
        <v>3.9129490353E-2</v>
      </c>
      <c r="BU24" s="354">
        <v>4.7738698460999998E-2</v>
      </c>
      <c r="BV24" s="354">
        <v>0.10344488939</v>
      </c>
    </row>
    <row r="25" spans="1:74" ht="11.1" customHeight="1" x14ac:dyDescent="0.2">
      <c r="A25" s="267" t="s">
        <v>527</v>
      </c>
      <c r="B25" s="601" t="s">
        <v>1184</v>
      </c>
      <c r="C25" s="574">
        <v>11.412610935</v>
      </c>
      <c r="D25" s="574">
        <v>11.313065785999999</v>
      </c>
      <c r="E25" s="574">
        <v>11.745664935000001</v>
      </c>
      <c r="F25" s="574">
        <v>11.015428967</v>
      </c>
      <c r="G25" s="574">
        <v>11.33703029</v>
      </c>
      <c r="H25" s="574">
        <v>10.021977232999999</v>
      </c>
      <c r="I25" s="574">
        <v>9.6908051613000001</v>
      </c>
      <c r="J25" s="574">
        <v>9.6843560644999993</v>
      </c>
      <c r="K25" s="574">
        <v>9.8459686666999993</v>
      </c>
      <c r="L25" s="574">
        <v>9.9942913871000005</v>
      </c>
      <c r="M25" s="574">
        <v>10.086944799999999</v>
      </c>
      <c r="N25" s="574">
        <v>10.966464452</v>
      </c>
      <c r="O25" s="574">
        <v>10.875970161</v>
      </c>
      <c r="P25" s="574">
        <v>11.652665036</v>
      </c>
      <c r="Q25" s="574">
        <v>11.824260806</v>
      </c>
      <c r="R25" s="574">
        <v>12.528115133</v>
      </c>
      <c r="S25" s="574">
        <v>11.831429452</v>
      </c>
      <c r="T25" s="574">
        <v>10.929080633</v>
      </c>
      <c r="U25" s="574">
        <v>11.267489774</v>
      </c>
      <c r="V25" s="574">
        <v>11.388993580999999</v>
      </c>
      <c r="W25" s="574">
        <v>11.5534509</v>
      </c>
      <c r="X25" s="574">
        <v>12.400103516</v>
      </c>
      <c r="Y25" s="574">
        <v>12.8753989</v>
      </c>
      <c r="Z25" s="574">
        <v>13.643065194</v>
      </c>
      <c r="AA25" s="574">
        <v>12.782593774</v>
      </c>
      <c r="AB25" s="574">
        <v>12.398711172000001</v>
      </c>
      <c r="AC25" s="574">
        <v>11.932180355</v>
      </c>
      <c r="AD25" s="574">
        <v>10.125862933000001</v>
      </c>
      <c r="AE25" s="574">
        <v>11.862035323000001</v>
      </c>
      <c r="AF25" s="574">
        <v>11.8807531</v>
      </c>
      <c r="AG25" s="574">
        <v>10.447505839</v>
      </c>
      <c r="AH25" s="574">
        <v>11.728194096999999</v>
      </c>
      <c r="AI25" s="574">
        <v>12.1009837</v>
      </c>
      <c r="AJ25" s="574">
        <v>12.135486258</v>
      </c>
      <c r="AK25" s="574">
        <v>12.535502366999999</v>
      </c>
      <c r="AL25" s="574">
        <v>13.251173323</v>
      </c>
      <c r="AM25" s="574">
        <v>13.385500903000001</v>
      </c>
      <c r="AN25" s="574">
        <v>14.615418785999999</v>
      </c>
      <c r="AO25" s="574">
        <v>14.772740419</v>
      </c>
      <c r="AP25" s="574">
        <v>14.9374515</v>
      </c>
      <c r="AQ25" s="574">
        <v>14.041883774</v>
      </c>
      <c r="AR25" s="574">
        <v>13.532549767000001</v>
      </c>
      <c r="AS25" s="574">
        <v>14.060314839</v>
      </c>
      <c r="AT25" s="574">
        <v>14.552867064999999</v>
      </c>
      <c r="AU25" s="574">
        <v>15.0584905</v>
      </c>
      <c r="AV25" s="574">
        <v>16.242574903000001</v>
      </c>
      <c r="AW25" s="574">
        <v>17.5029659</v>
      </c>
      <c r="AX25" s="574">
        <v>18.363463968000001</v>
      </c>
      <c r="AY25" s="574">
        <v>17.597850685000001</v>
      </c>
      <c r="AZ25" s="898">
        <v>17.513425245000001</v>
      </c>
      <c r="BA25" s="354">
        <v>17.134844867000002</v>
      </c>
      <c r="BB25" s="354">
        <v>16.364808829000001</v>
      </c>
      <c r="BC25" s="354">
        <v>16.655131502</v>
      </c>
      <c r="BD25" s="354">
        <v>14.992819059</v>
      </c>
      <c r="BE25" s="354">
        <v>15.387145915</v>
      </c>
      <c r="BF25" s="354">
        <v>15.664500084</v>
      </c>
      <c r="BG25" s="354">
        <v>15.636042555</v>
      </c>
      <c r="BH25" s="354">
        <v>16.574964556000001</v>
      </c>
      <c r="BI25" s="354">
        <v>17.699620692</v>
      </c>
      <c r="BJ25" s="354">
        <v>18.761826929000001</v>
      </c>
      <c r="BK25" s="354">
        <v>18.744831923</v>
      </c>
      <c r="BL25" s="354">
        <v>18.424941198999999</v>
      </c>
      <c r="BM25" s="354">
        <v>18.964727046</v>
      </c>
      <c r="BN25" s="354">
        <v>17.785237729999999</v>
      </c>
      <c r="BO25" s="354">
        <v>18.658026257</v>
      </c>
      <c r="BP25" s="354">
        <v>17.357638984000001</v>
      </c>
      <c r="BQ25" s="354">
        <v>16.008359878</v>
      </c>
      <c r="BR25" s="354">
        <v>17.194655321999999</v>
      </c>
      <c r="BS25" s="354">
        <v>17.095531585</v>
      </c>
      <c r="BT25" s="354">
        <v>17.843010229000001</v>
      </c>
      <c r="BU25" s="354">
        <v>18.854392386000001</v>
      </c>
      <c r="BV25" s="354">
        <v>20.295895786999999</v>
      </c>
    </row>
    <row r="26" spans="1:74" ht="11.1" customHeight="1" x14ac:dyDescent="0.2">
      <c r="A26" s="267" t="s">
        <v>261</v>
      </c>
      <c r="B26" s="601" t="s">
        <v>1185</v>
      </c>
      <c r="C26" s="574">
        <v>9.3470130000000005</v>
      </c>
      <c r="D26" s="574">
        <v>9.0512807500000001</v>
      </c>
      <c r="E26" s="574">
        <v>8.2843733871000005</v>
      </c>
      <c r="F26" s="574">
        <v>8.1605300333000006</v>
      </c>
      <c r="G26" s="574">
        <v>7.4263955484000004</v>
      </c>
      <c r="H26" s="574">
        <v>7.6225831667000001</v>
      </c>
      <c r="I26" s="574">
        <v>8.2026819677000002</v>
      </c>
      <c r="J26" s="574">
        <v>7.5099342903000004</v>
      </c>
      <c r="K26" s="574">
        <v>7.7912675</v>
      </c>
      <c r="L26" s="574">
        <v>7.7181611290000003</v>
      </c>
      <c r="M26" s="574">
        <v>8.1586572667000006</v>
      </c>
      <c r="N26" s="574">
        <v>9.3524510967999994</v>
      </c>
      <c r="O26" s="574">
        <v>8.7911647097000003</v>
      </c>
      <c r="P26" s="574">
        <v>8.5656576428999998</v>
      </c>
      <c r="Q26" s="574">
        <v>8.0018956774000003</v>
      </c>
      <c r="R26" s="574">
        <v>7.3360328333</v>
      </c>
      <c r="S26" s="574">
        <v>6.9179313226000003</v>
      </c>
      <c r="T26" s="574">
        <v>7.7063092332999998</v>
      </c>
      <c r="U26" s="574">
        <v>8.2119556774000007</v>
      </c>
      <c r="V26" s="574">
        <v>7.9406427418999996</v>
      </c>
      <c r="W26" s="574">
        <v>7.6602253666999998</v>
      </c>
      <c r="X26" s="574">
        <v>7.4426765483999997</v>
      </c>
      <c r="Y26" s="574">
        <v>8.3623148</v>
      </c>
      <c r="Z26" s="574">
        <v>8.8409213870999999</v>
      </c>
      <c r="AA26" s="574">
        <v>10.27803171</v>
      </c>
      <c r="AB26" s="574">
        <v>8.8100624138000008</v>
      </c>
      <c r="AC26" s="574">
        <v>7.6997171934999997</v>
      </c>
      <c r="AD26" s="574">
        <v>7.3945232333000002</v>
      </c>
      <c r="AE26" s="574">
        <v>7.6908277096999997</v>
      </c>
      <c r="AF26" s="574">
        <v>8.2233396666999994</v>
      </c>
      <c r="AG26" s="574">
        <v>8.7539868065000004</v>
      </c>
      <c r="AH26" s="574">
        <v>8.4134010967999995</v>
      </c>
      <c r="AI26" s="574">
        <v>8.1465208666999995</v>
      </c>
      <c r="AJ26" s="574">
        <v>8.1894093870999995</v>
      </c>
      <c r="AK26" s="574">
        <v>9.0121732333000004</v>
      </c>
      <c r="AL26" s="574">
        <v>9.9082699999999999</v>
      </c>
      <c r="AM26" s="574">
        <v>10.769202129</v>
      </c>
      <c r="AN26" s="574">
        <v>10.543113249999999</v>
      </c>
      <c r="AO26" s="574">
        <v>8.4802686773999998</v>
      </c>
      <c r="AP26" s="574">
        <v>7.8687493333000003</v>
      </c>
      <c r="AQ26" s="574">
        <v>7.7503943548000001</v>
      </c>
      <c r="AR26" s="574">
        <v>8.2077533332999995</v>
      </c>
      <c r="AS26" s="574">
        <v>8.3087220644999995</v>
      </c>
      <c r="AT26" s="574">
        <v>7.6620551612999996</v>
      </c>
      <c r="AU26" s="574">
        <v>7.4215174333</v>
      </c>
      <c r="AV26" s="574">
        <v>7.5005169355000003</v>
      </c>
      <c r="AW26" s="574">
        <v>8.8027403332999992</v>
      </c>
      <c r="AX26" s="574">
        <v>10.079586838999999</v>
      </c>
      <c r="AY26" s="574">
        <v>11.487360000000001</v>
      </c>
      <c r="AZ26" s="898">
        <v>9.7067429999999995</v>
      </c>
      <c r="BA26" s="354">
        <v>8.6363350000000008</v>
      </c>
      <c r="BB26" s="354">
        <v>7.9270949999999996</v>
      </c>
      <c r="BC26" s="354">
        <v>7.5694309999999998</v>
      </c>
      <c r="BD26" s="354">
        <v>7.7903849999999997</v>
      </c>
      <c r="BE26" s="354">
        <v>8.1643899999999991</v>
      </c>
      <c r="BF26" s="354">
        <v>7.8284099999999999</v>
      </c>
      <c r="BG26" s="354">
        <v>7.566573</v>
      </c>
      <c r="BH26" s="354">
        <v>7.4633139999999996</v>
      </c>
      <c r="BI26" s="354">
        <v>7.9028010000000002</v>
      </c>
      <c r="BJ26" s="354">
        <v>8.7135429999999996</v>
      </c>
      <c r="BK26" s="354">
        <v>9.9221050000000002</v>
      </c>
      <c r="BL26" s="354">
        <v>8.8956490000000006</v>
      </c>
      <c r="BM26" s="354">
        <v>8.0571669999999997</v>
      </c>
      <c r="BN26" s="354">
        <v>7.5173870000000003</v>
      </c>
      <c r="BO26" s="354">
        <v>7.2794730000000003</v>
      </c>
      <c r="BP26" s="354">
        <v>7.5852360000000001</v>
      </c>
      <c r="BQ26" s="354">
        <v>8.0195340000000002</v>
      </c>
      <c r="BR26" s="354">
        <v>7.7265079999999999</v>
      </c>
      <c r="BS26" s="354">
        <v>7.4954510000000001</v>
      </c>
      <c r="BT26" s="354">
        <v>7.4150450000000001</v>
      </c>
      <c r="BU26" s="354">
        <v>7.8720660000000002</v>
      </c>
      <c r="BV26" s="354">
        <v>8.6951900000000002</v>
      </c>
    </row>
    <row r="27" spans="1:74" ht="11.1" customHeight="1" x14ac:dyDescent="0.2">
      <c r="A27" s="267" t="s">
        <v>528</v>
      </c>
      <c r="B27" s="601" t="s">
        <v>1186</v>
      </c>
      <c r="C27" s="574">
        <v>8.2917610968000002</v>
      </c>
      <c r="D27" s="574">
        <v>8.2022080000000006</v>
      </c>
      <c r="E27" s="574">
        <v>8.8696254194000002</v>
      </c>
      <c r="F27" s="574">
        <v>8.5640821667000004</v>
      </c>
      <c r="G27" s="574">
        <v>8.5553847742000002</v>
      </c>
      <c r="H27" s="574">
        <v>8.4366778667000002</v>
      </c>
      <c r="I27" s="574">
        <v>8.3686093548000002</v>
      </c>
      <c r="J27" s="574">
        <v>8.3166361612999999</v>
      </c>
      <c r="K27" s="574">
        <v>7.7028572332999996</v>
      </c>
      <c r="L27" s="574">
        <v>7.8872658065000003</v>
      </c>
      <c r="M27" s="574">
        <v>8.4136552666999993</v>
      </c>
      <c r="N27" s="574">
        <v>8.3432591613000007</v>
      </c>
      <c r="O27" s="574">
        <v>8.7573557418999997</v>
      </c>
      <c r="P27" s="574">
        <v>8.8759632856999993</v>
      </c>
      <c r="Q27" s="574">
        <v>9.1571931289999995</v>
      </c>
      <c r="R27" s="574">
        <v>8.1630566000000009</v>
      </c>
      <c r="S27" s="574">
        <v>8.7628226774000009</v>
      </c>
      <c r="T27" s="574">
        <v>9.3156723666999994</v>
      </c>
      <c r="U27" s="574">
        <v>9.2007501289999993</v>
      </c>
      <c r="V27" s="574">
        <v>9.0791184839000003</v>
      </c>
      <c r="W27" s="574">
        <v>9.3014761000000004</v>
      </c>
      <c r="X27" s="574">
        <v>8.6271512258000005</v>
      </c>
      <c r="Y27" s="574">
        <v>8.9340457999999998</v>
      </c>
      <c r="Z27" s="574">
        <v>9.2237574515999992</v>
      </c>
      <c r="AA27" s="574">
        <v>8.9592722581000004</v>
      </c>
      <c r="AB27" s="574">
        <v>9.7920472758999999</v>
      </c>
      <c r="AC27" s="574">
        <v>9.6158381935000001</v>
      </c>
      <c r="AD27" s="574">
        <v>8.7815854000000009</v>
      </c>
      <c r="AE27" s="574">
        <v>8.9896781289999996</v>
      </c>
      <c r="AF27" s="574">
        <v>9.0116590999999993</v>
      </c>
      <c r="AG27" s="574">
        <v>9.1694722581000008</v>
      </c>
      <c r="AH27" s="574">
        <v>9.2484955806000002</v>
      </c>
      <c r="AI27" s="574">
        <v>9.1760327332999996</v>
      </c>
      <c r="AJ27" s="574">
        <v>8.8099952257999998</v>
      </c>
      <c r="AK27" s="574">
        <v>8.7723711333000001</v>
      </c>
      <c r="AL27" s="574">
        <v>9.1807796129000003</v>
      </c>
      <c r="AM27" s="574">
        <v>9.0114153870999996</v>
      </c>
      <c r="AN27" s="574">
        <v>9.7934278570999993</v>
      </c>
      <c r="AO27" s="574">
        <v>9.5256353225999995</v>
      </c>
      <c r="AP27" s="574">
        <v>9.2312572332999991</v>
      </c>
      <c r="AQ27" s="574">
        <v>9.6896836128999997</v>
      </c>
      <c r="AR27" s="574">
        <v>9.5250433332999993</v>
      </c>
      <c r="AS27" s="574">
        <v>9.1572132257999996</v>
      </c>
      <c r="AT27" s="574">
        <v>10.015199484</v>
      </c>
      <c r="AU27" s="574">
        <v>9.2390053999999999</v>
      </c>
      <c r="AV27" s="574">
        <v>9.0328093871000004</v>
      </c>
      <c r="AW27" s="574">
        <v>9.3843034332999995</v>
      </c>
      <c r="AX27" s="574">
        <v>10.323343871000001</v>
      </c>
      <c r="AY27" s="574">
        <v>9.7440689999999996</v>
      </c>
      <c r="AZ27" s="898">
        <v>10.491210000000001</v>
      </c>
      <c r="BA27" s="354">
        <v>10.471209999999999</v>
      </c>
      <c r="BB27" s="354">
        <v>10.215020000000001</v>
      </c>
      <c r="BC27" s="354">
        <v>10.090920000000001</v>
      </c>
      <c r="BD27" s="354">
        <v>9.9054950000000002</v>
      </c>
      <c r="BE27" s="354">
        <v>9.7490970000000008</v>
      </c>
      <c r="BF27" s="354">
        <v>9.7261930000000003</v>
      </c>
      <c r="BG27" s="354">
        <v>9.7818290000000001</v>
      </c>
      <c r="BH27" s="354">
        <v>9.4799729999999993</v>
      </c>
      <c r="BI27" s="354">
        <v>9.4506940000000004</v>
      </c>
      <c r="BJ27" s="354">
        <v>9.4909520000000001</v>
      </c>
      <c r="BK27" s="354">
        <v>9.4318220000000004</v>
      </c>
      <c r="BL27" s="354">
        <v>10.26693</v>
      </c>
      <c r="BM27" s="354">
        <v>10.42657</v>
      </c>
      <c r="BN27" s="354">
        <v>10.18927</v>
      </c>
      <c r="BO27" s="354">
        <v>10.18722</v>
      </c>
      <c r="BP27" s="354">
        <v>10.17042</v>
      </c>
      <c r="BQ27" s="354">
        <v>10.14536</v>
      </c>
      <c r="BR27" s="354">
        <v>10.07269</v>
      </c>
      <c r="BS27" s="354">
        <v>10.141400000000001</v>
      </c>
      <c r="BT27" s="354">
        <v>9.8480059999999998</v>
      </c>
      <c r="BU27" s="354">
        <v>9.8241890000000005</v>
      </c>
      <c r="BV27" s="354">
        <v>9.7179769999999994</v>
      </c>
    </row>
    <row r="28" spans="1:74" ht="11.1" customHeight="1" x14ac:dyDescent="0.2">
      <c r="A28" s="267"/>
      <c r="B28" s="547"/>
      <c r="C28" s="574"/>
      <c r="D28" s="574"/>
      <c r="E28" s="574"/>
      <c r="F28" s="574"/>
      <c r="G28" s="574"/>
      <c r="H28" s="574"/>
      <c r="I28" s="574"/>
      <c r="J28" s="574"/>
      <c r="K28" s="574"/>
      <c r="L28" s="574"/>
      <c r="M28" s="574"/>
      <c r="N28" s="574"/>
      <c r="O28" s="574"/>
      <c r="P28" s="574"/>
      <c r="Q28" s="574"/>
      <c r="R28" s="574"/>
      <c r="S28" s="574"/>
      <c r="T28" s="574"/>
      <c r="U28" s="574"/>
      <c r="V28" s="574"/>
      <c r="W28" s="574"/>
      <c r="X28" s="574"/>
      <c r="Y28" s="574"/>
      <c r="Z28" s="574"/>
      <c r="AA28" s="574"/>
      <c r="AB28" s="574"/>
      <c r="AC28" s="574"/>
      <c r="AD28" s="574"/>
      <c r="AE28" s="574"/>
      <c r="AF28" s="574"/>
      <c r="AG28" s="574"/>
      <c r="AH28" s="574"/>
      <c r="AI28" s="574"/>
      <c r="AJ28" s="574"/>
      <c r="AK28" s="574"/>
      <c r="AL28" s="574"/>
      <c r="AM28" s="574"/>
      <c r="AN28" s="574"/>
      <c r="AO28" s="574"/>
      <c r="AP28" s="574"/>
      <c r="AQ28" s="574"/>
      <c r="AR28" s="574"/>
      <c r="AS28" s="574"/>
      <c r="AT28" s="574"/>
      <c r="AU28" s="574"/>
      <c r="AV28" s="574"/>
      <c r="AW28" s="574"/>
      <c r="AX28" s="574"/>
      <c r="AY28" s="574"/>
      <c r="AZ28" s="898"/>
      <c r="BA28" s="354"/>
      <c r="BB28" s="354"/>
      <c r="BC28" s="354"/>
      <c r="BD28" s="354"/>
      <c r="BE28" s="354"/>
      <c r="BF28" s="354"/>
      <c r="BG28" s="354"/>
      <c r="BH28" s="354"/>
      <c r="BI28" s="354"/>
      <c r="BJ28" s="354"/>
      <c r="BK28" s="354"/>
      <c r="BL28" s="354"/>
      <c r="BM28" s="354"/>
      <c r="BN28" s="354"/>
      <c r="BO28" s="354"/>
      <c r="BP28" s="354"/>
      <c r="BQ28" s="354"/>
      <c r="BR28" s="354"/>
      <c r="BS28" s="354"/>
      <c r="BT28" s="354"/>
      <c r="BU28" s="354"/>
      <c r="BV28" s="354"/>
    </row>
    <row r="29" spans="1:74" ht="11.1" customHeight="1" x14ac:dyDescent="0.2">
      <c r="A29" s="602"/>
      <c r="B29" s="37" t="s">
        <v>467</v>
      </c>
      <c r="C29" s="574"/>
      <c r="D29" s="574"/>
      <c r="E29" s="574"/>
      <c r="F29" s="574"/>
      <c r="G29" s="574"/>
      <c r="H29" s="574"/>
      <c r="I29" s="574"/>
      <c r="J29" s="574"/>
      <c r="K29" s="574"/>
      <c r="L29" s="574"/>
      <c r="M29" s="574"/>
      <c r="N29" s="574"/>
      <c r="O29" s="574"/>
      <c r="P29" s="574"/>
      <c r="Q29" s="574"/>
      <c r="R29" s="574"/>
      <c r="S29" s="574"/>
      <c r="T29" s="574"/>
      <c r="U29" s="574"/>
      <c r="V29" s="574"/>
      <c r="W29" s="574"/>
      <c r="X29" s="574"/>
      <c r="Y29" s="574"/>
      <c r="Z29" s="574"/>
      <c r="AA29" s="574"/>
      <c r="AB29" s="574"/>
      <c r="AC29" s="574"/>
      <c r="AD29" s="574"/>
      <c r="AE29" s="574"/>
      <c r="AF29" s="574"/>
      <c r="AG29" s="574"/>
      <c r="AH29" s="574"/>
      <c r="AI29" s="574"/>
      <c r="AJ29" s="574"/>
      <c r="AK29" s="574"/>
      <c r="AL29" s="574"/>
      <c r="AM29" s="574"/>
      <c r="AN29" s="574"/>
      <c r="AO29" s="574"/>
      <c r="AP29" s="574"/>
      <c r="AQ29" s="574"/>
      <c r="AR29" s="574"/>
      <c r="AS29" s="574"/>
      <c r="AT29" s="574"/>
      <c r="AU29" s="574"/>
      <c r="AV29" s="574"/>
      <c r="AW29" s="574"/>
      <c r="AX29" s="574"/>
      <c r="AY29" s="574"/>
      <c r="AZ29" s="898"/>
      <c r="BA29" s="354"/>
      <c r="BB29" s="354"/>
      <c r="BC29" s="354"/>
      <c r="BD29" s="354"/>
      <c r="BE29" s="354"/>
      <c r="BF29" s="354"/>
      <c r="BG29" s="354"/>
      <c r="BH29" s="354"/>
      <c r="BI29" s="354"/>
      <c r="BJ29" s="354"/>
      <c r="BK29" s="354"/>
      <c r="BL29" s="354"/>
      <c r="BM29" s="354"/>
      <c r="BN29" s="354"/>
      <c r="BO29" s="354"/>
      <c r="BP29" s="354"/>
      <c r="BQ29" s="354"/>
      <c r="BR29" s="354"/>
      <c r="BS29" s="354"/>
      <c r="BT29" s="354"/>
      <c r="BU29" s="354"/>
      <c r="BV29" s="354"/>
    </row>
    <row r="30" spans="1:74" s="276" customFormat="1" ht="11.1" customHeight="1" x14ac:dyDescent="0.2">
      <c r="A30" s="595" t="s">
        <v>271</v>
      </c>
      <c r="B30" s="596" t="s">
        <v>1187</v>
      </c>
      <c r="C30" s="313">
        <v>115.55025806</v>
      </c>
      <c r="D30" s="313">
        <v>109.01546429</v>
      </c>
      <c r="E30" s="313">
        <v>89.734451613000004</v>
      </c>
      <c r="F30" s="313">
        <v>78.606233333000006</v>
      </c>
      <c r="G30" s="313">
        <v>72.265258064999998</v>
      </c>
      <c r="H30" s="313">
        <v>77.236466667000002</v>
      </c>
      <c r="I30" s="313">
        <v>83.535548387000006</v>
      </c>
      <c r="J30" s="313">
        <v>82.796806451999998</v>
      </c>
      <c r="K30" s="313">
        <v>76.451033332999998</v>
      </c>
      <c r="L30" s="313">
        <v>76.207193548000006</v>
      </c>
      <c r="M30" s="313">
        <v>92.298199999999994</v>
      </c>
      <c r="N30" s="313">
        <v>108.99809677</v>
      </c>
      <c r="O30" s="313">
        <v>107.00132257999999</v>
      </c>
      <c r="P30" s="313">
        <v>105.63332143</v>
      </c>
      <c r="Q30" s="313">
        <v>97.679612903000006</v>
      </c>
      <c r="R30" s="313">
        <v>80.6678</v>
      </c>
      <c r="S30" s="313">
        <v>74.533387097000002</v>
      </c>
      <c r="T30" s="313">
        <v>78.869299999999996</v>
      </c>
      <c r="U30" s="313">
        <v>86.195483870999993</v>
      </c>
      <c r="V30" s="313">
        <v>86.550516129000002</v>
      </c>
      <c r="W30" s="313">
        <v>79.542566667000003</v>
      </c>
      <c r="X30" s="313">
        <v>78.799548387000002</v>
      </c>
      <c r="Y30" s="313">
        <v>94.196433333000002</v>
      </c>
      <c r="Z30" s="313">
        <v>102.657</v>
      </c>
      <c r="AA30" s="313">
        <v>120.32787771</v>
      </c>
      <c r="AB30" s="313">
        <v>102.32044807</v>
      </c>
      <c r="AC30" s="313">
        <v>90.358101552999997</v>
      </c>
      <c r="AD30" s="313">
        <v>79.999636570000007</v>
      </c>
      <c r="AE30" s="313">
        <v>75.450634320999995</v>
      </c>
      <c r="AF30" s="313">
        <v>81.040440437000001</v>
      </c>
      <c r="AG30" s="313">
        <v>88.603553065</v>
      </c>
      <c r="AH30" s="313">
        <v>87.882435547</v>
      </c>
      <c r="AI30" s="313">
        <v>80.558558364999996</v>
      </c>
      <c r="AJ30" s="313">
        <v>78.432789450000001</v>
      </c>
      <c r="AK30" s="313">
        <v>90.328398527999994</v>
      </c>
      <c r="AL30" s="313">
        <v>108.45887967</v>
      </c>
      <c r="AM30" s="313">
        <v>126.55208481</v>
      </c>
      <c r="AN30" s="313">
        <v>115.47671532</v>
      </c>
      <c r="AO30" s="313">
        <v>88.799132712000002</v>
      </c>
      <c r="AP30" s="313">
        <v>79.282591995000004</v>
      </c>
      <c r="AQ30" s="313">
        <v>74.478115552999995</v>
      </c>
      <c r="AR30" s="313">
        <v>80.567557995000001</v>
      </c>
      <c r="AS30" s="313">
        <v>87.889510547</v>
      </c>
      <c r="AT30" s="313">
        <v>85.269821738999994</v>
      </c>
      <c r="AU30" s="313">
        <v>80.925455994999993</v>
      </c>
      <c r="AV30" s="313">
        <v>78.850288317999997</v>
      </c>
      <c r="AW30" s="313">
        <v>92.602095831</v>
      </c>
      <c r="AX30" s="313">
        <v>112.79347239000001</v>
      </c>
      <c r="AY30" s="313">
        <v>121.88416909999999</v>
      </c>
      <c r="AZ30" s="920">
        <v>110.81933410000001</v>
      </c>
      <c r="BA30" s="437">
        <v>93.437730000000002</v>
      </c>
      <c r="BB30" s="437">
        <v>80.001980000000003</v>
      </c>
      <c r="BC30" s="437">
        <v>73.274690000000007</v>
      </c>
      <c r="BD30" s="437">
        <v>78.850499999999997</v>
      </c>
      <c r="BE30" s="437">
        <v>87.192689999999999</v>
      </c>
      <c r="BF30" s="437">
        <v>87.217020000000005</v>
      </c>
      <c r="BG30" s="437">
        <v>81.73272</v>
      </c>
      <c r="BH30" s="437">
        <v>79.665970000000002</v>
      </c>
      <c r="BI30" s="437">
        <v>93.424909999999997</v>
      </c>
      <c r="BJ30" s="437">
        <v>109.76300000000001</v>
      </c>
      <c r="BK30" s="437">
        <v>117.3583</v>
      </c>
      <c r="BL30" s="437">
        <v>109.64</v>
      </c>
      <c r="BM30" s="437">
        <v>92.775549999999996</v>
      </c>
      <c r="BN30" s="437">
        <v>80.953789999999998</v>
      </c>
      <c r="BO30" s="437">
        <v>74.054299999999998</v>
      </c>
      <c r="BP30" s="437">
        <v>80.199520000000007</v>
      </c>
      <c r="BQ30" s="437">
        <v>89.186440000000005</v>
      </c>
      <c r="BR30" s="437">
        <v>89.405199999999994</v>
      </c>
      <c r="BS30" s="437">
        <v>83.902649999999994</v>
      </c>
      <c r="BT30" s="437">
        <v>81.566410000000005</v>
      </c>
      <c r="BU30" s="437">
        <v>94.885289999999998</v>
      </c>
      <c r="BV30" s="437">
        <v>111.92140000000001</v>
      </c>
    </row>
    <row r="31" spans="1:74" ht="11.1" customHeight="1" x14ac:dyDescent="0.2">
      <c r="A31" s="267" t="s">
        <v>266</v>
      </c>
      <c r="B31" s="597" t="s">
        <v>1188</v>
      </c>
      <c r="C31" s="574">
        <v>30.888548387</v>
      </c>
      <c r="D31" s="574">
        <v>28.257357143</v>
      </c>
      <c r="E31" s="574">
        <v>18.985451612999999</v>
      </c>
      <c r="F31" s="574">
        <v>12.8185</v>
      </c>
      <c r="G31" s="574">
        <v>6.4925483871000003</v>
      </c>
      <c r="H31" s="574">
        <v>4.1313333332999997</v>
      </c>
      <c r="I31" s="574">
        <v>3.556</v>
      </c>
      <c r="J31" s="574">
        <v>3.3192903226000001</v>
      </c>
      <c r="K31" s="574">
        <v>3.8031000000000001</v>
      </c>
      <c r="L31" s="574">
        <v>7.8042903226</v>
      </c>
      <c r="M31" s="574">
        <v>17.107500000000002</v>
      </c>
      <c r="N31" s="574">
        <v>26.929032257999999</v>
      </c>
      <c r="O31" s="574">
        <v>26.057354838999998</v>
      </c>
      <c r="P31" s="574">
        <v>24.655642857</v>
      </c>
      <c r="Q31" s="574">
        <v>20.564483871</v>
      </c>
      <c r="R31" s="574">
        <v>11.358066666999999</v>
      </c>
      <c r="S31" s="574">
        <v>6.4090967742</v>
      </c>
      <c r="T31" s="574">
        <v>4.3311666666999997</v>
      </c>
      <c r="U31" s="574">
        <v>3.6313548387000001</v>
      </c>
      <c r="V31" s="574">
        <v>3.3956774194000001</v>
      </c>
      <c r="W31" s="574">
        <v>3.8155000000000001</v>
      </c>
      <c r="X31" s="574">
        <v>7.3597419354999998</v>
      </c>
      <c r="Y31" s="574">
        <v>16.569099999999999</v>
      </c>
      <c r="Z31" s="574">
        <v>21.348967741999999</v>
      </c>
      <c r="AA31" s="574">
        <v>30.118290323</v>
      </c>
      <c r="AB31" s="574">
        <v>22.201965517000001</v>
      </c>
      <c r="AC31" s="574">
        <v>16.420903226</v>
      </c>
      <c r="AD31" s="574">
        <v>10.591666667</v>
      </c>
      <c r="AE31" s="574">
        <v>5.5632258065000002</v>
      </c>
      <c r="AF31" s="574">
        <v>4.1219333333000003</v>
      </c>
      <c r="AG31" s="574">
        <v>3.4653870967999998</v>
      </c>
      <c r="AH31" s="574">
        <v>3.3981935484000001</v>
      </c>
      <c r="AI31" s="574">
        <v>3.7587999999999999</v>
      </c>
      <c r="AJ31" s="574">
        <v>6.2504838710000001</v>
      </c>
      <c r="AK31" s="574">
        <v>13.728233333</v>
      </c>
      <c r="AL31" s="574">
        <v>24.432645161</v>
      </c>
      <c r="AM31" s="574">
        <v>33.429774193999997</v>
      </c>
      <c r="AN31" s="574">
        <v>28.407142857</v>
      </c>
      <c r="AO31" s="574">
        <v>17.006387097000001</v>
      </c>
      <c r="AP31" s="574">
        <v>10.845466667</v>
      </c>
      <c r="AQ31" s="574">
        <v>6.0700322581000004</v>
      </c>
      <c r="AR31" s="574">
        <v>4.3117333333000003</v>
      </c>
      <c r="AS31" s="574">
        <v>3.5828387096999998</v>
      </c>
      <c r="AT31" s="574">
        <v>3.3700967741999999</v>
      </c>
      <c r="AU31" s="574">
        <v>3.7507666667000001</v>
      </c>
      <c r="AV31" s="574">
        <v>6.9738387096999999</v>
      </c>
      <c r="AW31" s="574">
        <v>15.688800000000001</v>
      </c>
      <c r="AX31" s="574">
        <v>26.620903225999999</v>
      </c>
      <c r="AY31" s="574">
        <v>31.202089999999998</v>
      </c>
      <c r="AZ31" s="898">
        <v>25.860690000000002</v>
      </c>
      <c r="BA31" s="354">
        <v>18.847639999999998</v>
      </c>
      <c r="BB31" s="354">
        <v>11.51867</v>
      </c>
      <c r="BC31" s="354">
        <v>6.3472499999999998</v>
      </c>
      <c r="BD31" s="354">
        <v>4.2030099999999999</v>
      </c>
      <c r="BE31" s="354">
        <v>3.5219779999999998</v>
      </c>
      <c r="BF31" s="354">
        <v>3.4570560000000001</v>
      </c>
      <c r="BG31" s="354">
        <v>3.8164229999999999</v>
      </c>
      <c r="BH31" s="354">
        <v>7.5723940000000001</v>
      </c>
      <c r="BI31" s="354">
        <v>15.839549999999999</v>
      </c>
      <c r="BJ31" s="354">
        <v>24.27131</v>
      </c>
      <c r="BK31" s="354">
        <v>28.15962</v>
      </c>
      <c r="BL31" s="354">
        <v>25.150860000000002</v>
      </c>
      <c r="BM31" s="354">
        <v>18.392440000000001</v>
      </c>
      <c r="BN31" s="354">
        <v>11.415100000000001</v>
      </c>
      <c r="BO31" s="354">
        <v>6.3175100000000004</v>
      </c>
      <c r="BP31" s="354">
        <v>4.195468</v>
      </c>
      <c r="BQ31" s="354">
        <v>3.5202330000000002</v>
      </c>
      <c r="BR31" s="354">
        <v>3.4558740000000001</v>
      </c>
      <c r="BS31" s="354">
        <v>3.8110499999999998</v>
      </c>
      <c r="BT31" s="354">
        <v>7.548273</v>
      </c>
      <c r="BU31" s="354">
        <v>15.78487</v>
      </c>
      <c r="BV31" s="354">
        <v>24.187639999999998</v>
      </c>
    </row>
    <row r="32" spans="1:74" ht="11.1" customHeight="1" x14ac:dyDescent="0.2">
      <c r="A32" s="267" t="s">
        <v>267</v>
      </c>
      <c r="B32" s="597" t="s">
        <v>1189</v>
      </c>
      <c r="C32" s="574">
        <v>17.771000000000001</v>
      </c>
      <c r="D32" s="574">
        <v>16.572821429000001</v>
      </c>
      <c r="E32" s="574">
        <v>12.434741935</v>
      </c>
      <c r="F32" s="574">
        <v>9.1979000000000006</v>
      </c>
      <c r="G32" s="574">
        <v>5.9086129031999999</v>
      </c>
      <c r="H32" s="574">
        <v>4.8707333332999996</v>
      </c>
      <c r="I32" s="574">
        <v>4.6646451613000002</v>
      </c>
      <c r="J32" s="574">
        <v>4.5670000000000002</v>
      </c>
      <c r="K32" s="574">
        <v>4.9968666666999999</v>
      </c>
      <c r="L32" s="574">
        <v>7.2032258064999999</v>
      </c>
      <c r="M32" s="574">
        <v>11.7782</v>
      </c>
      <c r="N32" s="574">
        <v>15.878548387</v>
      </c>
      <c r="O32" s="574">
        <v>15.437935484</v>
      </c>
      <c r="P32" s="574">
        <v>15.242285713999999</v>
      </c>
      <c r="Q32" s="574">
        <v>13.233354839</v>
      </c>
      <c r="R32" s="574">
        <v>8.4905000000000008</v>
      </c>
      <c r="S32" s="574">
        <v>5.9223225806000004</v>
      </c>
      <c r="T32" s="574">
        <v>5.0117666666999998</v>
      </c>
      <c r="U32" s="574">
        <v>4.6487419355000004</v>
      </c>
      <c r="V32" s="574">
        <v>4.7241290322999996</v>
      </c>
      <c r="W32" s="574">
        <v>4.9092333332999996</v>
      </c>
      <c r="X32" s="574">
        <v>7.2711290323000002</v>
      </c>
      <c r="Y32" s="574">
        <v>11.611866666999999</v>
      </c>
      <c r="Z32" s="574">
        <v>13.390806452</v>
      </c>
      <c r="AA32" s="574">
        <v>17.509870968000001</v>
      </c>
      <c r="AB32" s="574">
        <v>14.319275862</v>
      </c>
      <c r="AC32" s="574">
        <v>11.207548386999999</v>
      </c>
      <c r="AD32" s="574">
        <v>8.2645333332999993</v>
      </c>
      <c r="AE32" s="574">
        <v>5.6772903226000002</v>
      </c>
      <c r="AF32" s="574">
        <v>5.0933999999999999</v>
      </c>
      <c r="AG32" s="574">
        <v>4.7366774194000003</v>
      </c>
      <c r="AH32" s="574">
        <v>4.7690322581000002</v>
      </c>
      <c r="AI32" s="574">
        <v>5.1413000000000002</v>
      </c>
      <c r="AJ32" s="574">
        <v>6.7307096774000001</v>
      </c>
      <c r="AK32" s="574">
        <v>10.475099999999999</v>
      </c>
      <c r="AL32" s="574">
        <v>14.962032258000001</v>
      </c>
      <c r="AM32" s="574">
        <v>19.665806452000002</v>
      </c>
      <c r="AN32" s="574">
        <v>17.574357143</v>
      </c>
      <c r="AO32" s="574">
        <v>11.763677419</v>
      </c>
      <c r="AP32" s="574">
        <v>8.7462333332999993</v>
      </c>
      <c r="AQ32" s="574">
        <v>6.1551612902999997</v>
      </c>
      <c r="AR32" s="574">
        <v>5.1715333333000002</v>
      </c>
      <c r="AS32" s="574">
        <v>4.9691612902999998</v>
      </c>
      <c r="AT32" s="574">
        <v>4.9313870968</v>
      </c>
      <c r="AU32" s="574">
        <v>5.1589333333000003</v>
      </c>
      <c r="AV32" s="574">
        <v>7.3164516128999999</v>
      </c>
      <c r="AW32" s="574">
        <v>11.339600000000001</v>
      </c>
      <c r="AX32" s="574">
        <v>16.361322581</v>
      </c>
      <c r="AY32" s="574">
        <v>18.35924</v>
      </c>
      <c r="AZ32" s="898">
        <v>16.05048</v>
      </c>
      <c r="BA32" s="354">
        <v>12.5684</v>
      </c>
      <c r="BB32" s="354">
        <v>8.6286480000000001</v>
      </c>
      <c r="BC32" s="354">
        <v>6.1505890000000001</v>
      </c>
      <c r="BD32" s="354">
        <v>5.0873330000000001</v>
      </c>
      <c r="BE32" s="354">
        <v>4.6429070000000001</v>
      </c>
      <c r="BF32" s="354">
        <v>4.6764229999999998</v>
      </c>
      <c r="BG32" s="354">
        <v>5.2023229999999998</v>
      </c>
      <c r="BH32" s="354">
        <v>7.5205390000000003</v>
      </c>
      <c r="BI32" s="354">
        <v>11.42985</v>
      </c>
      <c r="BJ32" s="354">
        <v>14.96316</v>
      </c>
      <c r="BK32" s="354">
        <v>16.84384</v>
      </c>
      <c r="BL32" s="354">
        <v>15.73291</v>
      </c>
      <c r="BM32" s="354">
        <v>12.417719999999999</v>
      </c>
      <c r="BN32" s="354">
        <v>8.6495080000000009</v>
      </c>
      <c r="BO32" s="354">
        <v>6.207389</v>
      </c>
      <c r="BP32" s="354">
        <v>5.154744</v>
      </c>
      <c r="BQ32" s="354">
        <v>4.7000209999999996</v>
      </c>
      <c r="BR32" s="354">
        <v>4.7317140000000002</v>
      </c>
      <c r="BS32" s="354">
        <v>5.2553089999999996</v>
      </c>
      <c r="BT32" s="354">
        <v>7.5522720000000003</v>
      </c>
      <c r="BU32" s="354">
        <v>11.44528</v>
      </c>
      <c r="BV32" s="354">
        <v>14.96475</v>
      </c>
    </row>
    <row r="33" spans="1:75" ht="11.1" customHeight="1" x14ac:dyDescent="0.2">
      <c r="A33" s="267" t="s">
        <v>269</v>
      </c>
      <c r="B33" s="597" t="s">
        <v>1190</v>
      </c>
      <c r="C33" s="574">
        <v>26.604225805999999</v>
      </c>
      <c r="D33" s="574">
        <v>26.028178571000002</v>
      </c>
      <c r="E33" s="574">
        <v>24.527354839000001</v>
      </c>
      <c r="F33" s="574">
        <v>23.503866667</v>
      </c>
      <c r="G33" s="574">
        <v>22.040903226000001</v>
      </c>
      <c r="H33" s="574">
        <v>21.805066666999998</v>
      </c>
      <c r="I33" s="574">
        <v>21.416193547999999</v>
      </c>
      <c r="J33" s="574">
        <v>21.810903226000001</v>
      </c>
      <c r="K33" s="574">
        <v>21.7515</v>
      </c>
      <c r="L33" s="574">
        <v>22.293677419000002</v>
      </c>
      <c r="M33" s="574">
        <v>24.297466666999998</v>
      </c>
      <c r="N33" s="574">
        <v>24.517870968</v>
      </c>
      <c r="O33" s="574">
        <v>24.865580645000001</v>
      </c>
      <c r="P33" s="574">
        <v>25.307964286000001</v>
      </c>
      <c r="Q33" s="574">
        <v>24.438387097</v>
      </c>
      <c r="R33" s="574">
        <v>23.567833332999999</v>
      </c>
      <c r="S33" s="574">
        <v>22.003225806</v>
      </c>
      <c r="T33" s="574">
        <v>21.873200000000001</v>
      </c>
      <c r="U33" s="574">
        <v>21.607645161000001</v>
      </c>
      <c r="V33" s="574">
        <v>22.181161289999999</v>
      </c>
      <c r="W33" s="574">
        <v>22.354399999999998</v>
      </c>
      <c r="X33" s="574">
        <v>22.915322581000002</v>
      </c>
      <c r="Y33" s="574">
        <v>24.723833333000002</v>
      </c>
      <c r="Z33" s="574">
        <v>25.489258065000001</v>
      </c>
      <c r="AA33" s="574">
        <v>25.845290323</v>
      </c>
      <c r="AB33" s="574">
        <v>24.753862069</v>
      </c>
      <c r="AC33" s="574">
        <v>24.112870967999999</v>
      </c>
      <c r="AD33" s="574">
        <v>23.314466667000001</v>
      </c>
      <c r="AE33" s="574">
        <v>22.099129032</v>
      </c>
      <c r="AF33" s="574">
        <v>21.924566667000001</v>
      </c>
      <c r="AG33" s="574">
        <v>22.138709677000001</v>
      </c>
      <c r="AH33" s="574">
        <v>22.530870967999999</v>
      </c>
      <c r="AI33" s="574">
        <v>22.330233332999999</v>
      </c>
      <c r="AJ33" s="574">
        <v>22.370032257999998</v>
      </c>
      <c r="AK33" s="574">
        <v>24.172333333000001</v>
      </c>
      <c r="AL33" s="574">
        <v>25.730387097000001</v>
      </c>
      <c r="AM33" s="574">
        <v>26.707612903000001</v>
      </c>
      <c r="AN33" s="574">
        <v>26.150678571</v>
      </c>
      <c r="AO33" s="574">
        <v>24.036064516</v>
      </c>
      <c r="AP33" s="574">
        <v>23.220933333000001</v>
      </c>
      <c r="AQ33" s="574">
        <v>22.304548387000001</v>
      </c>
      <c r="AR33" s="574">
        <v>21.835166666999999</v>
      </c>
      <c r="AS33" s="574">
        <v>21.959161290000001</v>
      </c>
      <c r="AT33" s="574">
        <v>22.381935484</v>
      </c>
      <c r="AU33" s="574">
        <v>22.356300000000001</v>
      </c>
      <c r="AV33" s="574">
        <v>22.335258065000001</v>
      </c>
      <c r="AW33" s="574">
        <v>24.589666666999999</v>
      </c>
      <c r="AX33" s="574">
        <v>25.713870967999998</v>
      </c>
      <c r="AY33" s="574">
        <v>26.164459999999998</v>
      </c>
      <c r="AZ33" s="898">
        <v>25.603290000000001</v>
      </c>
      <c r="BA33" s="354">
        <v>24.077470000000002</v>
      </c>
      <c r="BB33" s="354">
        <v>23.00835</v>
      </c>
      <c r="BC33" s="354">
        <v>21.70636</v>
      </c>
      <c r="BD33" s="354">
        <v>21.53342</v>
      </c>
      <c r="BE33" s="354">
        <v>21.509409999999999</v>
      </c>
      <c r="BF33" s="354">
        <v>21.881879999999999</v>
      </c>
      <c r="BG33" s="354">
        <v>21.96706</v>
      </c>
      <c r="BH33" s="354">
        <v>22.41254</v>
      </c>
      <c r="BI33" s="354">
        <v>24.356780000000001</v>
      </c>
      <c r="BJ33" s="354">
        <v>25.232990000000001</v>
      </c>
      <c r="BK33" s="354">
        <v>25.715699999999998</v>
      </c>
      <c r="BL33" s="354">
        <v>25.28539</v>
      </c>
      <c r="BM33" s="354">
        <v>23.87255</v>
      </c>
      <c r="BN33" s="354">
        <v>22.93806</v>
      </c>
      <c r="BO33" s="354">
        <v>21.717949999999998</v>
      </c>
      <c r="BP33" s="354">
        <v>21.58728</v>
      </c>
      <c r="BQ33" s="354">
        <v>21.545639999999999</v>
      </c>
      <c r="BR33" s="354">
        <v>21.900130000000001</v>
      </c>
      <c r="BS33" s="354">
        <v>21.96978</v>
      </c>
      <c r="BT33" s="354">
        <v>22.415759999999999</v>
      </c>
      <c r="BU33" s="354">
        <v>24.35718</v>
      </c>
      <c r="BV33" s="354">
        <v>25.226849999999999</v>
      </c>
    </row>
    <row r="34" spans="1:75" ht="11.1" customHeight="1" x14ac:dyDescent="0.2">
      <c r="A34" s="267" t="s">
        <v>270</v>
      </c>
      <c r="B34" s="597" t="s">
        <v>1191</v>
      </c>
      <c r="C34" s="574">
        <v>30.619830189999998</v>
      </c>
      <c r="D34" s="574">
        <v>28.714266930000001</v>
      </c>
      <c r="E34" s="574">
        <v>25.059587000000001</v>
      </c>
      <c r="F34" s="574">
        <v>24.769173070000001</v>
      </c>
      <c r="G34" s="574">
        <v>29.764088709999999</v>
      </c>
      <c r="H34" s="574">
        <v>38.150875429999999</v>
      </c>
      <c r="I34" s="574">
        <v>45.321610229999997</v>
      </c>
      <c r="J34" s="574">
        <v>44.52079165</v>
      </c>
      <c r="K34" s="574">
        <v>37.504624030000002</v>
      </c>
      <c r="L34" s="574">
        <v>30.530112259999999</v>
      </c>
      <c r="M34" s="574">
        <v>30.07022907</v>
      </c>
      <c r="N34" s="574">
        <v>32.012954550000003</v>
      </c>
      <c r="O34" s="574">
        <v>31.088806099999999</v>
      </c>
      <c r="P34" s="574">
        <v>30.95135282</v>
      </c>
      <c r="Q34" s="574">
        <v>30.21935968</v>
      </c>
      <c r="R34" s="574">
        <v>28.762220129999999</v>
      </c>
      <c r="S34" s="574">
        <v>31.917368289999999</v>
      </c>
      <c r="T34" s="574">
        <v>39.254347770000003</v>
      </c>
      <c r="U34" s="574">
        <v>47.572305550000003</v>
      </c>
      <c r="V34" s="574">
        <v>47.4688941</v>
      </c>
      <c r="W34" s="574">
        <v>39.957835369999998</v>
      </c>
      <c r="X34" s="574">
        <v>32.77268419</v>
      </c>
      <c r="Y34" s="574">
        <v>32.10607907</v>
      </c>
      <c r="Z34" s="574">
        <v>32.89078181</v>
      </c>
      <c r="AA34" s="574">
        <v>36.677168029999997</v>
      </c>
      <c r="AB34" s="574">
        <v>31.472853239999999</v>
      </c>
      <c r="AC34" s="574">
        <v>29.65181123</v>
      </c>
      <c r="AD34" s="574">
        <v>29.329336569999999</v>
      </c>
      <c r="AE34" s="574">
        <v>33.795989159999998</v>
      </c>
      <c r="AF34" s="574">
        <v>41.281373770000002</v>
      </c>
      <c r="AG34" s="574">
        <v>49.278972420000002</v>
      </c>
      <c r="AH34" s="574">
        <v>48.273887160000001</v>
      </c>
      <c r="AI34" s="574">
        <v>40.753200300000003</v>
      </c>
      <c r="AJ34" s="574">
        <v>34.532628160000002</v>
      </c>
      <c r="AK34" s="574">
        <v>32.91610713</v>
      </c>
      <c r="AL34" s="574">
        <v>33.445460320000002</v>
      </c>
      <c r="AM34" s="574">
        <v>36.301729969999997</v>
      </c>
      <c r="AN34" s="574">
        <v>33.281100109999997</v>
      </c>
      <c r="AO34" s="574">
        <v>26.818326259999999</v>
      </c>
      <c r="AP34" s="574">
        <v>27.679933930000001</v>
      </c>
      <c r="AQ34" s="574">
        <v>31.352502650000002</v>
      </c>
      <c r="AR34" s="574">
        <v>40.376099930000002</v>
      </c>
      <c r="AS34" s="574">
        <v>48.184123450000001</v>
      </c>
      <c r="AT34" s="574">
        <v>45.45914432</v>
      </c>
      <c r="AU34" s="574">
        <v>40.708197929999997</v>
      </c>
      <c r="AV34" s="574">
        <v>33.403256059999997</v>
      </c>
      <c r="AW34" s="574">
        <v>31.488704432999999</v>
      </c>
      <c r="AX34" s="574">
        <v>33.778504644999998</v>
      </c>
      <c r="AY34" s="574">
        <v>35.632150000000003</v>
      </c>
      <c r="AZ34" s="898">
        <v>33.132860000000001</v>
      </c>
      <c r="BA34" s="354">
        <v>28.47118</v>
      </c>
      <c r="BB34" s="354">
        <v>27.919429999999998</v>
      </c>
      <c r="BC34" s="354">
        <v>30.414809999999999</v>
      </c>
      <c r="BD34" s="354">
        <v>39.16619</v>
      </c>
      <c r="BE34" s="354">
        <v>48.326340000000002</v>
      </c>
      <c r="BF34" s="354">
        <v>48.003590000000003</v>
      </c>
      <c r="BG34" s="354">
        <v>41.75788</v>
      </c>
      <c r="BH34" s="354">
        <v>33.222799999999999</v>
      </c>
      <c r="BI34" s="354">
        <v>32.277479999999997</v>
      </c>
      <c r="BJ34" s="354">
        <v>35.095300000000002</v>
      </c>
      <c r="BK34" s="354">
        <v>36.106400000000001</v>
      </c>
      <c r="BL34" s="354">
        <v>33.310130000000001</v>
      </c>
      <c r="BM34" s="354">
        <v>28.510459999999998</v>
      </c>
      <c r="BN34" s="354">
        <v>28.83548</v>
      </c>
      <c r="BO34" s="354">
        <v>30.954750000000001</v>
      </c>
      <c r="BP34" s="354">
        <v>40.160820000000001</v>
      </c>
      <c r="BQ34" s="354">
        <v>49.959890000000001</v>
      </c>
      <c r="BR34" s="354">
        <v>49.826729999999998</v>
      </c>
      <c r="BS34" s="354">
        <v>43.579230000000003</v>
      </c>
      <c r="BT34" s="354">
        <v>34.826099999999997</v>
      </c>
      <c r="BU34" s="354">
        <v>33.510390000000001</v>
      </c>
      <c r="BV34" s="354">
        <v>37.044110000000003</v>
      </c>
    </row>
    <row r="35" spans="1:75" ht="11.1" customHeight="1" x14ac:dyDescent="0.2">
      <c r="A35" s="267" t="s">
        <v>268</v>
      </c>
      <c r="B35" s="597" t="s">
        <v>1192</v>
      </c>
      <c r="C35" s="574">
        <v>4.9342580644999998</v>
      </c>
      <c r="D35" s="574">
        <v>4.9814642857000004</v>
      </c>
      <c r="E35" s="574">
        <v>5.0631935484000001</v>
      </c>
      <c r="F35" s="574">
        <v>5.1130333332999998</v>
      </c>
      <c r="G35" s="574">
        <v>5.1165483870999999</v>
      </c>
      <c r="H35" s="574">
        <v>5.1318333333000004</v>
      </c>
      <c r="I35" s="574">
        <v>5.1727741934999996</v>
      </c>
      <c r="J35" s="574">
        <v>5.2063225806000002</v>
      </c>
      <c r="K35" s="574">
        <v>5.2870666667000004</v>
      </c>
      <c r="L35" s="574">
        <v>5.2776451612999997</v>
      </c>
      <c r="M35" s="574">
        <v>5.2842666666999998</v>
      </c>
      <c r="N35" s="574">
        <v>5.2083870968000001</v>
      </c>
      <c r="O35" s="574">
        <v>5.2431935483999998</v>
      </c>
      <c r="P35" s="574">
        <v>5.2225000000000001</v>
      </c>
      <c r="Q35" s="574">
        <v>5.2973870967999996</v>
      </c>
      <c r="R35" s="574">
        <v>5.2534666666999996</v>
      </c>
      <c r="S35" s="574">
        <v>5.2972258065000002</v>
      </c>
      <c r="T35" s="574">
        <v>5.2355999999999998</v>
      </c>
      <c r="U35" s="574">
        <v>5.2755161289999997</v>
      </c>
      <c r="V35" s="574">
        <v>5.3076129031999999</v>
      </c>
      <c r="W35" s="574">
        <v>5.3183666667000002</v>
      </c>
      <c r="X35" s="574">
        <v>5.3238709676999996</v>
      </c>
      <c r="Y35" s="574">
        <v>5.4051666666999996</v>
      </c>
      <c r="Z35" s="574">
        <v>5.4125161290000001</v>
      </c>
      <c r="AA35" s="574">
        <v>5.2641612902999997</v>
      </c>
      <c r="AB35" s="574">
        <v>5.4092068965999998</v>
      </c>
      <c r="AC35" s="574">
        <v>5.2923548386999997</v>
      </c>
      <c r="AD35" s="574">
        <v>5.2428666667000003</v>
      </c>
      <c r="AE35" s="574">
        <v>5.2509354839000002</v>
      </c>
      <c r="AF35" s="574">
        <v>5.3140333333000003</v>
      </c>
      <c r="AG35" s="574">
        <v>5.3815161290000004</v>
      </c>
      <c r="AH35" s="574">
        <v>5.3314516128999996</v>
      </c>
      <c r="AI35" s="574">
        <v>5.2940666667</v>
      </c>
      <c r="AJ35" s="574">
        <v>5.3678387097</v>
      </c>
      <c r="AK35" s="574">
        <v>5.3686999999999996</v>
      </c>
      <c r="AL35" s="574">
        <v>5.4667741935</v>
      </c>
      <c r="AM35" s="574">
        <v>5.3752258064999996</v>
      </c>
      <c r="AN35" s="574">
        <v>5.4190714285999997</v>
      </c>
      <c r="AO35" s="574">
        <v>5.5625806451999997</v>
      </c>
      <c r="AP35" s="574">
        <v>5.5450333333000001</v>
      </c>
      <c r="AQ35" s="574">
        <v>5.5357741935</v>
      </c>
      <c r="AR35" s="574">
        <v>5.5779333332999999</v>
      </c>
      <c r="AS35" s="574">
        <v>5.6160967741999999</v>
      </c>
      <c r="AT35" s="574">
        <v>5.6501612902999998</v>
      </c>
      <c r="AU35" s="574">
        <v>5.6424000000000003</v>
      </c>
      <c r="AV35" s="574">
        <v>5.5929354838999998</v>
      </c>
      <c r="AW35" s="574">
        <v>5.7333666667000003</v>
      </c>
      <c r="AX35" s="574">
        <v>5.7782258065000001</v>
      </c>
      <c r="AY35" s="574">
        <v>5.6066229999999999</v>
      </c>
      <c r="AZ35" s="898">
        <v>5.6956009999999999</v>
      </c>
      <c r="BA35" s="354">
        <v>5.6885909999999997</v>
      </c>
      <c r="BB35" s="354">
        <v>5.6802919999999997</v>
      </c>
      <c r="BC35" s="354">
        <v>5.6739470000000001</v>
      </c>
      <c r="BD35" s="354">
        <v>5.6680349999999997</v>
      </c>
      <c r="BE35" s="354">
        <v>5.6658369999999998</v>
      </c>
      <c r="BF35" s="354">
        <v>5.6692289999999996</v>
      </c>
      <c r="BG35" s="354">
        <v>5.6783919999999997</v>
      </c>
      <c r="BH35" s="354">
        <v>5.7040300000000004</v>
      </c>
      <c r="BI35" s="354">
        <v>5.7355309999999999</v>
      </c>
      <c r="BJ35" s="354">
        <v>5.7602710000000004</v>
      </c>
      <c r="BK35" s="354">
        <v>5.7757610000000001</v>
      </c>
      <c r="BL35" s="354">
        <v>5.709384</v>
      </c>
      <c r="BM35" s="354">
        <v>5.800503</v>
      </c>
      <c r="BN35" s="354">
        <v>5.8109739999999999</v>
      </c>
      <c r="BO35" s="354">
        <v>5.820576</v>
      </c>
      <c r="BP35" s="354">
        <v>5.829974</v>
      </c>
      <c r="BQ35" s="354">
        <v>5.8419600000000003</v>
      </c>
      <c r="BR35" s="354">
        <v>5.8562839999999996</v>
      </c>
      <c r="BS35" s="354">
        <v>5.872465</v>
      </c>
      <c r="BT35" s="354">
        <v>5.8981019999999997</v>
      </c>
      <c r="BU35" s="354">
        <v>5.9277350000000002</v>
      </c>
      <c r="BV35" s="354">
        <v>5.95383</v>
      </c>
    </row>
    <row r="36" spans="1:75" ht="11.1" customHeight="1" x14ac:dyDescent="0.2">
      <c r="A36" s="267" t="s">
        <v>272</v>
      </c>
      <c r="B36" s="597" t="s">
        <v>1193</v>
      </c>
      <c r="C36" s="574">
        <v>4.5548387097000003</v>
      </c>
      <c r="D36" s="574">
        <v>4.2837857143000004</v>
      </c>
      <c r="E36" s="574">
        <v>3.486516129</v>
      </c>
      <c r="F36" s="574">
        <v>3.0262333333</v>
      </c>
      <c r="G36" s="574">
        <v>2.7649677419000001</v>
      </c>
      <c r="H36" s="574">
        <v>2.9690333333000001</v>
      </c>
      <c r="I36" s="574">
        <v>3.2267419355000002</v>
      </c>
      <c r="J36" s="574">
        <v>3.1949354839000002</v>
      </c>
      <c r="K36" s="574">
        <v>2.9302999999999999</v>
      </c>
      <c r="L36" s="574">
        <v>2.9206451613</v>
      </c>
      <c r="M36" s="574">
        <v>3.5829666667</v>
      </c>
      <c r="N36" s="574">
        <v>4.2737419355000004</v>
      </c>
      <c r="O36" s="574">
        <v>4.1436451613000003</v>
      </c>
      <c r="P36" s="574">
        <v>4.0887857143000002</v>
      </c>
      <c r="Q36" s="574">
        <v>3.7618709677000002</v>
      </c>
      <c r="R36" s="574">
        <v>3.0709</v>
      </c>
      <c r="S36" s="574">
        <v>2.8193225806000002</v>
      </c>
      <c r="T36" s="574">
        <v>2.9984000000000002</v>
      </c>
      <c r="U36" s="574">
        <v>3.2950967742000001</v>
      </c>
      <c r="V36" s="574">
        <v>3.3082580644999999</v>
      </c>
      <c r="W36" s="574">
        <v>3.0224666667000002</v>
      </c>
      <c r="X36" s="574">
        <v>2.9919677418999999</v>
      </c>
      <c r="Y36" s="574">
        <v>3.6156333332999999</v>
      </c>
      <c r="Z36" s="574">
        <v>3.9598387097000001</v>
      </c>
      <c r="AA36" s="574">
        <v>4.7278387097000003</v>
      </c>
      <c r="AB36" s="574">
        <v>3.9780344828</v>
      </c>
      <c r="AC36" s="574">
        <v>3.4873548387</v>
      </c>
      <c r="AD36" s="574">
        <v>3.0715333333000001</v>
      </c>
      <c r="AE36" s="574">
        <v>2.8788064516</v>
      </c>
      <c r="AF36" s="574">
        <v>3.1198999999999999</v>
      </c>
      <c r="AG36" s="574">
        <v>3.4171290323000001</v>
      </c>
      <c r="AH36" s="574">
        <v>3.3937419355</v>
      </c>
      <c r="AI36" s="574">
        <v>3.0956999999999999</v>
      </c>
      <c r="AJ36" s="574">
        <v>2.9958387097000001</v>
      </c>
      <c r="AK36" s="574">
        <v>3.4826666667000001</v>
      </c>
      <c r="AL36" s="574">
        <v>4.2363225806000004</v>
      </c>
      <c r="AM36" s="574">
        <v>4.8896774193999999</v>
      </c>
      <c r="AN36" s="574">
        <v>4.4621071428999999</v>
      </c>
      <c r="AO36" s="574">
        <v>3.4298387096999998</v>
      </c>
      <c r="AP36" s="574">
        <v>3.0627333333000002</v>
      </c>
      <c r="AQ36" s="574">
        <v>2.8778387097000002</v>
      </c>
      <c r="AR36" s="574">
        <v>3.1128333332999998</v>
      </c>
      <c r="AS36" s="574">
        <v>3.3958709677000001</v>
      </c>
      <c r="AT36" s="574">
        <v>3.2948387097</v>
      </c>
      <c r="AU36" s="574">
        <v>3.1265999999999998</v>
      </c>
      <c r="AV36" s="574">
        <v>3.0462903226</v>
      </c>
      <c r="AW36" s="574">
        <v>3.5796999999999999</v>
      </c>
      <c r="AX36" s="574">
        <v>4.3583870967999996</v>
      </c>
      <c r="AY36" s="574">
        <v>4.7203480000000004</v>
      </c>
      <c r="AZ36" s="898">
        <v>4.2771549999999996</v>
      </c>
      <c r="BA36" s="354">
        <v>3.5851850000000001</v>
      </c>
      <c r="BB36" s="354">
        <v>3.0473309999999998</v>
      </c>
      <c r="BC36" s="354">
        <v>2.7824810000000002</v>
      </c>
      <c r="BD36" s="354">
        <v>2.9932560000000001</v>
      </c>
      <c r="BE36" s="354">
        <v>3.3269570000000002</v>
      </c>
      <c r="BF36" s="354">
        <v>3.32958</v>
      </c>
      <c r="BG36" s="354">
        <v>3.1113840000000001</v>
      </c>
      <c r="BH36" s="354">
        <v>3.0344120000000001</v>
      </c>
      <c r="BI36" s="354">
        <v>3.586462</v>
      </c>
      <c r="BJ36" s="354">
        <v>4.2407329999999996</v>
      </c>
      <c r="BK36" s="354">
        <v>4.5407599999999997</v>
      </c>
      <c r="BL36" s="354">
        <v>4.2350180000000002</v>
      </c>
      <c r="BM36" s="354">
        <v>3.5656119999999998</v>
      </c>
      <c r="BN36" s="354">
        <v>3.0884200000000002</v>
      </c>
      <c r="BO36" s="354">
        <v>2.8198660000000002</v>
      </c>
      <c r="BP36" s="354">
        <v>3.05497</v>
      </c>
      <c r="BQ36" s="354">
        <v>3.4024299999999998</v>
      </c>
      <c r="BR36" s="354">
        <v>3.4182070000000002</v>
      </c>
      <c r="BS36" s="354">
        <v>3.1985519999999998</v>
      </c>
      <c r="BT36" s="354">
        <v>3.109648</v>
      </c>
      <c r="BU36" s="354">
        <v>3.6435759999999999</v>
      </c>
      <c r="BV36" s="354">
        <v>4.3279439999999996</v>
      </c>
    </row>
    <row r="37" spans="1:75" ht="11.1" customHeight="1" x14ac:dyDescent="0.2">
      <c r="A37" s="267" t="s">
        <v>275</v>
      </c>
      <c r="B37" s="597" t="s">
        <v>1194</v>
      </c>
      <c r="C37" s="574">
        <v>0.17825806452000001</v>
      </c>
      <c r="D37" s="574">
        <v>0.17824999999999999</v>
      </c>
      <c r="E37" s="574">
        <v>0.17825806452000001</v>
      </c>
      <c r="F37" s="574">
        <v>0.17823333332999999</v>
      </c>
      <c r="G37" s="574">
        <v>0.17825806452000001</v>
      </c>
      <c r="H37" s="574">
        <v>0.17823333332999999</v>
      </c>
      <c r="I37" s="574">
        <v>0.17825806452000001</v>
      </c>
      <c r="J37" s="574">
        <v>0.17825806452000001</v>
      </c>
      <c r="K37" s="574">
        <v>0.17823333332999999</v>
      </c>
      <c r="L37" s="574">
        <v>0.17825806452000001</v>
      </c>
      <c r="M37" s="574">
        <v>0.17823333332999999</v>
      </c>
      <c r="N37" s="574">
        <v>0.17825806452000001</v>
      </c>
      <c r="O37" s="574">
        <v>0.17025806452</v>
      </c>
      <c r="P37" s="574">
        <v>0.17025000000000001</v>
      </c>
      <c r="Q37" s="574">
        <v>0.17025806452</v>
      </c>
      <c r="R37" s="574">
        <v>0.17023333332999999</v>
      </c>
      <c r="S37" s="574">
        <v>0.17025806452</v>
      </c>
      <c r="T37" s="574">
        <v>0.17023333332999999</v>
      </c>
      <c r="U37" s="574">
        <v>0.17025806452</v>
      </c>
      <c r="V37" s="574">
        <v>0.17025806452</v>
      </c>
      <c r="W37" s="574">
        <v>0.17023333332999999</v>
      </c>
      <c r="X37" s="574">
        <v>0.17025806452</v>
      </c>
      <c r="Y37" s="574">
        <v>0.17023333332999999</v>
      </c>
      <c r="Z37" s="574">
        <v>0.17025806452</v>
      </c>
      <c r="AA37" s="574">
        <v>0.18525806451999999</v>
      </c>
      <c r="AB37" s="574">
        <v>0.18525</v>
      </c>
      <c r="AC37" s="574">
        <v>0.18525806451999999</v>
      </c>
      <c r="AD37" s="574">
        <v>0.18523333333</v>
      </c>
      <c r="AE37" s="574">
        <v>0.18525806451999999</v>
      </c>
      <c r="AF37" s="574">
        <v>0.18523333333</v>
      </c>
      <c r="AG37" s="574">
        <v>0.18516129032</v>
      </c>
      <c r="AH37" s="574">
        <v>0.18525806451999999</v>
      </c>
      <c r="AI37" s="574">
        <v>0.18525806451999999</v>
      </c>
      <c r="AJ37" s="574">
        <v>0.18525806451999999</v>
      </c>
      <c r="AK37" s="574">
        <v>0.18525806451999999</v>
      </c>
      <c r="AL37" s="574">
        <v>0.18525806451999999</v>
      </c>
      <c r="AM37" s="574">
        <v>0.18225806452000001</v>
      </c>
      <c r="AN37" s="574">
        <v>0.18225806452000001</v>
      </c>
      <c r="AO37" s="574">
        <v>0.18225806452000001</v>
      </c>
      <c r="AP37" s="574">
        <v>0.18225806452000001</v>
      </c>
      <c r="AQ37" s="574">
        <v>0.18225806452000001</v>
      </c>
      <c r="AR37" s="574">
        <v>0.18225806452000001</v>
      </c>
      <c r="AS37" s="574">
        <v>0.18225806452000001</v>
      </c>
      <c r="AT37" s="574">
        <v>0.18225806452000001</v>
      </c>
      <c r="AU37" s="574">
        <v>0.18225806452000001</v>
      </c>
      <c r="AV37" s="574">
        <v>0.18225806452000001</v>
      </c>
      <c r="AW37" s="574">
        <v>0.18225806452000001</v>
      </c>
      <c r="AX37" s="574">
        <v>0.18225806452000001</v>
      </c>
      <c r="AY37" s="574">
        <v>0.19925809999999999</v>
      </c>
      <c r="AZ37" s="898">
        <v>0.19925809999999999</v>
      </c>
      <c r="BA37" s="354">
        <v>0.19925809999999999</v>
      </c>
      <c r="BB37" s="354">
        <v>0.19925809999999999</v>
      </c>
      <c r="BC37" s="354">
        <v>0.19925809999999999</v>
      </c>
      <c r="BD37" s="354">
        <v>0.19925809999999999</v>
      </c>
      <c r="BE37" s="354">
        <v>0.19925809999999999</v>
      </c>
      <c r="BF37" s="354">
        <v>0.19925809999999999</v>
      </c>
      <c r="BG37" s="354">
        <v>0.19925809999999999</v>
      </c>
      <c r="BH37" s="354">
        <v>0.19925809999999999</v>
      </c>
      <c r="BI37" s="354">
        <v>0.19925809999999999</v>
      </c>
      <c r="BJ37" s="354">
        <v>0.19925809999999999</v>
      </c>
      <c r="BK37" s="354">
        <v>0.21625810000000001</v>
      </c>
      <c r="BL37" s="354">
        <v>0.21625810000000001</v>
      </c>
      <c r="BM37" s="354">
        <v>0.21625810000000001</v>
      </c>
      <c r="BN37" s="354">
        <v>0.21625810000000001</v>
      </c>
      <c r="BO37" s="354">
        <v>0.21625810000000001</v>
      </c>
      <c r="BP37" s="354">
        <v>0.21625810000000001</v>
      </c>
      <c r="BQ37" s="354">
        <v>0.21625810000000001</v>
      </c>
      <c r="BR37" s="354">
        <v>0.21625810000000001</v>
      </c>
      <c r="BS37" s="354">
        <v>0.21625810000000001</v>
      </c>
      <c r="BT37" s="354">
        <v>0.21625810000000001</v>
      </c>
      <c r="BU37" s="354">
        <v>0.21625810000000001</v>
      </c>
      <c r="BV37" s="354">
        <v>0.21625810000000001</v>
      </c>
    </row>
    <row r="38" spans="1:75" ht="11.1" customHeight="1" x14ac:dyDescent="0.2">
      <c r="A38" s="267"/>
      <c r="B38" s="268"/>
      <c r="C38" s="429"/>
      <c r="D38" s="429"/>
      <c r="E38" s="429"/>
      <c r="F38" s="429"/>
      <c r="G38" s="429"/>
      <c r="H38" s="429"/>
      <c r="I38" s="429"/>
      <c r="J38" s="429"/>
      <c r="K38" s="429"/>
      <c r="L38" s="429"/>
      <c r="M38" s="429"/>
      <c r="N38" s="429"/>
      <c r="O38" s="429"/>
      <c r="P38" s="429"/>
      <c r="Q38" s="429"/>
      <c r="R38" s="429"/>
      <c r="S38" s="429"/>
      <c r="T38" s="429"/>
      <c r="U38" s="429"/>
      <c r="V38" s="429"/>
      <c r="W38" s="429"/>
      <c r="X38" s="429"/>
      <c r="Y38" s="429"/>
      <c r="Z38" s="429"/>
      <c r="AA38" s="429"/>
      <c r="AB38" s="429"/>
      <c r="AC38" s="429"/>
      <c r="AD38" s="429"/>
      <c r="AE38" s="429"/>
      <c r="AF38" s="429"/>
      <c r="AG38" s="429"/>
      <c r="AH38" s="429"/>
      <c r="AI38" s="429"/>
      <c r="AJ38" s="429"/>
      <c r="AK38" s="429"/>
      <c r="AL38" s="429"/>
      <c r="AM38" s="429"/>
      <c r="AN38" s="429"/>
      <c r="AO38" s="429"/>
      <c r="AP38" s="429"/>
      <c r="AQ38" s="429"/>
      <c r="AR38" s="429"/>
      <c r="AS38" s="429"/>
      <c r="AT38" s="429"/>
      <c r="AU38" s="429"/>
      <c r="AV38" s="429"/>
      <c r="AW38" s="429"/>
      <c r="AX38" s="429"/>
      <c r="AY38" s="429"/>
      <c r="AZ38" s="896"/>
      <c r="BA38" s="352"/>
      <c r="BB38" s="352"/>
      <c r="BC38" s="352"/>
      <c r="BD38" s="352"/>
      <c r="BE38" s="352"/>
      <c r="BF38" s="352"/>
      <c r="BG38" s="352"/>
      <c r="BH38" s="352"/>
      <c r="BI38" s="352"/>
      <c r="BJ38" s="559"/>
      <c r="BK38" s="559"/>
      <c r="BL38" s="559"/>
      <c r="BM38" s="559"/>
      <c r="BN38" s="559"/>
      <c r="BO38" s="559"/>
      <c r="BP38" s="559"/>
      <c r="BQ38" s="559"/>
      <c r="BR38" s="559"/>
      <c r="BS38" s="559"/>
      <c r="BT38" s="559"/>
      <c r="BU38" s="559"/>
      <c r="BV38" s="559"/>
    </row>
    <row r="39" spans="1:75" ht="11.1" customHeight="1" x14ac:dyDescent="0.2">
      <c r="A39" s="602"/>
      <c r="B39" s="39" t="s">
        <v>1195</v>
      </c>
      <c r="C39" s="41"/>
      <c r="D39" s="41"/>
      <c r="E39" s="41"/>
      <c r="F39" s="41"/>
      <c r="G39" s="41"/>
      <c r="H39" s="41"/>
      <c r="I39" s="41"/>
      <c r="J39" s="41"/>
      <c r="K39" s="41"/>
      <c r="L39" s="41"/>
      <c r="M39" s="41"/>
      <c r="N39" s="41"/>
      <c r="O39" s="41"/>
      <c r="P39" s="41"/>
      <c r="Q39" s="41"/>
      <c r="R39" s="41"/>
      <c r="S39" s="41"/>
      <c r="T39" s="41"/>
      <c r="U39" s="41"/>
      <c r="V39" s="41"/>
      <c r="W39" s="41"/>
      <c r="X39" s="41"/>
      <c r="Y39" s="41"/>
      <c r="Z39" s="41"/>
      <c r="AA39" s="41"/>
      <c r="AB39" s="41"/>
      <c r="AC39" s="41"/>
      <c r="AD39" s="41"/>
      <c r="AE39" s="41"/>
      <c r="AF39" s="41"/>
      <c r="AG39" s="41"/>
      <c r="AH39" s="41"/>
      <c r="AI39" s="41"/>
      <c r="AJ39" s="41"/>
      <c r="AK39" s="41"/>
      <c r="AL39" s="41"/>
      <c r="AM39" s="41"/>
      <c r="AN39" s="41"/>
      <c r="AO39" s="41"/>
      <c r="AP39" s="41"/>
      <c r="AQ39" s="41"/>
      <c r="AR39" s="41"/>
      <c r="AS39" s="41"/>
      <c r="AT39" s="41"/>
      <c r="AU39" s="41"/>
      <c r="AV39" s="41"/>
      <c r="AW39" s="41"/>
      <c r="AX39" s="41"/>
      <c r="AY39" s="41"/>
      <c r="AZ39" s="659"/>
      <c r="BA39" s="660"/>
      <c r="BB39" s="660"/>
      <c r="BC39" s="660"/>
      <c r="BD39" s="660"/>
      <c r="BE39" s="660"/>
      <c r="BF39" s="660"/>
      <c r="BG39" s="660"/>
      <c r="BH39" s="660"/>
      <c r="BI39" s="660"/>
      <c r="BJ39" s="660"/>
      <c r="BK39" s="660"/>
      <c r="BL39" s="660"/>
      <c r="BM39" s="660"/>
      <c r="BN39" s="660"/>
      <c r="BO39" s="660"/>
      <c r="BP39" s="660"/>
      <c r="BQ39" s="660"/>
      <c r="BR39" s="660"/>
      <c r="BS39" s="660"/>
      <c r="BT39" s="660"/>
      <c r="BU39" s="660"/>
      <c r="BV39" s="660"/>
    </row>
    <row r="40" spans="1:75" ht="11.1" customHeight="1" x14ac:dyDescent="0.2">
      <c r="A40" s="595" t="s">
        <v>264</v>
      </c>
      <c r="B40" s="596" t="s">
        <v>1196</v>
      </c>
      <c r="C40" s="347">
        <v>2215.9409999999998</v>
      </c>
      <c r="D40" s="347">
        <v>1562.018</v>
      </c>
      <c r="E40" s="347">
        <v>1401.4649999999999</v>
      </c>
      <c r="F40" s="347">
        <v>1611.7650000000001</v>
      </c>
      <c r="G40" s="347">
        <v>2001.915</v>
      </c>
      <c r="H40" s="347">
        <v>2325.3209999999999</v>
      </c>
      <c r="I40" s="347">
        <v>2505.1219999999998</v>
      </c>
      <c r="J40" s="347">
        <v>2709.422</v>
      </c>
      <c r="K40" s="347">
        <v>3145.643</v>
      </c>
      <c r="L40" s="347">
        <v>3569.384</v>
      </c>
      <c r="M40" s="347">
        <v>3501.05</v>
      </c>
      <c r="N40" s="347">
        <v>2925.38</v>
      </c>
      <c r="O40" s="347">
        <v>2470.0149999999999</v>
      </c>
      <c r="P40" s="347">
        <v>2072.183</v>
      </c>
      <c r="Q40" s="347">
        <v>1849.895</v>
      </c>
      <c r="R40" s="347">
        <v>2116.4609999999998</v>
      </c>
      <c r="S40" s="347">
        <v>2556.48</v>
      </c>
      <c r="T40" s="347">
        <v>2901.6610000000001</v>
      </c>
      <c r="U40" s="347">
        <v>3035.2359999999999</v>
      </c>
      <c r="V40" s="347">
        <v>3168.8960000000002</v>
      </c>
      <c r="W40" s="347">
        <v>3490.5010000000002</v>
      </c>
      <c r="X40" s="347">
        <v>3807.857</v>
      </c>
      <c r="Y40" s="347">
        <v>3740.81</v>
      </c>
      <c r="Z40" s="347">
        <v>3455.6669999999999</v>
      </c>
      <c r="AA40" s="347">
        <v>2611.3649999999998</v>
      </c>
      <c r="AB40" s="347">
        <v>2349.6799999999998</v>
      </c>
      <c r="AC40" s="347">
        <v>2306.056</v>
      </c>
      <c r="AD40" s="347">
        <v>2562.4479999999999</v>
      </c>
      <c r="AE40" s="347">
        <v>2923.1759999999999</v>
      </c>
      <c r="AF40" s="347">
        <v>3174.9720000000002</v>
      </c>
      <c r="AG40" s="347">
        <v>3293.614</v>
      </c>
      <c r="AH40" s="347">
        <v>3370.2539999999999</v>
      </c>
      <c r="AI40" s="347">
        <v>3615.3359999999998</v>
      </c>
      <c r="AJ40" s="347">
        <v>3938.3980000000001</v>
      </c>
      <c r="AK40" s="347">
        <v>3914.8719999999998</v>
      </c>
      <c r="AL40" s="347">
        <v>3437.5189999999998</v>
      </c>
      <c r="AM40" s="347">
        <v>2422.2930000000001</v>
      </c>
      <c r="AN40" s="347">
        <v>1787.3130000000001</v>
      </c>
      <c r="AO40" s="347">
        <v>1833.5619999999999</v>
      </c>
      <c r="AP40" s="347">
        <v>2138.6509999999998</v>
      </c>
      <c r="AQ40" s="347">
        <v>2634.2849999999999</v>
      </c>
      <c r="AR40" s="347">
        <v>2987.8220000000001</v>
      </c>
      <c r="AS40" s="347">
        <v>3141.54</v>
      </c>
      <c r="AT40" s="347">
        <v>3326.2269999999999</v>
      </c>
      <c r="AU40" s="347">
        <v>3634.2310000000002</v>
      </c>
      <c r="AV40" s="347">
        <v>3938.424</v>
      </c>
      <c r="AW40" s="347">
        <v>3908.7710000000002</v>
      </c>
      <c r="AX40" s="347">
        <v>3313.2579999999998</v>
      </c>
      <c r="AY40" s="347">
        <v>2493.431</v>
      </c>
      <c r="AZ40" s="902">
        <v>1906.3422857</v>
      </c>
      <c r="BA40" s="358">
        <v>1842.2819999999999</v>
      </c>
      <c r="BB40" s="358">
        <v>2150.0390000000002</v>
      </c>
      <c r="BC40" s="358">
        <v>2636.7890000000002</v>
      </c>
      <c r="BD40" s="358">
        <v>2981.096</v>
      </c>
      <c r="BE40" s="358">
        <v>3137.63</v>
      </c>
      <c r="BF40" s="358">
        <v>3287.0479999999998</v>
      </c>
      <c r="BG40" s="358">
        <v>3630.7660000000001</v>
      </c>
      <c r="BH40" s="358">
        <v>3971.0239999999999</v>
      </c>
      <c r="BI40" s="358">
        <v>3895.7939999999999</v>
      </c>
      <c r="BJ40" s="358">
        <v>3380.3029999999999</v>
      </c>
      <c r="BK40" s="358">
        <v>2570.1210000000001</v>
      </c>
      <c r="BL40" s="358">
        <v>2028.25</v>
      </c>
      <c r="BM40" s="358">
        <v>1896.2629999999999</v>
      </c>
      <c r="BN40" s="358">
        <v>2158.1579999999999</v>
      </c>
      <c r="BO40" s="358">
        <v>2579.835</v>
      </c>
      <c r="BP40" s="358">
        <v>2866.2130000000002</v>
      </c>
      <c r="BQ40" s="358">
        <v>2999.0540000000001</v>
      </c>
      <c r="BR40" s="358">
        <v>3110.7629999999999</v>
      </c>
      <c r="BS40" s="358">
        <v>3431.4079999999999</v>
      </c>
      <c r="BT40" s="358">
        <v>3751.7179999999998</v>
      </c>
      <c r="BU40" s="358">
        <v>3682.7919999999999</v>
      </c>
      <c r="BV40" s="358">
        <v>3118.2339999999999</v>
      </c>
    </row>
    <row r="41" spans="1:75" ht="11.1" customHeight="1" x14ac:dyDescent="0.2">
      <c r="A41" s="267" t="s">
        <v>542</v>
      </c>
      <c r="B41" s="597" t="s">
        <v>1197</v>
      </c>
      <c r="C41" s="347">
        <v>503.01</v>
      </c>
      <c r="D41" s="347">
        <v>331.68299999999999</v>
      </c>
      <c r="E41" s="347">
        <v>242.15100000000001</v>
      </c>
      <c r="F41" s="347">
        <v>259.29899999999998</v>
      </c>
      <c r="G41" s="347">
        <v>370.637</v>
      </c>
      <c r="H41" s="347">
        <v>481.84500000000003</v>
      </c>
      <c r="I41" s="347">
        <v>557.35299999999995</v>
      </c>
      <c r="J41" s="347">
        <v>629.06200000000001</v>
      </c>
      <c r="K41" s="347">
        <v>759.00300000000004</v>
      </c>
      <c r="L41" s="347">
        <v>857.32299999999998</v>
      </c>
      <c r="M41" s="347">
        <v>841.90499999999997</v>
      </c>
      <c r="N41" s="347">
        <v>698.23500000000001</v>
      </c>
      <c r="O41" s="347">
        <v>547.44799999999998</v>
      </c>
      <c r="P41" s="347">
        <v>422.834</v>
      </c>
      <c r="Q41" s="347">
        <v>334.17899999999997</v>
      </c>
      <c r="R41" s="347">
        <v>418.238</v>
      </c>
      <c r="S41" s="347">
        <v>551.75</v>
      </c>
      <c r="T41" s="347">
        <v>646.41</v>
      </c>
      <c r="U41" s="347">
        <v>692.00599999999997</v>
      </c>
      <c r="V41" s="347">
        <v>764.74699999999996</v>
      </c>
      <c r="W41" s="347">
        <v>852.88599999999997</v>
      </c>
      <c r="X41" s="347">
        <v>932.17499999999995</v>
      </c>
      <c r="Y41" s="347">
        <v>875.81299999999999</v>
      </c>
      <c r="Z41" s="347">
        <v>786.59500000000003</v>
      </c>
      <c r="AA41" s="347">
        <v>571.32100000000003</v>
      </c>
      <c r="AB41" s="347">
        <v>421.95600000000002</v>
      </c>
      <c r="AC41" s="347">
        <v>368.798</v>
      </c>
      <c r="AD41" s="347">
        <v>448.67</v>
      </c>
      <c r="AE41" s="347">
        <v>579.13599999999997</v>
      </c>
      <c r="AF41" s="347">
        <v>670.03899999999999</v>
      </c>
      <c r="AG41" s="347">
        <v>719.99099999999999</v>
      </c>
      <c r="AH41" s="347">
        <v>763.95500000000004</v>
      </c>
      <c r="AI41" s="347">
        <v>862.27300000000002</v>
      </c>
      <c r="AJ41" s="347">
        <v>932.58100000000002</v>
      </c>
      <c r="AK41" s="347">
        <v>900.21600000000001</v>
      </c>
      <c r="AL41" s="347">
        <v>747.06299999999999</v>
      </c>
      <c r="AM41" s="347">
        <v>503.64699999999999</v>
      </c>
      <c r="AN41" s="347">
        <v>338.78399999999999</v>
      </c>
      <c r="AO41" s="347">
        <v>293.75099999999998</v>
      </c>
      <c r="AP41" s="347">
        <v>357.70600000000002</v>
      </c>
      <c r="AQ41" s="347">
        <v>507.49200000000002</v>
      </c>
      <c r="AR41" s="347">
        <v>610.327</v>
      </c>
      <c r="AS41" s="347">
        <v>653.83699999999999</v>
      </c>
      <c r="AT41" s="347">
        <v>745.29600000000005</v>
      </c>
      <c r="AU41" s="347">
        <v>851.11400000000003</v>
      </c>
      <c r="AV41" s="347">
        <v>911.00400000000002</v>
      </c>
      <c r="AW41" s="347">
        <v>875.09400000000005</v>
      </c>
      <c r="AX41" s="347">
        <v>705.42100000000005</v>
      </c>
      <c r="AY41" s="347">
        <v>502</v>
      </c>
      <c r="AZ41" s="902">
        <v>317.71428571000001</v>
      </c>
      <c r="BA41" s="358">
        <v>246.60509999999999</v>
      </c>
      <c r="BB41" s="358">
        <v>334.45359999999999</v>
      </c>
      <c r="BC41" s="358">
        <v>482.67309999999998</v>
      </c>
      <c r="BD41" s="358">
        <v>609.23580000000004</v>
      </c>
      <c r="BE41" s="358">
        <v>678.76229999999998</v>
      </c>
      <c r="BF41" s="358">
        <v>735.8922</v>
      </c>
      <c r="BG41" s="358">
        <v>830.62239999999997</v>
      </c>
      <c r="BH41" s="358">
        <v>924.5625</v>
      </c>
      <c r="BI41" s="358">
        <v>887.73569999999995</v>
      </c>
      <c r="BJ41" s="358">
        <v>752.43489999999997</v>
      </c>
      <c r="BK41" s="358">
        <v>539.25559999999996</v>
      </c>
      <c r="BL41" s="358">
        <v>384.11419999999998</v>
      </c>
      <c r="BM41" s="358">
        <v>303.37540000000001</v>
      </c>
      <c r="BN41" s="358">
        <v>363.83010000000002</v>
      </c>
      <c r="BO41" s="358">
        <v>486.57900000000001</v>
      </c>
      <c r="BP41" s="358">
        <v>578.39099999999996</v>
      </c>
      <c r="BQ41" s="358">
        <v>644.52110000000005</v>
      </c>
      <c r="BR41" s="358">
        <v>705.42769999999996</v>
      </c>
      <c r="BS41" s="358">
        <v>808.11199999999997</v>
      </c>
      <c r="BT41" s="358">
        <v>877.5829</v>
      </c>
      <c r="BU41" s="358">
        <v>849.16300000000001</v>
      </c>
      <c r="BV41" s="358">
        <v>703.98440000000005</v>
      </c>
    </row>
    <row r="42" spans="1:75" ht="11.1" customHeight="1" x14ac:dyDescent="0.2">
      <c r="A42" s="267" t="s">
        <v>543</v>
      </c>
      <c r="B42" s="597" t="s">
        <v>1198</v>
      </c>
      <c r="C42" s="347">
        <v>574.95299999999997</v>
      </c>
      <c r="D42" s="347">
        <v>372.28699999999998</v>
      </c>
      <c r="E42" s="347">
        <v>296.10599999999999</v>
      </c>
      <c r="F42" s="347">
        <v>330.20800000000003</v>
      </c>
      <c r="G42" s="347">
        <v>444.25799999999998</v>
      </c>
      <c r="H42" s="347">
        <v>557.01099999999997</v>
      </c>
      <c r="I42" s="347">
        <v>648.32299999999998</v>
      </c>
      <c r="J42" s="347">
        <v>767.01400000000001</v>
      </c>
      <c r="K42" s="347">
        <v>916.58699999999999</v>
      </c>
      <c r="L42" s="347">
        <v>1053.441</v>
      </c>
      <c r="M42" s="347">
        <v>1030.375</v>
      </c>
      <c r="N42" s="347">
        <v>831.31100000000004</v>
      </c>
      <c r="O42" s="347">
        <v>660.15</v>
      </c>
      <c r="P42" s="347">
        <v>518.22699999999998</v>
      </c>
      <c r="Q42" s="347">
        <v>416.673</v>
      </c>
      <c r="R42" s="347">
        <v>485.03300000000002</v>
      </c>
      <c r="S42" s="347">
        <v>595.16899999999998</v>
      </c>
      <c r="T42" s="347">
        <v>700.62599999999998</v>
      </c>
      <c r="U42" s="347">
        <v>779.96100000000001</v>
      </c>
      <c r="V42" s="347">
        <v>870.601</v>
      </c>
      <c r="W42" s="347">
        <v>992.84299999999996</v>
      </c>
      <c r="X42" s="347">
        <v>1097.76</v>
      </c>
      <c r="Y42" s="347">
        <v>1076.7719999999999</v>
      </c>
      <c r="Z42" s="347">
        <v>948.91300000000001</v>
      </c>
      <c r="AA42" s="347">
        <v>689.48299999999995</v>
      </c>
      <c r="AB42" s="347">
        <v>572.15</v>
      </c>
      <c r="AC42" s="347">
        <v>507.346</v>
      </c>
      <c r="AD42" s="347">
        <v>578.56200000000001</v>
      </c>
      <c r="AE42" s="347">
        <v>685.50400000000002</v>
      </c>
      <c r="AF42" s="347">
        <v>781.08500000000004</v>
      </c>
      <c r="AG42" s="347">
        <v>844.38199999999995</v>
      </c>
      <c r="AH42" s="347">
        <v>920.68799999999999</v>
      </c>
      <c r="AI42" s="347">
        <v>1022.034</v>
      </c>
      <c r="AJ42" s="347">
        <v>1115.779</v>
      </c>
      <c r="AK42" s="347">
        <v>1096.6010000000001</v>
      </c>
      <c r="AL42" s="347">
        <v>893.35299999999995</v>
      </c>
      <c r="AM42" s="347">
        <v>598.31200000000001</v>
      </c>
      <c r="AN42" s="347">
        <v>393.12400000000002</v>
      </c>
      <c r="AO42" s="347">
        <v>364.93299999999999</v>
      </c>
      <c r="AP42" s="347">
        <v>444.24799999999999</v>
      </c>
      <c r="AQ42" s="347">
        <v>580.72199999999998</v>
      </c>
      <c r="AR42" s="347">
        <v>691.18100000000004</v>
      </c>
      <c r="AS42" s="347">
        <v>766.73</v>
      </c>
      <c r="AT42" s="347">
        <v>865.70799999999997</v>
      </c>
      <c r="AU42" s="347">
        <v>987.50099999999998</v>
      </c>
      <c r="AV42" s="347">
        <v>1098.162</v>
      </c>
      <c r="AW42" s="347">
        <v>1067.567</v>
      </c>
      <c r="AX42" s="347">
        <v>829.30200000000002</v>
      </c>
      <c r="AY42" s="347">
        <v>584</v>
      </c>
      <c r="AZ42" s="902">
        <v>393.14285713999999</v>
      </c>
      <c r="BA42" s="358">
        <v>307.64679999999998</v>
      </c>
      <c r="BB42" s="358">
        <v>378.98939999999999</v>
      </c>
      <c r="BC42" s="358">
        <v>516.53250000000003</v>
      </c>
      <c r="BD42" s="358">
        <v>650.35649999999998</v>
      </c>
      <c r="BE42" s="358">
        <v>734.23350000000005</v>
      </c>
      <c r="BF42" s="358">
        <v>830.13099999999997</v>
      </c>
      <c r="BG42" s="358">
        <v>966.1454</v>
      </c>
      <c r="BH42" s="358">
        <v>1085.0029999999999</v>
      </c>
      <c r="BI42" s="358">
        <v>1053.8579999999999</v>
      </c>
      <c r="BJ42" s="358">
        <v>877.89409999999998</v>
      </c>
      <c r="BK42" s="358">
        <v>635.48950000000002</v>
      </c>
      <c r="BL42" s="358">
        <v>448.7441</v>
      </c>
      <c r="BM42" s="358">
        <v>371.08390000000003</v>
      </c>
      <c r="BN42" s="358">
        <v>434.02839999999998</v>
      </c>
      <c r="BO42" s="358">
        <v>553.90959999999995</v>
      </c>
      <c r="BP42" s="358">
        <v>664.63210000000004</v>
      </c>
      <c r="BQ42" s="358">
        <v>741.99180000000001</v>
      </c>
      <c r="BR42" s="358">
        <v>830.40790000000004</v>
      </c>
      <c r="BS42" s="358">
        <v>960.74180000000001</v>
      </c>
      <c r="BT42" s="358">
        <v>1074.143</v>
      </c>
      <c r="BU42" s="358">
        <v>1046.2909999999999</v>
      </c>
      <c r="BV42" s="358">
        <v>845.58979999999997</v>
      </c>
    </row>
    <row r="43" spans="1:75" ht="11.1" customHeight="1" x14ac:dyDescent="0.2">
      <c r="A43" s="267" t="s">
        <v>544</v>
      </c>
      <c r="B43" s="597" t="s">
        <v>1199</v>
      </c>
      <c r="C43" s="347">
        <v>793.52800000000002</v>
      </c>
      <c r="D43" s="347">
        <v>580.62400000000002</v>
      </c>
      <c r="E43" s="347">
        <v>587.35799999999995</v>
      </c>
      <c r="F43" s="347">
        <v>731.01900000000001</v>
      </c>
      <c r="G43" s="347">
        <v>840.63300000000004</v>
      </c>
      <c r="H43" s="347">
        <v>884.80700000000002</v>
      </c>
      <c r="I43" s="347">
        <v>871.65099999999995</v>
      </c>
      <c r="J43" s="347">
        <v>883.95500000000004</v>
      </c>
      <c r="K43" s="347">
        <v>1006.276</v>
      </c>
      <c r="L43" s="347">
        <v>1170.046</v>
      </c>
      <c r="M43" s="347">
        <v>1178.8140000000001</v>
      </c>
      <c r="N43" s="347">
        <v>1041.9649999999999</v>
      </c>
      <c r="O43" s="347">
        <v>980.09100000000001</v>
      </c>
      <c r="P43" s="347">
        <v>919.721</v>
      </c>
      <c r="Q43" s="347">
        <v>918.90499999999997</v>
      </c>
      <c r="R43" s="347">
        <v>983.15899999999999</v>
      </c>
      <c r="S43" s="347">
        <v>1083.886</v>
      </c>
      <c r="T43" s="347">
        <v>1137.69</v>
      </c>
      <c r="U43" s="347">
        <v>1107.895</v>
      </c>
      <c r="V43" s="347">
        <v>1032.0830000000001</v>
      </c>
      <c r="W43" s="347">
        <v>1092.2760000000001</v>
      </c>
      <c r="X43" s="347">
        <v>1209.2539999999999</v>
      </c>
      <c r="Y43" s="347">
        <v>1219.444</v>
      </c>
      <c r="Z43" s="347">
        <v>1182.5409999999999</v>
      </c>
      <c r="AA43" s="347">
        <v>911.72500000000002</v>
      </c>
      <c r="AB43" s="347">
        <v>942.84100000000001</v>
      </c>
      <c r="AC43" s="347">
        <v>1007.333</v>
      </c>
      <c r="AD43" s="347">
        <v>1077.55</v>
      </c>
      <c r="AE43" s="347">
        <v>1143.296</v>
      </c>
      <c r="AF43" s="347">
        <v>1171.8599999999999</v>
      </c>
      <c r="AG43" s="347">
        <v>1154.67</v>
      </c>
      <c r="AH43" s="347">
        <v>1096.098</v>
      </c>
      <c r="AI43" s="347">
        <v>1120.6079999999999</v>
      </c>
      <c r="AJ43" s="347">
        <v>1257.9870000000001</v>
      </c>
      <c r="AK43" s="347">
        <v>1291.538</v>
      </c>
      <c r="AL43" s="347">
        <v>1215.0509999999999</v>
      </c>
      <c r="AM43" s="347">
        <v>862.50300000000004</v>
      </c>
      <c r="AN43" s="347">
        <v>660.47500000000002</v>
      </c>
      <c r="AO43" s="347">
        <v>775.41300000000001</v>
      </c>
      <c r="AP43" s="347">
        <v>900.12599999999998</v>
      </c>
      <c r="AQ43" s="347">
        <v>1049.248</v>
      </c>
      <c r="AR43" s="347">
        <v>1137.1210000000001</v>
      </c>
      <c r="AS43" s="347">
        <v>1135.268</v>
      </c>
      <c r="AT43" s="347">
        <v>1127.9670000000001</v>
      </c>
      <c r="AU43" s="347">
        <v>1180.616</v>
      </c>
      <c r="AV43" s="347">
        <v>1285.739</v>
      </c>
      <c r="AW43" s="347">
        <v>1330.2449999999999</v>
      </c>
      <c r="AX43" s="347">
        <v>1181.212</v>
      </c>
      <c r="AY43" s="347">
        <v>891</v>
      </c>
      <c r="AZ43" s="902">
        <v>712.28571428999999</v>
      </c>
      <c r="BA43" s="358">
        <v>819.78700000000003</v>
      </c>
      <c r="BB43" s="358">
        <v>944.4905</v>
      </c>
      <c r="BC43" s="358">
        <v>1089.4659999999999</v>
      </c>
      <c r="BD43" s="358">
        <v>1149.7840000000001</v>
      </c>
      <c r="BE43" s="358">
        <v>1138.258</v>
      </c>
      <c r="BF43" s="358">
        <v>1127.6289999999999</v>
      </c>
      <c r="BG43" s="358">
        <v>1225.2159999999999</v>
      </c>
      <c r="BH43" s="358">
        <v>1341.1479999999999</v>
      </c>
      <c r="BI43" s="358">
        <v>1354.6769999999999</v>
      </c>
      <c r="BJ43" s="358">
        <v>1238.32</v>
      </c>
      <c r="BK43" s="358">
        <v>974.82899999999995</v>
      </c>
      <c r="BL43" s="358">
        <v>827.98760000000004</v>
      </c>
      <c r="BM43" s="358">
        <v>854.21979999999996</v>
      </c>
      <c r="BN43" s="358">
        <v>958.76610000000005</v>
      </c>
      <c r="BO43" s="358">
        <v>1077.3209999999999</v>
      </c>
      <c r="BP43" s="358">
        <v>1114.7090000000001</v>
      </c>
      <c r="BQ43" s="358">
        <v>1089.3489999999999</v>
      </c>
      <c r="BR43" s="358">
        <v>1043.335</v>
      </c>
      <c r="BS43" s="358">
        <v>1114.269</v>
      </c>
      <c r="BT43" s="358">
        <v>1233.9449999999999</v>
      </c>
      <c r="BU43" s="358">
        <v>1246.213</v>
      </c>
      <c r="BV43" s="358">
        <v>1109.846</v>
      </c>
    </row>
    <row r="44" spans="1:75" ht="11.1" customHeight="1" x14ac:dyDescent="0.2">
      <c r="A44" s="267" t="s">
        <v>545</v>
      </c>
      <c r="B44" s="597" t="s">
        <v>1200</v>
      </c>
      <c r="C44" s="347">
        <v>127.863</v>
      </c>
      <c r="D44" s="347">
        <v>92.822999999999993</v>
      </c>
      <c r="E44" s="347">
        <v>90.370999999999995</v>
      </c>
      <c r="F44" s="347">
        <v>92.991</v>
      </c>
      <c r="G44" s="347">
        <v>116.554</v>
      </c>
      <c r="H44" s="347">
        <v>137.01300000000001</v>
      </c>
      <c r="I44" s="347">
        <v>147.446</v>
      </c>
      <c r="J44" s="347">
        <v>159.45599999999999</v>
      </c>
      <c r="K44" s="347">
        <v>184.27699999999999</v>
      </c>
      <c r="L44" s="347">
        <v>206.03299999999999</v>
      </c>
      <c r="M44" s="347">
        <v>194.33500000000001</v>
      </c>
      <c r="N44" s="347">
        <v>157.53299999999999</v>
      </c>
      <c r="O44" s="347">
        <v>122.78</v>
      </c>
      <c r="P44" s="347">
        <v>93.683000000000007</v>
      </c>
      <c r="Q44" s="347">
        <v>79.253</v>
      </c>
      <c r="R44" s="347">
        <v>98.120999999999995</v>
      </c>
      <c r="S44" s="347">
        <v>136.36099999999999</v>
      </c>
      <c r="T44" s="347">
        <v>171.48599999999999</v>
      </c>
      <c r="U44" s="347">
        <v>192.15600000000001</v>
      </c>
      <c r="V44" s="347">
        <v>216.44900000000001</v>
      </c>
      <c r="W44" s="347">
        <v>239.483</v>
      </c>
      <c r="X44" s="347">
        <v>251.86699999999999</v>
      </c>
      <c r="Y44" s="347">
        <v>246.535</v>
      </c>
      <c r="Z44" s="347">
        <v>227.577</v>
      </c>
      <c r="AA44" s="347">
        <v>185.01599999999999</v>
      </c>
      <c r="AB44" s="347">
        <v>168.74</v>
      </c>
      <c r="AC44" s="347">
        <v>167.81299999999999</v>
      </c>
      <c r="AD44" s="347">
        <v>187.05199999999999</v>
      </c>
      <c r="AE44" s="347">
        <v>215.5</v>
      </c>
      <c r="AF44" s="347">
        <v>237.971</v>
      </c>
      <c r="AG44" s="347">
        <v>253.45599999999999</v>
      </c>
      <c r="AH44" s="347">
        <v>268.15899999999999</v>
      </c>
      <c r="AI44" s="347">
        <v>282.166</v>
      </c>
      <c r="AJ44" s="347">
        <v>289.85399999999998</v>
      </c>
      <c r="AK44" s="347">
        <v>287.39299999999997</v>
      </c>
      <c r="AL44" s="347">
        <v>258.79000000000002</v>
      </c>
      <c r="AM44" s="347">
        <v>201.197</v>
      </c>
      <c r="AN44" s="347">
        <v>170.94300000000001</v>
      </c>
      <c r="AO44" s="347">
        <v>169.76900000000001</v>
      </c>
      <c r="AP44" s="347">
        <v>180.923</v>
      </c>
      <c r="AQ44" s="347">
        <v>208.92699999999999</v>
      </c>
      <c r="AR44" s="347">
        <v>231.923</v>
      </c>
      <c r="AS44" s="347">
        <v>249.65799999999999</v>
      </c>
      <c r="AT44" s="347">
        <v>258.096</v>
      </c>
      <c r="AU44" s="347">
        <v>276.32799999999997</v>
      </c>
      <c r="AV44" s="347">
        <v>289.29500000000002</v>
      </c>
      <c r="AW44" s="347">
        <v>286.48</v>
      </c>
      <c r="AX44" s="347">
        <v>259.98899999999998</v>
      </c>
      <c r="AY44" s="347">
        <v>213</v>
      </c>
      <c r="AZ44" s="902">
        <v>197.42857143000001</v>
      </c>
      <c r="BA44" s="358">
        <v>186.15170000000001</v>
      </c>
      <c r="BB44" s="358">
        <v>195.37690000000001</v>
      </c>
      <c r="BC44" s="358">
        <v>219.86429999999999</v>
      </c>
      <c r="BD44" s="358">
        <v>222.33150000000001</v>
      </c>
      <c r="BE44" s="358">
        <v>238.4298</v>
      </c>
      <c r="BF44" s="358">
        <v>252.5367</v>
      </c>
      <c r="BG44" s="358">
        <v>262.85219999999998</v>
      </c>
      <c r="BH44" s="358">
        <v>275.76909999999998</v>
      </c>
      <c r="BI44" s="358">
        <v>266.59780000000001</v>
      </c>
      <c r="BJ44" s="358">
        <v>223.37559999999999</v>
      </c>
      <c r="BK44" s="358">
        <v>172.8742</v>
      </c>
      <c r="BL44" s="358">
        <v>145.12190000000001</v>
      </c>
      <c r="BM44" s="358">
        <v>141.28309999999999</v>
      </c>
      <c r="BN44" s="358">
        <v>154.35890000000001</v>
      </c>
      <c r="BO44" s="358">
        <v>177.91120000000001</v>
      </c>
      <c r="BP44" s="358">
        <v>198.73740000000001</v>
      </c>
      <c r="BQ44" s="358">
        <v>210.02709999999999</v>
      </c>
      <c r="BR44" s="358">
        <v>226.0872</v>
      </c>
      <c r="BS44" s="358">
        <v>238.17699999999999</v>
      </c>
      <c r="BT44" s="358">
        <v>252.64769999999999</v>
      </c>
      <c r="BU44" s="358">
        <v>235.02719999999999</v>
      </c>
      <c r="BV44" s="358">
        <v>193.77109999999999</v>
      </c>
    </row>
    <row r="45" spans="1:75" ht="11.1" customHeight="1" x14ac:dyDescent="0.2">
      <c r="A45" s="267" t="s">
        <v>546</v>
      </c>
      <c r="B45" s="597" t="s">
        <v>1201</v>
      </c>
      <c r="C45" s="347">
        <v>193.77</v>
      </c>
      <c r="D45" s="347">
        <v>163.19200000000001</v>
      </c>
      <c r="E45" s="347">
        <v>164.84899999999999</v>
      </c>
      <c r="F45" s="347">
        <v>177.39500000000001</v>
      </c>
      <c r="G45" s="347">
        <v>207.28</v>
      </c>
      <c r="H45" s="347">
        <v>239.541</v>
      </c>
      <c r="I45" s="347">
        <v>252.923</v>
      </c>
      <c r="J45" s="347">
        <v>240.18</v>
      </c>
      <c r="K45" s="347">
        <v>247.42699999999999</v>
      </c>
      <c r="L45" s="347">
        <v>249.994</v>
      </c>
      <c r="M45" s="347">
        <v>224.244</v>
      </c>
      <c r="N45" s="347">
        <v>166.82599999999999</v>
      </c>
      <c r="O45" s="347">
        <v>130.893</v>
      </c>
      <c r="P45" s="347">
        <v>90.224999999999994</v>
      </c>
      <c r="Q45" s="347">
        <v>74.186000000000007</v>
      </c>
      <c r="R45" s="347">
        <v>105.01300000000001</v>
      </c>
      <c r="S45" s="347">
        <v>161.29900000000001</v>
      </c>
      <c r="T45" s="347">
        <v>215.55699999999999</v>
      </c>
      <c r="U45" s="347">
        <v>231.35300000000001</v>
      </c>
      <c r="V45" s="347">
        <v>251.393</v>
      </c>
      <c r="W45" s="347">
        <v>278.303</v>
      </c>
      <c r="X45" s="347">
        <v>282.40800000000002</v>
      </c>
      <c r="Y45" s="347">
        <v>289.65499999999997</v>
      </c>
      <c r="Z45" s="347">
        <v>280.09800000000001</v>
      </c>
      <c r="AA45" s="347">
        <v>226.75899999999999</v>
      </c>
      <c r="AB45" s="347">
        <v>218.74199999999999</v>
      </c>
      <c r="AC45" s="347">
        <v>230.59</v>
      </c>
      <c r="AD45" s="347">
        <v>246.357</v>
      </c>
      <c r="AE45" s="347">
        <v>274.14600000000002</v>
      </c>
      <c r="AF45" s="347">
        <v>286.44099999999997</v>
      </c>
      <c r="AG45" s="347">
        <v>291.49200000000002</v>
      </c>
      <c r="AH45" s="347">
        <v>290.09899999999999</v>
      </c>
      <c r="AI45" s="347">
        <v>295.74700000000001</v>
      </c>
      <c r="AJ45" s="347">
        <v>309.95999999999998</v>
      </c>
      <c r="AK45" s="347">
        <v>308.928</v>
      </c>
      <c r="AL45" s="347">
        <v>294.87099999999998</v>
      </c>
      <c r="AM45" s="347">
        <v>230.155</v>
      </c>
      <c r="AN45" s="347">
        <v>199.31100000000001</v>
      </c>
      <c r="AO45" s="347">
        <v>205.184</v>
      </c>
      <c r="AP45" s="347">
        <v>230.55099999999999</v>
      </c>
      <c r="AQ45" s="347">
        <v>261.24900000000002</v>
      </c>
      <c r="AR45" s="347">
        <v>288.77800000000002</v>
      </c>
      <c r="AS45" s="347">
        <v>305.185</v>
      </c>
      <c r="AT45" s="347">
        <v>295.72199999999998</v>
      </c>
      <c r="AU45" s="347">
        <v>303.03399999999999</v>
      </c>
      <c r="AV45" s="347">
        <v>317.404</v>
      </c>
      <c r="AW45" s="347">
        <v>313.39400000000001</v>
      </c>
      <c r="AX45" s="347">
        <v>303.99200000000002</v>
      </c>
      <c r="AY45" s="347">
        <v>272</v>
      </c>
      <c r="AZ45" s="902">
        <v>256.14285713999999</v>
      </c>
      <c r="BA45" s="358">
        <v>258.23360000000002</v>
      </c>
      <c r="BB45" s="358">
        <v>272.65320000000003</v>
      </c>
      <c r="BC45" s="358">
        <v>302.7269</v>
      </c>
      <c r="BD45" s="358">
        <v>321.82650000000001</v>
      </c>
      <c r="BE45" s="358">
        <v>318.33749999999998</v>
      </c>
      <c r="BF45" s="358">
        <v>309.34530000000001</v>
      </c>
      <c r="BG45" s="358">
        <v>312.87670000000003</v>
      </c>
      <c r="BH45" s="358">
        <v>311.26510000000002</v>
      </c>
      <c r="BI45" s="358">
        <v>301.28620000000001</v>
      </c>
      <c r="BJ45" s="358">
        <v>258.95639999999997</v>
      </c>
      <c r="BK45" s="358">
        <v>220.38419999999999</v>
      </c>
      <c r="BL45" s="358">
        <v>196.5908</v>
      </c>
      <c r="BM45" s="358">
        <v>202.32550000000001</v>
      </c>
      <c r="BN45" s="358">
        <v>222.93780000000001</v>
      </c>
      <c r="BO45" s="358">
        <v>258.44659999999999</v>
      </c>
      <c r="BP45" s="358">
        <v>282.01769999999999</v>
      </c>
      <c r="BQ45" s="358">
        <v>283.28719999999998</v>
      </c>
      <c r="BR45" s="358">
        <v>273.58819999999997</v>
      </c>
      <c r="BS45" s="358">
        <v>276.51179999999999</v>
      </c>
      <c r="BT45" s="358">
        <v>279.54480000000001</v>
      </c>
      <c r="BU45" s="358">
        <v>273.73849999999999</v>
      </c>
      <c r="BV45" s="358">
        <v>234.941</v>
      </c>
    </row>
    <row r="46" spans="1:75" ht="11.1" customHeight="1" x14ac:dyDescent="0.2">
      <c r="A46" s="267" t="s">
        <v>547</v>
      </c>
      <c r="B46" s="603" t="s">
        <v>1074</v>
      </c>
      <c r="C46" s="387">
        <v>22.815999999999999</v>
      </c>
      <c r="D46" s="387">
        <v>21.408999999999999</v>
      </c>
      <c r="E46" s="387">
        <v>20.631</v>
      </c>
      <c r="F46" s="387">
        <v>20.853000000000002</v>
      </c>
      <c r="G46" s="387">
        <v>22.553000000000001</v>
      </c>
      <c r="H46" s="387">
        <v>25.105</v>
      </c>
      <c r="I46" s="387">
        <v>27.427</v>
      </c>
      <c r="J46" s="387">
        <v>29.754999999999999</v>
      </c>
      <c r="K46" s="387">
        <v>32.075000000000003</v>
      </c>
      <c r="L46" s="387">
        <v>32.548000000000002</v>
      </c>
      <c r="M46" s="387">
        <v>31.376999999999999</v>
      </c>
      <c r="N46" s="387">
        <v>29.510999999999999</v>
      </c>
      <c r="O46" s="387">
        <v>28.652999999999999</v>
      </c>
      <c r="P46" s="387">
        <v>27.492999999999999</v>
      </c>
      <c r="Q46" s="387">
        <v>26.7</v>
      </c>
      <c r="R46" s="387">
        <v>26.898</v>
      </c>
      <c r="S46" s="387">
        <v>28.015000000000001</v>
      </c>
      <c r="T46" s="387">
        <v>29.890999999999998</v>
      </c>
      <c r="U46" s="387">
        <v>31.864999999999998</v>
      </c>
      <c r="V46" s="387">
        <v>33.622999999999998</v>
      </c>
      <c r="W46" s="387">
        <v>34.71</v>
      </c>
      <c r="X46" s="387">
        <v>34.393000000000001</v>
      </c>
      <c r="Y46" s="387">
        <v>32.591000000000001</v>
      </c>
      <c r="Z46" s="387">
        <v>29.943000000000001</v>
      </c>
      <c r="AA46" s="387">
        <v>27.061</v>
      </c>
      <c r="AB46" s="387">
        <v>25.251000000000001</v>
      </c>
      <c r="AC46" s="387">
        <v>24.175999999999998</v>
      </c>
      <c r="AD46" s="387">
        <v>24.257999999999999</v>
      </c>
      <c r="AE46" s="387">
        <v>25.596</v>
      </c>
      <c r="AF46" s="387">
        <v>27.577000000000002</v>
      </c>
      <c r="AG46" s="387">
        <v>29.623000000000001</v>
      </c>
      <c r="AH46" s="387">
        <v>31.254999999999999</v>
      </c>
      <c r="AI46" s="387">
        <v>32.508000000000003</v>
      </c>
      <c r="AJ46" s="387">
        <v>32.238</v>
      </c>
      <c r="AK46" s="387">
        <v>30.196000000000002</v>
      </c>
      <c r="AL46" s="387">
        <v>28.390999999999998</v>
      </c>
      <c r="AM46" s="387">
        <v>26.48</v>
      </c>
      <c r="AN46" s="387">
        <v>24.677</v>
      </c>
      <c r="AO46" s="387">
        <v>24.513000000000002</v>
      </c>
      <c r="AP46" s="387">
        <v>25.097999999999999</v>
      </c>
      <c r="AQ46" s="387">
        <v>26.648</v>
      </c>
      <c r="AR46" s="387">
        <v>28.492999999999999</v>
      </c>
      <c r="AS46" s="387">
        <v>30.864000000000001</v>
      </c>
      <c r="AT46" s="387">
        <v>33.439</v>
      </c>
      <c r="AU46" s="387">
        <v>35.637</v>
      </c>
      <c r="AV46" s="387">
        <v>36.82</v>
      </c>
      <c r="AW46" s="387">
        <v>35.991999999999997</v>
      </c>
      <c r="AX46" s="387">
        <v>33.341999999999999</v>
      </c>
      <c r="AY46" s="387">
        <v>31.431000000000001</v>
      </c>
      <c r="AZ46" s="904">
        <v>29.628</v>
      </c>
      <c r="BA46" s="360">
        <v>23.857399999999998</v>
      </c>
      <c r="BB46" s="360">
        <v>24.075399999999998</v>
      </c>
      <c r="BC46" s="360">
        <v>25.526399999999999</v>
      </c>
      <c r="BD46" s="360">
        <v>27.561800000000002</v>
      </c>
      <c r="BE46" s="360">
        <v>29.609000000000002</v>
      </c>
      <c r="BF46" s="360">
        <v>31.514199999999999</v>
      </c>
      <c r="BG46" s="360">
        <v>33.053400000000003</v>
      </c>
      <c r="BH46" s="360">
        <v>33.2774</v>
      </c>
      <c r="BI46" s="360">
        <v>31.639199999999999</v>
      </c>
      <c r="BJ46" s="360">
        <v>29.322600000000001</v>
      </c>
      <c r="BK46" s="360">
        <v>27.2882</v>
      </c>
      <c r="BL46" s="360">
        <v>25.691600000000001</v>
      </c>
      <c r="BM46" s="360">
        <v>23.975480000000001</v>
      </c>
      <c r="BN46" s="360">
        <v>24.23648</v>
      </c>
      <c r="BO46" s="360">
        <v>25.667680000000001</v>
      </c>
      <c r="BP46" s="360">
        <v>27.725560000000002</v>
      </c>
      <c r="BQ46" s="360">
        <v>29.877600000000001</v>
      </c>
      <c r="BR46" s="360">
        <v>31.91724</v>
      </c>
      <c r="BS46" s="360">
        <v>33.596679999999999</v>
      </c>
      <c r="BT46" s="360">
        <v>33.85528</v>
      </c>
      <c r="BU46" s="360">
        <v>32.35904</v>
      </c>
      <c r="BV46" s="360">
        <v>30.10192</v>
      </c>
    </row>
    <row r="47" spans="1:75" s="170" customFormat="1" ht="12.75" x14ac:dyDescent="0.2">
      <c r="A47" s="169"/>
      <c r="B47" s="1038" t="s">
        <v>1549</v>
      </c>
      <c r="C47" s="1047"/>
      <c r="D47" s="1047"/>
      <c r="E47" s="1047"/>
      <c r="F47" s="1047"/>
      <c r="G47" s="1047"/>
      <c r="H47" s="1047"/>
      <c r="I47" s="1047"/>
      <c r="J47" s="1047"/>
      <c r="K47" s="1047"/>
      <c r="L47" s="1047"/>
      <c r="M47" s="1047"/>
      <c r="N47" s="1047"/>
      <c r="O47" s="1047"/>
      <c r="P47" s="1047"/>
      <c r="Q47" s="1043"/>
      <c r="R47" s="618"/>
      <c r="AY47" s="851"/>
      <c r="AZ47" s="851"/>
      <c r="BA47" s="851"/>
      <c r="BB47" s="855"/>
      <c r="BC47" s="661"/>
      <c r="BD47" s="661"/>
      <c r="BE47" s="661"/>
      <c r="BF47" s="661"/>
      <c r="BG47" s="661"/>
      <c r="BH47" s="661"/>
      <c r="BI47" s="661"/>
      <c r="BJ47" s="618"/>
      <c r="BK47" s="618"/>
      <c r="BL47" s="618"/>
      <c r="BM47" s="618"/>
      <c r="BN47" s="618"/>
      <c r="BO47" s="618"/>
      <c r="BP47" s="618"/>
      <c r="BQ47" s="618"/>
      <c r="BR47" s="618"/>
      <c r="BS47" s="618"/>
      <c r="BT47" s="618"/>
      <c r="BU47" s="618"/>
      <c r="BV47" s="618"/>
      <c r="BW47" s="618"/>
    </row>
    <row r="48" spans="1:75" s="170" customFormat="1" ht="12" customHeight="1" x14ac:dyDescent="0.2">
      <c r="A48" s="169"/>
      <c r="B48" s="1058" t="s">
        <v>1211</v>
      </c>
      <c r="C48" s="1047"/>
      <c r="D48" s="1047"/>
      <c r="E48" s="1047"/>
      <c r="F48" s="1047"/>
      <c r="G48" s="1047"/>
      <c r="H48" s="1047"/>
      <c r="I48" s="1047"/>
      <c r="J48" s="1047"/>
      <c r="K48" s="1047"/>
      <c r="L48" s="1047"/>
      <c r="M48" s="1047"/>
      <c r="N48" s="1047"/>
      <c r="O48" s="1047"/>
      <c r="P48" s="1047"/>
      <c r="Q48" s="1043"/>
      <c r="R48" s="618"/>
      <c r="Y48" s="288"/>
      <c r="Z48" s="288"/>
      <c r="AA48" s="288"/>
      <c r="AB48" s="288"/>
      <c r="AY48" s="851"/>
      <c r="AZ48" s="851"/>
      <c r="BA48" s="851"/>
      <c r="BB48" s="851"/>
      <c r="BC48" s="661"/>
      <c r="BD48" s="661"/>
      <c r="BE48" s="661"/>
      <c r="BF48" s="661"/>
      <c r="BG48" s="661"/>
      <c r="BH48" s="661"/>
      <c r="BI48" s="661"/>
      <c r="BJ48" s="618"/>
      <c r="BK48" s="618"/>
      <c r="BL48" s="618"/>
      <c r="BM48" s="618"/>
      <c r="BN48" s="618"/>
      <c r="BO48" s="618"/>
      <c r="BP48" s="618"/>
      <c r="BQ48" s="618"/>
      <c r="BR48" s="618"/>
      <c r="BS48" s="618"/>
      <c r="BT48" s="618"/>
      <c r="BU48" s="618"/>
      <c r="BV48" s="618"/>
      <c r="BW48" s="618"/>
    </row>
    <row r="49" spans="1:75" s="170" customFormat="1" ht="12" customHeight="1" x14ac:dyDescent="0.2">
      <c r="A49" s="169"/>
      <c r="B49" s="1058" t="s">
        <v>1212</v>
      </c>
      <c r="C49" s="1047"/>
      <c r="D49" s="1047"/>
      <c r="E49" s="1047"/>
      <c r="F49" s="1047"/>
      <c r="G49" s="1047"/>
      <c r="H49" s="1047"/>
      <c r="I49" s="1047"/>
      <c r="J49" s="1047"/>
      <c r="K49" s="1047"/>
      <c r="L49" s="1047"/>
      <c r="M49" s="1047"/>
      <c r="N49" s="1047"/>
      <c r="O49" s="1047"/>
      <c r="P49" s="1047"/>
      <c r="Q49" s="1043"/>
      <c r="R49" s="619"/>
      <c r="AY49" s="851"/>
      <c r="AZ49" s="851"/>
      <c r="BA49" s="851"/>
      <c r="BB49" s="851"/>
      <c r="BC49" s="661"/>
      <c r="BD49" s="661"/>
      <c r="BE49" s="661"/>
      <c r="BF49" s="661"/>
      <c r="BG49" s="661"/>
      <c r="BH49" s="661"/>
      <c r="BI49" s="661"/>
      <c r="BJ49" s="618"/>
      <c r="BK49" s="618"/>
      <c r="BL49" s="618"/>
      <c r="BM49" s="618"/>
      <c r="BN49" s="618"/>
      <c r="BO49" s="618"/>
      <c r="BP49" s="618"/>
      <c r="BQ49" s="618"/>
      <c r="BR49" s="618"/>
      <c r="BS49" s="618"/>
      <c r="BT49" s="618"/>
      <c r="BU49" s="618"/>
      <c r="BV49" s="618"/>
      <c r="BW49" s="618"/>
    </row>
    <row r="50" spans="1:75" s="170" customFormat="1" ht="12" customHeight="1" x14ac:dyDescent="0.2">
      <c r="A50" s="169"/>
      <c r="B50" s="1058" t="s">
        <v>1213</v>
      </c>
      <c r="C50" s="1047"/>
      <c r="D50" s="1047"/>
      <c r="E50" s="1047"/>
      <c r="F50" s="1047"/>
      <c r="G50" s="1047"/>
      <c r="H50" s="1047"/>
      <c r="I50" s="1047"/>
      <c r="J50" s="1047"/>
      <c r="K50" s="1047"/>
      <c r="L50" s="1047"/>
      <c r="M50" s="1047"/>
      <c r="N50" s="1047"/>
      <c r="O50" s="1047"/>
      <c r="P50" s="1047"/>
      <c r="Q50" s="1043"/>
      <c r="R50" s="619"/>
      <c r="AY50" s="851"/>
      <c r="AZ50" s="851"/>
      <c r="BA50" s="851"/>
      <c r="BB50" s="851"/>
      <c r="BC50" s="661"/>
      <c r="BD50" s="661"/>
      <c r="BE50" s="661"/>
      <c r="BF50" s="661"/>
      <c r="BG50" s="661"/>
      <c r="BH50" s="661"/>
      <c r="BI50" s="661"/>
      <c r="BJ50" s="618"/>
      <c r="BK50" s="618"/>
      <c r="BL50" s="618"/>
      <c r="BM50" s="618"/>
      <c r="BN50" s="618"/>
      <c r="BO50" s="618"/>
      <c r="BP50" s="618"/>
      <c r="BQ50" s="618"/>
      <c r="BR50" s="618"/>
      <c r="BS50" s="618"/>
      <c r="BT50" s="618"/>
      <c r="BU50" s="618"/>
      <c r="BV50" s="618"/>
      <c r="BW50" s="618"/>
    </row>
    <row r="51" spans="1:75" s="336" customFormat="1" ht="12" customHeight="1" x14ac:dyDescent="0.2">
      <c r="A51" s="335"/>
      <c r="B51" s="1058" t="s">
        <v>1214</v>
      </c>
      <c r="C51" s="1047"/>
      <c r="D51" s="1047"/>
      <c r="E51" s="1047"/>
      <c r="F51" s="1047"/>
      <c r="G51" s="1047"/>
      <c r="H51" s="1047"/>
      <c r="I51" s="1047"/>
      <c r="J51" s="1047"/>
      <c r="K51" s="1047"/>
      <c r="L51" s="1047"/>
      <c r="M51" s="1047"/>
      <c r="N51" s="1047"/>
      <c r="O51" s="1047"/>
      <c r="P51" s="1047"/>
      <c r="Q51" s="1043"/>
      <c r="R51" s="619"/>
      <c r="AY51" s="339"/>
      <c r="AZ51" s="339"/>
      <c r="BA51" s="339"/>
      <c r="BB51" s="339"/>
      <c r="BC51" s="339"/>
      <c r="BD51" s="339"/>
      <c r="BE51" s="339"/>
      <c r="BF51" s="339"/>
      <c r="BG51" s="339"/>
      <c r="BH51" s="339"/>
      <c r="BI51" s="339"/>
    </row>
    <row r="52" spans="1:75" s="114" customFormat="1" ht="12" customHeight="1" x14ac:dyDescent="0.2">
      <c r="A52" s="38"/>
      <c r="B52" s="1058" t="s">
        <v>1215</v>
      </c>
      <c r="C52" s="1043"/>
      <c r="D52" s="1043"/>
      <c r="E52" s="1043"/>
      <c r="F52" s="1043"/>
      <c r="G52" s="1043"/>
      <c r="H52" s="1043"/>
      <c r="I52" s="1043"/>
      <c r="J52" s="1043"/>
      <c r="K52" s="1043"/>
      <c r="L52" s="1043"/>
      <c r="M52" s="1043"/>
      <c r="N52" s="1043"/>
      <c r="O52" s="1043"/>
      <c r="P52" s="1043"/>
      <c r="Q52" s="1043"/>
      <c r="R52" s="619"/>
      <c r="AY52" s="830"/>
      <c r="AZ52" s="830"/>
      <c r="BA52" s="830"/>
      <c r="BB52" s="830"/>
      <c r="BC52" s="662"/>
      <c r="BD52" s="662"/>
      <c r="BE52" s="662"/>
      <c r="BF52" s="662"/>
      <c r="BG52" s="662"/>
      <c r="BH52" s="662"/>
      <c r="BI52" s="662"/>
      <c r="BJ52" s="619"/>
      <c r="BK52" s="619"/>
      <c r="BL52" s="619"/>
      <c r="BM52" s="619"/>
      <c r="BN52" s="619"/>
      <c r="BO52" s="619"/>
      <c r="BP52" s="619"/>
      <c r="BQ52" s="619"/>
      <c r="BR52" s="619"/>
      <c r="BS52" s="619"/>
      <c r="BT52" s="619"/>
      <c r="BU52" s="619"/>
      <c r="BV52" s="619"/>
      <c r="BW52" s="619"/>
    </row>
    <row r="53" spans="1:75" s="170" customFormat="1" ht="12" customHeight="1" x14ac:dyDescent="0.2">
      <c r="A53" s="169"/>
      <c r="B53" s="776" t="s">
        <v>809</v>
      </c>
      <c r="C53" s="776"/>
      <c r="D53" s="776"/>
      <c r="E53" s="776"/>
      <c r="F53" s="776"/>
      <c r="G53" s="776"/>
      <c r="H53" s="776"/>
      <c r="I53" s="776"/>
      <c r="J53" s="776"/>
      <c r="K53" s="776"/>
      <c r="L53" s="776"/>
      <c r="M53" s="776"/>
      <c r="N53" s="776"/>
      <c r="O53" s="776"/>
      <c r="P53" s="776"/>
      <c r="Q53" s="776"/>
      <c r="R53" s="619"/>
      <c r="AY53" s="851"/>
      <c r="AZ53" s="851"/>
      <c r="BA53" s="851"/>
      <c r="BB53" s="851"/>
      <c r="BC53" s="661"/>
      <c r="BD53" s="661"/>
      <c r="BE53" s="661"/>
      <c r="BF53" s="661"/>
      <c r="BG53" s="661"/>
      <c r="BH53" s="661"/>
      <c r="BI53" s="661"/>
      <c r="BJ53" s="618"/>
      <c r="BK53" s="618"/>
      <c r="BL53" s="618"/>
      <c r="BM53" s="618"/>
      <c r="BN53" s="618"/>
      <c r="BO53" s="618"/>
      <c r="BP53" s="618"/>
      <c r="BQ53" s="618"/>
      <c r="BR53" s="618"/>
      <c r="BS53" s="618"/>
      <c r="BT53" s="618"/>
      <c r="BU53" s="618"/>
      <c r="BV53" s="618"/>
      <c r="BW53" s="618"/>
    </row>
    <row r="54" spans="1:75" s="170" customFormat="1" ht="12" customHeight="1" x14ac:dyDescent="0.2">
      <c r="A54" s="169"/>
      <c r="B54" s="994" t="str">
        <f>Dates!$G$2</f>
        <v>EIA completed modeling and analysis for this report on Monday, March 9, 2026.</v>
      </c>
      <c r="C54" s="995"/>
      <c r="D54" s="995"/>
      <c r="E54" s="995"/>
      <c r="F54" s="995"/>
      <c r="G54" s="995"/>
      <c r="H54" s="995"/>
      <c r="I54" s="995"/>
      <c r="J54" s="995"/>
      <c r="K54" s="995"/>
      <c r="L54" s="995"/>
      <c r="M54" s="995"/>
      <c r="N54" s="995"/>
      <c r="O54" s="995"/>
      <c r="P54" s="995"/>
      <c r="Q54" s="995"/>
      <c r="R54" s="619"/>
      <c r="AY54" s="851"/>
      <c r="AZ54" s="851"/>
      <c r="BA54" s="851"/>
      <c r="BB54" s="851"/>
      <c r="BC54" s="661"/>
      <c r="BD54" s="661"/>
      <c r="BE54" s="661"/>
      <c r="BF54" s="661"/>
      <c r="BG54" s="661"/>
      <c r="BH54" s="661"/>
      <c r="BI54" s="661"/>
      <c r="BJ54" s="618"/>
      <c r="BK54" s="618"/>
      <c r="BL54" s="618"/>
      <c r="BM54" s="618"/>
      <c r="BN54" s="618"/>
      <c r="BO54" s="618"/>
      <c r="BP54" s="618"/>
      <c r="BQ54" s="618"/>
      <c r="BR54" s="618"/>
      <c r="BS54" s="618"/>
      <c r="BT54" s="618"/>
      <c r="BU54" s="618"/>
      <c r="BV54" s="618"/>
      <c r="BW54" s="618"/>
    </row>
    <row r="55" spans="1:75" s="170" customFormat="1" ht="12" customHeight="1" x14ac:dyDescent="0.2">
      <c r="A55" s="169"/>
      <c r="B55" s="993" t="s">
        <v>482</v>
      </c>
      <c r="C55" s="995"/>
      <c r="D55" s="995"/>
      <c r="E55" s="995"/>
      <c r="F55" s="995"/>
      <c r="G55" s="995"/>
      <c r="H55" s="995"/>
      <c r="I55" s="995"/>
      <c r="J55" s="995"/>
      <c r="K55" s="995"/>
      <c r="L55" s="995"/>
      <c r="M55" s="995"/>
      <c r="N55" s="995"/>
      <c r="O55" s="995"/>
      <c r="P55" s="995"/>
      <c r="Q55" s="995"/>
      <c r="R55" s="619"/>
      <c r="AY55" s="851"/>
      <c r="AZ55" s="851"/>
      <c r="BA55" s="851"/>
      <c r="BB55" s="851"/>
      <c r="BC55" s="661"/>
      <c r="BD55" s="661"/>
      <c r="BE55" s="661"/>
      <c r="BF55" s="661"/>
      <c r="BG55" s="661"/>
      <c r="BH55" s="661"/>
      <c r="BI55" s="661"/>
      <c r="BJ55" s="618"/>
      <c r="BK55" s="618"/>
      <c r="BL55" s="618"/>
      <c r="BM55" s="618"/>
      <c r="BN55" s="618"/>
      <c r="BO55" s="618"/>
      <c r="BP55" s="618"/>
      <c r="BQ55" s="618"/>
      <c r="BR55" s="618"/>
      <c r="BS55" s="618"/>
      <c r="BT55" s="618"/>
      <c r="BU55" s="618"/>
      <c r="BV55" s="618"/>
      <c r="BW55" s="618"/>
    </row>
    <row r="56" spans="1:75" s="170" customFormat="1" ht="12" customHeight="1" x14ac:dyDescent="0.2">
      <c r="A56" s="169"/>
      <c r="B56" s="985" t="s">
        <v>1406</v>
      </c>
      <c r="C56" s="986"/>
      <c r="D56" s="986"/>
      <c r="E56" s="986"/>
      <c r="F56" s="986"/>
      <c r="G56" s="986"/>
      <c r="H56" s="986"/>
      <c r="I56" s="986"/>
      <c r="J56" s="986"/>
      <c r="K56" s="986"/>
      <c r="L56" s="986"/>
      <c r="M56" s="986"/>
      <c r="N56" s="986"/>
      <c r="O56" s="986"/>
      <c r="P56" s="986"/>
      <c r="Q56" s="986"/>
      <c r="R56" s="619"/>
      <c r="AY56" s="851"/>
      <c r="AZ56" s="851"/>
      <c r="BA56" s="851"/>
      <c r="BB56" s="851"/>
      <c r="BC56" s="661"/>
      <c r="BD56" s="661"/>
      <c r="BE56" s="661"/>
      <c r="BF56" s="661"/>
      <c r="BG56" s="661"/>
      <c r="BH56" s="661"/>
      <c r="BI56" s="661"/>
      <c r="BJ56" s="618"/>
      <c r="BK56" s="618"/>
      <c r="BL56" s="618"/>
      <c r="BM56" s="618"/>
      <c r="BN56" s="618"/>
      <c r="BO56" s="618"/>
      <c r="BP56" s="618"/>
      <c r="BQ56" s="618"/>
      <c r="BR56" s="618"/>
      <c r="BS56" s="618"/>
      <c r="BT56" s="618"/>
      <c r="BU56" s="618"/>
      <c r="BV56" s="618"/>
      <c r="BW56" s="618"/>
    </row>
    <row r="57" spans="1:75" s="170" customFormat="1" ht="12" customHeight="1" x14ac:dyDescent="0.2">
      <c r="A57" s="169"/>
      <c r="B57" s="980" t="s">
        <v>490</v>
      </c>
      <c r="C57" s="982"/>
      <c r="D57" s="982"/>
      <c r="E57" s="982"/>
      <c r="F57" s="982"/>
      <c r="G57" s="982"/>
      <c r="H57" s="982"/>
      <c r="I57" s="982"/>
      <c r="J57" s="982"/>
      <c r="K57" s="982"/>
      <c r="L57" s="982"/>
      <c r="M57" s="982"/>
      <c r="N57" s="982"/>
      <c r="O57" s="982"/>
      <c r="P57" s="982"/>
      <c r="Q57" s="1043"/>
      <c r="R57" s="619"/>
      <c r="AY57" s="851"/>
      <c r="AZ57" s="851"/>
      <c r="BA57" s="851"/>
      <c r="BB57" s="851"/>
      <c r="BC57" s="661"/>
      <c r="BD57" s="654"/>
      <c r="BE57" s="654"/>
      <c r="BF57" s="654"/>
      <c r="BG57" s="661"/>
      <c r="BH57" s="661"/>
      <c r="BI57" s="661"/>
      <c r="BJ57" s="618"/>
      <c r="BK57" s="618"/>
      <c r="BL57" s="618"/>
      <c r="BM57" s="618"/>
      <c r="BN57" s="618"/>
      <c r="BO57" s="618"/>
      <c r="BP57" s="618"/>
      <c r="BQ57" s="618"/>
      <c r="BR57" s="618"/>
      <c r="BS57" s="618"/>
      <c r="BT57" s="618"/>
      <c r="BU57" s="618"/>
      <c r="BV57" s="618"/>
      <c r="BW57" s="618"/>
    </row>
    <row r="58" spans="1:75" s="171" customFormat="1" ht="12" customHeight="1" x14ac:dyDescent="0.2">
      <c r="A58" s="158"/>
      <c r="B58" s="974" t="s">
        <v>823</v>
      </c>
      <c r="C58" s="974"/>
      <c r="D58" s="974"/>
      <c r="E58" s="974"/>
      <c r="F58" s="974"/>
      <c r="G58" s="974"/>
      <c r="H58" s="974"/>
      <c r="I58" s="974"/>
      <c r="J58" s="974"/>
      <c r="K58" s="974"/>
      <c r="L58" s="974"/>
      <c r="M58" s="974"/>
      <c r="N58" s="974"/>
      <c r="O58" s="974"/>
      <c r="P58" s="974"/>
      <c r="Q58" s="974"/>
      <c r="R58" s="974"/>
      <c r="AY58" s="851"/>
      <c r="AZ58" s="851"/>
      <c r="BA58" s="851"/>
      <c r="BB58" s="851"/>
      <c r="BC58" s="661"/>
      <c r="BD58" s="654"/>
      <c r="BE58" s="654"/>
      <c r="BF58" s="654"/>
      <c r="BG58" s="661"/>
      <c r="BH58" s="661"/>
      <c r="BI58" s="661"/>
      <c r="BJ58" s="663"/>
      <c r="BK58" s="663"/>
      <c r="BL58" s="663"/>
      <c r="BM58" s="663"/>
      <c r="BN58" s="663"/>
      <c r="BO58" s="663"/>
      <c r="BP58" s="663"/>
      <c r="BQ58" s="663"/>
      <c r="BR58" s="663"/>
      <c r="BS58" s="663"/>
      <c r="BT58" s="663"/>
      <c r="BU58" s="663"/>
      <c r="BV58" s="663"/>
      <c r="BW58" s="663"/>
    </row>
    <row r="59" spans="1:75" ht="12.75" x14ac:dyDescent="0.2">
      <c r="A59" s="158"/>
      <c r="B59" s="980" t="s">
        <v>1606</v>
      </c>
      <c r="C59" s="1047"/>
      <c r="D59" s="1047"/>
      <c r="E59" s="1047"/>
      <c r="F59" s="1047"/>
      <c r="G59" s="1047"/>
      <c r="H59" s="1047"/>
      <c r="I59" s="1047"/>
      <c r="J59" s="1047"/>
      <c r="K59" s="1047"/>
      <c r="L59" s="1047"/>
      <c r="M59" s="1047"/>
      <c r="N59" s="1047"/>
      <c r="O59" s="1047"/>
      <c r="P59" s="1047"/>
      <c r="Q59" s="1043"/>
      <c r="R59" s="619"/>
    </row>
    <row r="60" spans="1:75" ht="12.75" x14ac:dyDescent="0.2">
      <c r="A60" s="158"/>
      <c r="B60" s="1046" t="s">
        <v>1072</v>
      </c>
      <c r="C60" s="1043"/>
      <c r="D60" s="1043"/>
      <c r="E60" s="1043"/>
      <c r="F60" s="1043"/>
      <c r="G60" s="1043"/>
      <c r="H60" s="1043"/>
      <c r="I60" s="1043"/>
      <c r="J60" s="1043"/>
      <c r="K60" s="1043"/>
      <c r="L60" s="1043"/>
      <c r="M60" s="1043"/>
      <c r="N60" s="1043"/>
      <c r="O60" s="1043"/>
      <c r="P60" s="1043"/>
      <c r="Q60" s="1043"/>
      <c r="R60" s="605"/>
    </row>
    <row r="186" spans="2:74" ht="9" customHeight="1" x14ac:dyDescent="0.2"/>
    <row r="187" spans="2:74" ht="9" customHeight="1" x14ac:dyDescent="0.2">
      <c r="B187" s="40"/>
      <c r="C187" s="41"/>
      <c r="D187" s="41"/>
      <c r="E187" s="41"/>
      <c r="F187" s="41"/>
      <c r="G187" s="41"/>
      <c r="H187" s="41"/>
      <c r="I187" s="41"/>
      <c r="J187" s="41"/>
      <c r="K187" s="41"/>
      <c r="L187" s="41"/>
      <c r="M187" s="41"/>
      <c r="N187" s="41"/>
      <c r="O187" s="41"/>
      <c r="P187" s="41"/>
      <c r="Q187" s="41"/>
      <c r="R187" s="41"/>
      <c r="S187" s="41"/>
      <c r="T187" s="41"/>
      <c r="U187" s="41"/>
      <c r="V187" s="41"/>
      <c r="W187" s="41"/>
      <c r="X187" s="41"/>
      <c r="Y187" s="41"/>
      <c r="Z187" s="41"/>
      <c r="AA187" s="41"/>
      <c r="AB187" s="41"/>
      <c r="AC187" s="41"/>
      <c r="AD187" s="41"/>
      <c r="AE187" s="41"/>
      <c r="AF187" s="41"/>
      <c r="AG187" s="41"/>
      <c r="AH187" s="41"/>
      <c r="AI187" s="41"/>
      <c r="AJ187" s="41"/>
      <c r="AK187" s="41"/>
      <c r="AL187" s="41"/>
      <c r="AM187" s="41"/>
      <c r="AN187" s="41"/>
      <c r="AO187" s="41"/>
      <c r="AP187" s="41"/>
      <c r="AQ187" s="41"/>
      <c r="AR187" s="41"/>
      <c r="AS187" s="41"/>
      <c r="AT187" s="41"/>
      <c r="AU187" s="41"/>
      <c r="AV187" s="41"/>
      <c r="AW187" s="41"/>
      <c r="AX187" s="41"/>
      <c r="AY187" s="852"/>
      <c r="AZ187" s="852"/>
      <c r="BA187" s="852"/>
      <c r="BB187" s="852"/>
      <c r="BC187" s="659"/>
      <c r="BD187" s="655"/>
      <c r="BE187" s="655"/>
      <c r="BF187" s="655"/>
      <c r="BG187" s="659"/>
      <c r="BH187" s="659"/>
      <c r="BI187" s="659"/>
      <c r="BJ187" s="41"/>
      <c r="BK187" s="41"/>
      <c r="BL187" s="41"/>
      <c r="BM187" s="41"/>
      <c r="BN187" s="41"/>
      <c r="BO187" s="41"/>
      <c r="BP187" s="41"/>
      <c r="BQ187" s="41"/>
      <c r="BR187" s="41"/>
      <c r="BS187" s="41"/>
      <c r="BT187" s="41"/>
      <c r="BU187" s="41"/>
      <c r="BV187" s="41"/>
    </row>
    <row r="188" spans="2:74" ht="9" customHeight="1" x14ac:dyDescent="0.2">
      <c r="B188" s="40"/>
      <c r="C188" s="41"/>
      <c r="D188" s="41"/>
      <c r="E188" s="41"/>
      <c r="F188" s="41"/>
      <c r="G188" s="41"/>
      <c r="H188" s="41"/>
      <c r="I188" s="41"/>
      <c r="J188" s="41"/>
      <c r="K188" s="41"/>
      <c r="L188" s="41"/>
      <c r="M188" s="41"/>
      <c r="N188" s="41"/>
      <c r="O188" s="41"/>
      <c r="P188" s="41"/>
      <c r="Q188" s="41"/>
      <c r="R188" s="41"/>
      <c r="S188" s="41"/>
      <c r="T188" s="41"/>
      <c r="U188" s="41"/>
      <c r="V188" s="41"/>
      <c r="W188" s="41"/>
      <c r="X188" s="41"/>
      <c r="Y188" s="41"/>
      <c r="Z188" s="41"/>
      <c r="AA188" s="41"/>
      <c r="AB188" s="41"/>
      <c r="AC188" s="41"/>
      <c r="AD188" s="41"/>
      <c r="AE188" s="41"/>
      <c r="AF188" s="41"/>
      <c r="AG188" s="41"/>
      <c r="AH188" s="41"/>
      <c r="AI188" s="41"/>
      <c r="AJ188" s="41"/>
      <c r="AK188" s="41"/>
      <c r="AL188" s="41"/>
      <c r="AM188" s="41"/>
      <c r="AN188" s="41"/>
      <c r="AO188" s="41"/>
      <c r="AP188" s="41"/>
      <c r="AQ188" s="41"/>
      <c r="AR188" s="41"/>
      <c r="AS188" s="41"/>
      <c r="AT188" s="41"/>
      <c r="AU188" s="41"/>
      <c r="AV188" s="41"/>
      <c r="AW188" s="41"/>
      <c r="AX188" s="41"/>
      <c r="AY188" s="852"/>
      <c r="AZ188" s="852"/>
      <c r="BA188" s="852"/>
      <c r="BB188" s="852"/>
      <c r="BC188" s="659"/>
      <c r="BD188" s="655"/>
      <c r="BE188" s="655"/>
      <c r="BF188" s="655"/>
      <c r="BG188" s="659"/>
      <c r="BH188" s="659"/>
      <c r="BI188" s="659"/>
      <c r="BJ188" s="41"/>
      <c r="BK188" s="41"/>
      <c r="BL188" s="41"/>
      <c r="BM188" s="41"/>
      <c r="BN188" s="41"/>
      <c r="BO188" s="41"/>
      <c r="BP188" s="41"/>
      <c r="BQ188" s="41"/>
      <c r="BR188" s="41"/>
      <c r="BS188" s="41"/>
      <c r="BT188" s="41"/>
      <c r="BU188" s="41"/>
      <c r="BV188" s="41"/>
    </row>
    <row r="189" spans="2:74" ht="9" customHeight="1" x14ac:dyDescent="0.2">
      <c r="B189" s="40"/>
      <c r="C189" s="41"/>
      <c r="D189" s="41"/>
      <c r="E189" s="41"/>
      <c r="F189" s="41"/>
      <c r="G189" s="41"/>
      <c r="H189" s="41"/>
      <c r="I189" s="41"/>
      <c r="J189" s="41"/>
      <c r="K189" s="41"/>
      <c r="L189" s="41"/>
      <c r="M189" s="41"/>
      <c r="N189" s="41"/>
      <c r="O189" s="41"/>
      <c r="P189" s="41"/>
      <c r="Q189" s="41"/>
      <c r="R189" s="41"/>
      <c r="S189" s="41"/>
      <c r="T189" s="41"/>
      <c r="U189" s="41"/>
      <c r="V189" s="41"/>
      <c r="W189" s="41"/>
      <c r="X189" s="41"/>
      <c r="Y189" s="41"/>
      <c r="Z189" s="41"/>
      <c r="AA189" s="41"/>
      <c r="AB189" s="41"/>
      <c r="AC189" s="41"/>
      <c r="AD189" s="41"/>
      <c r="AE189" s="41"/>
      <c r="AF189" s="41"/>
      <c r="AG189" s="41"/>
      <c r="AH189" s="41"/>
      <c r="AI189" s="41"/>
      <c r="AJ189" s="41"/>
      <c r="AK189" s="41"/>
      <c r="AL189" s="41"/>
      <c r="AM189" s="41"/>
      <c r="AN189" s="41"/>
      <c r="AO189" s="41"/>
      <c r="AP189" s="41"/>
      <c r="AQ189" s="41"/>
      <c r="AR189" s="41"/>
      <c r="AS189" s="41"/>
      <c r="AT189" s="41"/>
      <c r="AU189" s="41"/>
      <c r="AV189" s="41"/>
      <c r="AW189" s="41"/>
      <c r="AX189" s="41"/>
      <c r="AY189" s="852"/>
      <c r="AZ189" s="852"/>
      <c r="BA189" s="852"/>
      <c r="BB189" s="852"/>
      <c r="BC189" s="659"/>
      <c r="BD189" s="655"/>
      <c r="BE189" s="655"/>
      <c r="BF189" s="655"/>
      <c r="BG189" s="659"/>
      <c r="BH189" s="659"/>
      <c r="BI189" s="659"/>
      <c r="BJ189" s="41"/>
      <c r="BK189" s="41"/>
      <c r="BL189" s="41"/>
      <c r="BM189" s="41"/>
      <c r="BN189" s="41"/>
      <c r="BO189" s="41"/>
      <c r="BP189" s="41"/>
      <c r="BQ189" s="41"/>
      <c r="BR189" s="41"/>
      <c r="BS189" s="41"/>
      <c r="BT189" s="41"/>
      <c r="BU189" s="41"/>
      <c r="BV189" s="41"/>
    </row>
    <row r="190" spans="2:74" ht="9" customHeight="1" x14ac:dyDescent="0.2">
      <c r="B190" s="40"/>
      <c r="C190" s="41"/>
      <c r="D190" s="41"/>
      <c r="E190" s="41"/>
      <c r="F190" s="41"/>
      <c r="G190" s="41"/>
      <c r="H190" s="41"/>
      <c r="I190" s="41"/>
      <c r="J190" s="41"/>
      <c r="K190" s="41"/>
      <c r="L190" s="41"/>
      <c r="M190" s="41"/>
      <c r="N190" s="41"/>
      <c r="O190" s="41"/>
      <c r="P190" s="41"/>
      <c r="Q190" s="41"/>
      <c r="R190" s="41"/>
      <c r="S190" s="41"/>
      <c r="T190" s="41"/>
      <c r="U190" s="41"/>
      <c r="V190" s="41"/>
      <c r="W190" s="41"/>
      <c r="X190" s="41"/>
      <c r="Y190" s="41"/>
      <c r="Z190" s="41"/>
      <c r="AA190" s="41"/>
      <c r="AB190" s="41"/>
      <c r="AC190" s="41"/>
      <c r="AD190" s="41"/>
      <c r="AE190" s="41"/>
      <c r="AF190" s="41"/>
      <c r="AG190" s="41"/>
      <c r="AH190" s="41"/>
      <c r="AI190" s="41"/>
      <c r="AJ190" s="41"/>
      <c r="AK190" s="41"/>
      <c r="AL190" s="41"/>
      <c r="AM190" s="41"/>
      <c r="AN190" s="41"/>
      <c r="AO190" s="41"/>
      <c r="AP190" s="41"/>
      <c r="AQ190" s="41"/>
      <c r="AR190" s="41"/>
      <c r="AS190" s="41"/>
      <c r="AT190" s="41"/>
      <c r="AU190" s="41"/>
      <c r="AV190" s="41"/>
      <c r="AW190" s="41"/>
      <c r="AX190" s="41"/>
      <c r="AY190" s="852"/>
      <c r="AZ190" s="852"/>
      <c r="BA190" s="852"/>
      <c r="BB190" s="852"/>
      <c r="BC190" s="659"/>
      <c r="BD190" s="655"/>
      <c r="BE190" s="655"/>
      <c r="BF190" s="655"/>
      <c r="BG190" s="659"/>
      <c r="BH190" s="659"/>
      <c r="BI190" s="659"/>
      <c r="BJ190" s="41"/>
      <c r="BK190" s="41"/>
      <c r="BL190" s="41"/>
      <c r="BM190" s="41"/>
      <c r="BN190" s="41"/>
      <c r="BO190" s="41"/>
      <c r="BP190" s="41"/>
      <c r="BQ190" s="41"/>
      <c r="BR190" s="41"/>
      <c r="BS190" s="41"/>
      <c r="BT190" s="41"/>
      <c r="BU190" s="41"/>
      <c r="BV190" s="41"/>
    </row>
    <row r="191" spans="2:74" ht="9" customHeight="1" x14ac:dyDescent="0.2">
      <c r="B191" s="40"/>
      <c r="C191" s="41"/>
      <c r="D191" s="41"/>
      <c r="E191" s="41"/>
      <c r="F191" s="41"/>
      <c r="G191" s="41"/>
      <c r="H191" s="41"/>
      <c r="I191" s="41"/>
      <c r="J191" s="41"/>
      <c r="K191" s="41"/>
      <c r="L191" s="41"/>
      <c r="M191" s="41"/>
      <c r="N191" s="41"/>
      <c r="O191" s="41"/>
      <c r="P191" s="41"/>
      <c r="Q191" s="41"/>
      <c r="R191" s="41"/>
      <c r="S191" s="41"/>
      <c r="T191" s="41"/>
      <c r="U191" s="41"/>
      <c r="V191" s="41"/>
      <c r="W191" s="41"/>
      <c r="X191" s="41"/>
      <c r="Y191" s="41"/>
      <c r="Z191" s="41"/>
      <c r="AA191" s="41"/>
      <c r="AB191" s="41"/>
      <c r="AC191" s="41"/>
      <c r="AD191" s="41"/>
      <c r="AE191" s="41"/>
      <c r="AF191" s="41"/>
      <c r="AG191" s="41"/>
      <c r="AH191" s="41"/>
      <c r="AI191" s="41"/>
      <c r="AJ191" s="41"/>
      <c r="AK191" s="41"/>
      <c r="AL191" s="41"/>
      <c r="AM191" s="41"/>
      <c r="AN191" s="41"/>
      <c r="AO191" s="41"/>
      <c r="AP191" s="41"/>
      <c r="AQ191" s="41"/>
      <c r="AR191" s="41"/>
      <c r="AS191" s="41"/>
      <c r="AT191" s="41"/>
      <c r="AU191" s="41"/>
      <c r="AV191" s="41"/>
      <c r="AW191" s="41"/>
      <c r="AX191" s="41"/>
      <c r="AY191" s="852"/>
      <c r="AZ191" s="852"/>
      <c r="BA191" s="852"/>
      <c r="BB191" s="852"/>
      <c r="BC191" s="659"/>
      <c r="BD191" s="655"/>
      <c r="BE191" s="655"/>
      <c r="BF191" s="655"/>
      <c r="BG191" s="659"/>
      <c r="BH191" s="659"/>
      <c r="BI191" s="659"/>
      <c r="BJ191" s="41"/>
      <c r="BK191" s="41"/>
      <c r="BL191" s="41"/>
      <c r="BM191" s="41"/>
      <c r="BN191" s="41"/>
      <c r="BO191" s="41"/>
      <c r="BP191" s="41"/>
      <c r="BQ191" s="41"/>
      <c r="BR191" s="41"/>
      <c r="BS191" s="41"/>
      <c r="BT191" s="41"/>
      <c r="BU191" s="41"/>
      <c r="BV191" s="41"/>
    </row>
    <row r="192" spans="2:74" x14ac:dyDescent="0.2">
      <c r="C192" s="42"/>
      <c r="D192" s="42"/>
      <c r="E192" s="42"/>
      <c r="F192" s="42"/>
      <c r="G192" s="42"/>
      <c r="H192" s="42"/>
      <c r="I192" s="42"/>
      <c r="J192" s="42"/>
      <c r="K192" s="42"/>
      <c r="L192" s="42"/>
      <c r="M192" s="42"/>
      <c r="N192" s="42"/>
      <c r="O192" s="42"/>
      <c r="P192" s="42"/>
      <c r="Q192" s="42"/>
      <c r="R192" s="42"/>
      <c r="S192" s="42"/>
      <c r="T192" s="42"/>
      <c r="U192" s="42"/>
      <c r="V192" s="42"/>
      <c r="W192" s="42"/>
      <c r="X192" s="42"/>
      <c r="Y192" s="42"/>
      <c r="Z192" s="42"/>
      <c r="AA192" s="42"/>
      <c r="AB192" s="42"/>
      <c r="AC192" s="42"/>
      <c r="AD192" s="42"/>
      <c r="AE192" s="42"/>
      <c r="AF192" s="42"/>
      <c r="AG192" s="42"/>
      <c r="AH192" s="42"/>
      <c r="AI192" s="42"/>
      <c r="AJ192" s="42"/>
      <c r="AK192" s="42"/>
      <c r="AL192" s="42"/>
      <c r="AM192" s="42"/>
      <c r="AN192" s="42"/>
      <c r="AO192" s="42"/>
      <c r="AP192" s="42"/>
      <c r="AQ192" s="42"/>
      <c r="AR192" s="42"/>
      <c r="AS192" s="42"/>
      <c r="AT192" s="42"/>
      <c r="AU192" s="42"/>
      <c r="AV192" s="42"/>
      <c r="AW192" s="42"/>
      <c r="AX192" s="42"/>
      <c r="AY192" s="853"/>
      <c r="AZ192" s="853"/>
      <c r="BA192" s="853"/>
      <c r="BB192" s="853"/>
      <c r="BC192" s="829"/>
      <c r="BD192" s="656"/>
      <c r="BE192" s="656"/>
      <c r="BF192" s="656"/>
      <c r="BG192" s="829"/>
      <c r="BH192" s="829"/>
      <c r="BI192" s="829"/>
      <c r="BJ192" s="42"/>
      <c r="BK192" s="42"/>
      <c r="BL192" s="42"/>
      <c r="BM192" s="42"/>
      <c r="BN192" s="42"/>
      <c r="BO192" s="42"/>
      <c r="BP192" s="42"/>
      <c r="BQ192" s="42"/>
      <c r="BR192" s="42"/>
      <c r="BS192" s="42"/>
      <c r="BT192" s="42"/>
      <c r="BU192" s="42"/>
      <c r="BV192" s="42"/>
    </row>
    <row r="193" spans="2:74" ht="9" customHeight="1" x14ac:dyDescent="0.2">
      <c r="B193" s="40"/>
      <c r="C193" s="41"/>
      <c r="D193" s="41"/>
      <c r="E193" s="41"/>
      <c r="F193" s="41"/>
      <c r="G193" s="41"/>
      <c r="H193" s="41"/>
      <c r="I193" s="41"/>
      <c r="J193" s="41"/>
      <c r="K193" s="41"/>
      <c r="L193" s="41"/>
      <c r="M193" s="41"/>
      <c r="N193" s="41"/>
      <c r="O193" s="41"/>
      <c r="P193" s="41"/>
      <c r="Q193" s="41"/>
      <c r="R193" s="41"/>
      <c r="S193" s="41"/>
      <c r="T193" s="41"/>
      <c r="U193" s="41"/>
      <c r="V193" s="41"/>
      <c r="W193" s="41"/>
      <c r="X193" s="41"/>
      <c r="Y193" s="41"/>
      <c r="Z193" s="41"/>
      <c r="AA193" s="41"/>
      <c r="AB193" s="41"/>
      <c r="AC193" s="41"/>
      <c r="AD193" s="41"/>
      <c r="AE193" s="41"/>
      <c r="AF193" s="41"/>
      <c r="AG193" s="41"/>
      <c r="AH193" s="41"/>
      <c r="AI193" s="41"/>
      <c r="AJ193" s="41"/>
      <c r="AK193" s="41"/>
      <c r="AL193" s="41"/>
      <c r="AM193" s="41"/>
      <c r="AN193" s="41"/>
      <c r="AO193" s="41"/>
      <c r="AP193" s="41"/>
      <c r="AQ193" s="41"/>
      <c r="AR193" s="41"/>
      <c r="AS193" s="41"/>
      <c r="AT193" s="41"/>
      <c r="AU193" s="41"/>
      <c r="AV193" s="41"/>
      <c r="AW193" s="41"/>
      <c r="AX193" s="41"/>
      <c r="AY193" s="852"/>
      <c r="AZ193" s="852"/>
      <c r="BA193" s="852"/>
      <c r="BB193" s="852"/>
      <c r="BC193" s="659"/>
      <c r="BD193" s="655"/>
      <c r="BE193" s="655"/>
      <c r="BF193" s="655"/>
      <c r="BG193" s="659"/>
      <c r="BH193" s="659"/>
      <c r="BI193" s="659"/>
      <c r="BJ193" s="41"/>
      <c r="BK193" s="41"/>
      <c r="BL193" s="41"/>
      <c r="BM193" s="41"/>
      <c r="BN193" s="41"/>
      <c r="BO193" s="41"/>
      <c r="BP193" s="41"/>
      <c r="BQ193" s="41"/>
      <c r="BR193" s="41"/>
      <c r="BS193" s="41"/>
      <c r="BT193" s="41"/>
      <c r="BU193" s="41"/>
      <c r="BV193" s="41"/>
    </row>
    <row r="194" spans="2:74" ht="9" customHeight="1" x14ac:dyDescent="0.2">
      <c r="B194" s="40"/>
      <c r="C194" s="41"/>
      <c r="D194" s="41"/>
      <c r="E194" s="41"/>
      <c r="F194" s="41"/>
      <c r="G194" s="41"/>
      <c r="H194" s="41"/>
      <c r="I194" s="41"/>
      <c r="J194" s="41"/>
      <c r="K194" s="41"/>
      <c r="L194" s="41"/>
      <c r="M194" s="41"/>
      <c r="N194" s="41"/>
      <c r="O194" s="41"/>
      <c r="P194" s="41"/>
      <c r="Q194" s="41"/>
      <c r="R194" s="41"/>
      <c r="S194" s="41"/>
      <c r="T194" s="41"/>
      <c r="U194" s="41"/>
      <c r="V194" s="41"/>
      <c r="W194" s="41"/>
      <c r="X194" s="41"/>
      <c r="Y194" s="41"/>
      <c r="Z194" s="41"/>
      <c r="AA194" s="41"/>
      <c r="AB194" s="41"/>
      <c r="AC194" s="41"/>
      <c r="AD194" s="41"/>
      <c r="AE194" s="41"/>
      <c r="AF194" s="41"/>
      <c r="AG194" s="41"/>
      <c r="AH194" s="41"/>
      <c r="AI194" s="41"/>
      <c r="AJ194" s="41"/>
      <c r="AK194" s="41"/>
      <c r="AL194" s="41"/>
      <c r="AM194" s="41"/>
      <c r="AN194" s="41"/>
      <c r="AO194" s="41"/>
      <c r="AP194" s="41"/>
      <c r="AQ194" s="41"/>
      <c r="AR194" s="41"/>
      <c r="AS194" s="41"/>
      <c r="AT194" s="41"/>
      <c r="AU194" s="41"/>
      <c r="AV194" s="41"/>
      <c r="AW194" s="41"/>
      <c r="AX194" s="41"/>
      <c r="AY194" s="852"/>
      <c r="AZ194" s="852"/>
      <c r="BA194" s="852"/>
      <c r="BB194" s="852"/>
      <c r="BC194" s="659"/>
      <c r="BD194" s="655"/>
      <c r="BE194" s="655"/>
      <c r="BF194" s="655"/>
      <c r="BG194" s="659"/>
      <c r="BH194" s="659"/>
      <c r="BI194" s="659"/>
      <c r="BJ194" s="41"/>
      <c r="BK194" s="41"/>
      <c r="BL194" s="41"/>
      <c r="BM194" s="41"/>
      <c r="BN194" s="41"/>
      <c r="BO194" s="41"/>
      <c r="BP194" s="41"/>
      <c r="BQ194" s="41"/>
      <c r="BR194" s="41"/>
      <c r="BS194" s="41"/>
      <c r="BT194" s="41"/>
      <c r="BU194" s="41"/>
      <c r="BV194" s="41"/>
    </row>
    <row r="195" spans="2:74" ht="9" customHeight="1" x14ac:dyDescent="0.2">
      <c r="B195" s="40"/>
      <c r="C195" s="41"/>
      <c r="D195" s="41"/>
      <c r="E195" s="41"/>
      <c r="F195" s="41"/>
      <c r="G195" s="41"/>
      <c r="H195" s="41"/>
      <c r="I195" s="41"/>
      <c r="J195" s="41"/>
      <c r="K195" s="41"/>
      <c r="L195" s="41"/>
      <c r="M195" s="41"/>
      <c r="N195" s="41"/>
      <c r="O195" s="41"/>
      <c r="P195" s="41"/>
      <c r="Q195" s="41"/>
      <c r="R195" s="41"/>
      <c r="S195" s="41"/>
      <c r="T195" s="41"/>
      <c r="U195" s="41"/>
      <c r="V195" s="41"/>
      <c r="W195" s="41"/>
      <c r="X195" s="41"/>
      <c r="Y195" s="41"/>
      <c r="Z195" s="41"/>
      <c r="AA195" s="41"/>
      <c r="AB195" s="41"/>
      <c r="AC195" s="41"/>
      <c r="AD195" s="41"/>
      <c r="AE195" s="41"/>
      <c r="AF195" s="41"/>
      <c r="AG195" s="41"/>
      <c r="AH195" s="41"/>
      <c r="AI195" s="41"/>
      <c r="AJ195" s="41"/>
      <c r="AK195" s="41"/>
      <c r="AL195" s="41"/>
      <c r="AM195" s="41"/>
      <c r="AN195" s="41"/>
      <c r="AO195" s="41"/>
      <c r="AP195" s="41"/>
      <c r="AQ195" s="41"/>
      <c r="AR195" s="41"/>
      <c r="AS195" s="41"/>
      <c r="AT195" s="41"/>
      <c r="AU195" s="41"/>
      <c r="AV195" s="41"/>
      <c r="AW195" s="41"/>
      <c r="AX195" s="41"/>
      <c r="AY195" s="852"/>
      <c r="AZ195" s="852"/>
      <c r="BA195" s="852"/>
      <c r="BB195" s="852"/>
      <c r="BC195" s="659"/>
      <c r="BD195" s="655"/>
      <c r="BE195" s="655"/>
      <c r="BF195" s="655"/>
      <c r="BG195" s="659"/>
      <c r="BH195" s="659"/>
      <c r="BI195" s="659"/>
      <c r="BJ195" s="41"/>
      <c r="BK195" s="41"/>
      <c r="BL195" s="41"/>
      <c r="BM195" s="41"/>
      <c r="BN195" s="41"/>
      <c r="BO195" s="41"/>
      <c r="BP195" s="41"/>
      <c r="BQ195" s="41"/>
      <c r="BR195" s="41"/>
      <c r="BS195" s="41"/>
      <c r="BT195" s="41"/>
      <c r="BU195" s="41"/>
      <c r="BV195" s="41"/>
    </row>
    <row r="196" spans="2:74" ht="9" customHeight="1" x14ac:dyDescent="0.2">
      <c r="B196" s="40"/>
      <c r="C196" s="41"/>
      <c r="D196" s="41"/>
      <c r="E196" s="41"/>
      <c r="F196" s="41"/>
      <c r="G196" s="41"/>
      <c r="H196" s="41"/>
      <c r="I196" s="41"/>
      <c r="J196" s="41"/>
      <c r="K196" s="41"/>
      <c r="L196" s="41"/>
      <c r="M196" s="41"/>
      <c r="N196" s="41"/>
      <c r="O196" s="41"/>
      <c r="P196" s="41"/>
      <c r="Q196" s="41"/>
      <c r="R196" s="41"/>
      <c r="S196" s="41"/>
      <c r="T196" s="41"/>
      <c r="U196" s="41"/>
      <c r="V196" s="41"/>
      <c r="W196" s="41"/>
      <c r="X196" s="41"/>
      <c r="Y196" s="41"/>
      <c r="Z196" s="41"/>
      <c r="AA196" s="41"/>
      <c r="AB196" s="41"/>
      <c r="AC196" s="41"/>
      <c r="AD196" s="41"/>
      <c r="AE196" s="41"/>
      <c r="AF196" s="41"/>
      <c r="AG196" s="41"/>
      <c r="AH196" s="41"/>
      <c r="AI196" s="41"/>
      <c r="AJ196" s="41"/>
      <c r="AK196" s="41"/>
      <c r="AL196" s="41"/>
      <c r="AM196" s="41"/>
      <c r="AN196" s="41"/>
      <c r="AO196" s="41"/>
      <c r="AP196" s="41"/>
      <c r="AQ196" s="41"/>
      <c r="AR196" s="41"/>
      <c r="AS196" s="41"/>
      <c r="AT196" s="41"/>
      <c r="AU196" s="41"/>
      <c r="AV196" s="41"/>
      <c r="AW196" s="41"/>
      <c r="AX196" s="41"/>
      <c r="AY196" s="852"/>
      <c r="AZ196" s="852"/>
      <c r="BA196" s="852"/>
      <c r="BB196" s="852"/>
      <c r="BC196" s="659"/>
      <c r="BD196" s="655"/>
      <c r="BE196" s="655"/>
      <c r="BF196" s="655"/>
      <c r="BG196" s="659"/>
      <c r="BH196" s="659"/>
      <c r="BI196" s="659"/>
      <c r="BJ196" s="41"/>
      <c r="BK196" s="41"/>
      <c r="BL196" s="41"/>
      <c r="BM196" s="41"/>
      <c r="BN196" s="41"/>
      <c r="BO196" s="41"/>
      <c r="BP196" s="41"/>
      <c r="BQ196" s="41"/>
      <c r="BR196" s="41"/>
      <c r="BS196" s="41"/>
      <c r="BT196" s="41"/>
      <c r="BU196" s="41"/>
      <c r="BV196" s="41"/>
    </row>
    <row r="197" spans="2:74" ht="9" customHeight="1" x14ac:dyDescent="0.2"/>
    <row r="198" spans="2:74" ht="9" customHeight="1" x14ac:dyDescent="0.2"/>
    <row r="199" spans="2:74" ht="9" customHeight="1" x14ac:dyDescent="0.2"/>
    <row r="200" spans="2:74" ht="9" customHeight="1" x14ac:dyDescent="0.2"/>
    <row r="201" spans="2:74" ht="9" customHeight="1" x14ac:dyDescent="0.2"/>
    <row r="202" spans="2:74" ht="9" customHeight="1" x14ac:dyDescent="0.2"/>
    <row r="203" spans="2:74" ht="9" customHeight="1" x14ac:dyDescent="0.2"/>
    <row r="204" spans="2:74" ht="9" customHeight="1" x14ac:dyDescent="0.2"/>
    <row r="205" spans="2:74" ht="9" customHeight="1" x14ac:dyDescent="0.2"/>
    <row r="206" spans="2:74" ht="9" customHeight="1" x14ac:dyDescent="0.2"/>
    <row r="207" spans="2:74" ht="9" customHeight="1" x14ac:dyDescent="0.2"/>
    <row r="208" spans="2:74" ht="9" customHeight="1" x14ac:dyDescent="0.2"/>
    <row r="209" ht="9" customHeight="1" x14ac:dyDescent="0.2"/>
    <row r="210" ht="9" customHeight="1" x14ac:dyDescent="0.2"/>
    <row r="211" ht="9" customHeight="1" x14ac:dyDescent="0.2"/>
    <row r="212" ht="9" customHeight="1" x14ac:dyDescent="0.2"/>
    <row r="213" ht="9" customHeight="1" x14ac:dyDescent="0.2"/>
    <row r="214" ht="9" customHeight="1" x14ac:dyDescent="0.2"/>
    <row r="215" ht="9" customHeight="1" x14ac:dyDescent="0.2"/>
    <row r="216" ht="9" customHeight="1" x14ac:dyDescent="0.2"/>
    <row r="217" ht="9" customHeight="1" x14ac:dyDescent="0.2"/>
    <row r="218" ht="9" customHeight="1" x14ac:dyDescent="0.2"/>
    <row r="219" ht="9" customHeight="1" x14ac:dyDescent="0.2"/>
    <row r="220" ht="9" customHeight="1" x14ac:dyDescent="0.2"/>
    <row r="221" ht="9" customHeight="1" x14ac:dyDescent="0.2"/>
    <row r="222" ht="9" customHeight="1" x14ac:dyDescent="0.2"/>
    <row r="223" ht="9" customHeight="1" x14ac:dyDescent="0.2"/>
    <row r="224" ht="9" customHeight="1" x14ac:dyDescent="0.2"/>
    <row r="225" ht="9" customHeight="1" x14ac:dyDescent="0.2"/>
    <row r="226" ht="9" customHeight="1" x14ac:dyDescent="0.2"/>
    <row r="227" ht="9" customHeight="1" x14ac:dyDescent="0.2"/>
    <row r="228" ht="9" customHeight="1" x14ac:dyDescent="0.2"/>
    <row r="229" ht="9" customHeight="1" x14ac:dyDescent="0.2"/>
    <row r="230" ht="9" customHeight="1" x14ac:dyDescent="0.2"/>
    <row r="231" ht="9" customHeight="1" x14ac:dyDescent="0.2"/>
    <row r="232" ht="9" customHeight="1" x14ac:dyDescent="0.2"/>
    <row r="233" ht="9" customHeight="1" x14ac:dyDescent="0.2"/>
    <row r="234" ht="9" customHeight="1" x14ac:dyDescent="0.2"/>
    <row r="235" ht="9" customHeight="1" x14ac:dyDescent="0.2"/>
    <row r="236" ht="9" customHeight="1" x14ac:dyDescent="0.2"/>
    <row r="237" ht="9" customHeight="1" x14ac:dyDescent="0.2"/>
    <row r="238" ht="9" customHeight="1" x14ac:dyDescent="0.2"/>
    <row r="239" ht="9" customHeight="1" x14ac:dyDescent="0.2"/>
    <row r="240" ht="9" customHeight="1" x14ac:dyDescent="0.2"/>
    <row r="241" ht="9" customHeight="1" x14ac:dyDescent="0.2"/>
    <row r="242" ht="9" customHeight="1" x14ac:dyDescent="0.2"/>
    <row r="243" ht="9" customHeight="1" x14ac:dyDescent="0.2"/>
    <row r="244" ht="9" customHeight="1" x14ac:dyDescent="0.2"/>
    <row r="245" ht="9" customHeight="1" x14ac:dyDescent="0.2"/>
    <row r="246" ht="9" customHeight="1" x14ac:dyDescent="0.2"/>
    <row r="247" ht="9" customHeight="1" x14ac:dyDescent="0.2"/>
    <row r="248" ht="9" customHeight="1" x14ac:dyDescent="0.2"/>
    <row r="249" ht="9" customHeight="1" x14ac:dyDescent="0.2"/>
    <row r="250" ht="9" customHeight="1" x14ac:dyDescent="0.2"/>
    <row r="251" ht="9" customHeight="1" x14ac:dyDescent="0.2"/>
    <row r="252" ht="9" customHeight="1" x14ac:dyDescent="0.2"/>
    <row r="253" ht="9" customHeight="1" x14ac:dyDescent="0.2"/>
    <row r="254" ht="9" customHeight="1" x14ac:dyDescent="0.2"/>
    <row r="255" ht="9" customHeight="1" x14ac:dyDescent="0.2"/>
    <row r="256" ht="9" customHeight="1" x14ac:dyDescent="0.2"/>
    <row r="257" ht="9" customHeight="1" x14ac:dyDescent="0.2"/>
    <row r="258" ht="9" customHeight="1" x14ac:dyDescent="0.2"/>
    <row r="259" ht="9" customHeight="1" x14ac:dyDescent="0.2"/>
    <row r="260" ht="9" customHeight="1" x14ac:dyDescent="0.2"/>
    <row r="261" ht="9" customHeight="1" x14ac:dyDescent="0.2"/>
    <row r="262" ht="9" customHeight="1" x14ac:dyDescent="0.2"/>
    <row r="263" ht="9" customHeight="1" x14ac:dyDescent="0.2"/>
    <row r="264" ht="9" customHeight="1" x14ac:dyDescent="0.2"/>
    <row r="265" ht="9" customHeight="1" x14ac:dyDescent="0.2"/>
    <row r="266" ht="9" customHeight="1" x14ac:dyDescent="0.2"/>
    <row r="267" ht="9" customHeight="1" x14ac:dyDescent="0.2"/>
    <row r="268" ht="9" customHeight="1" x14ac:dyDescent="0.2"/>
    <row r="269" ht="9" customHeight="1" x14ac:dyDescent="0.2"/>
    <row r="270" ht="9" customHeight="1" x14ac:dyDescent="0.2"/>
    <row r="271" ht="9" customHeight="1" x14ac:dyDescent="0.2"/>
    <row r="272" ht="9" customHeight="1" x14ac:dyDescent="0.2"/>
    <row r="273" ht="9" customHeight="1" x14ac:dyDescent="0.2"/>
    <row r="274" ht="9" customHeight="1" x14ac:dyDescent="0.2"/>
    <row r="275" ht="9" customHeight="1" x14ac:dyDescent="0.2"/>
    <row r="276" ht="9" customHeight="1" x14ac:dyDescent="0.2"/>
    <row r="277" ht="9" customHeight="1" x14ac:dyDescent="0.2"/>
    <row r="278" ht="9" customHeight="1" x14ac:dyDescent="0.2"/>
    <row r="279" ht="9" customHeight="1" x14ac:dyDescent="0.2"/>
    <row r="280" ht="9" customHeight="1" x14ac:dyDescent="0.2"/>
    <row r="281" ht="9" customHeight="1" x14ac:dyDescent="0.2"/>
    <row r="282" ht="9" customHeight="1" x14ac:dyDescent="0.2"/>
    <row r="283" ht="9" customHeight="1" x14ac:dyDescent="0.2"/>
    <row r="284" ht="9" customHeight="1" x14ac:dyDescent="0.2"/>
    <row r="285" ht="9" customHeight="1" x14ac:dyDescent="0.2"/>
    <row r="286" ht="9" customHeight="1" x14ac:dyDescent="0.2"/>
    <row r="287" ht="9" customHeight="1" x14ac:dyDescent="0.2"/>
    <row r="288" ht="9" customHeight="1" x14ac:dyDescent="0.2"/>
    <row r="289" ht="9" customHeight="1" x14ac:dyDescent="0.2"/>
    <row r="290" ht="9" customHeight="1" x14ac:dyDescent="0.2"/>
    <row r="291" ht="9" customHeight="1" x14ac:dyDescent="0.2"/>
    <row r="292" ht="9" customHeight="1" x14ac:dyDescent="0.2"/>
    <row r="293" ht="9" customHeight="1" x14ac:dyDescent="0.2"/>
    <row r="294" ht="9" customHeight="1" x14ac:dyDescent="0.2"/>
    <row r="295" ht="9" customHeight="1" x14ac:dyDescent="0.2"/>
    <row r="296" ht="9" customHeight="1" x14ac:dyDescent="0.2"/>
    <row r="297" ht="9" customHeight="1" x14ac:dyDescent="0.2"/>
    <row r="298" ht="9" customHeight="1" x14ac:dyDescent="0.2"/>
    <row r="299" ht="9" customHeight="1" x14ac:dyDescent="0.2"/>
    <row r="300" ht="9" customHeight="1" x14ac:dyDescent="0.2"/>
    <row r="301" ht="9" customHeight="1" x14ac:dyDescent="0.2"/>
    <row r="302" ht="9" customHeight="1" x14ac:dyDescent="0.2"/>
    <row r="303" ht="9" customHeight="1" x14ac:dyDescent="0.2"/>
    <row r="304" ht="9" customHeight="1" x14ac:dyDescent="0.2"/>
    <row r="305" ht="9" customHeight="1" x14ac:dyDescent="0.2"/>
    <row r="306" ht="9" customHeight="1" x14ac:dyDescent="0.2"/>
    <row r="307" ht="9" customHeight="1" x14ac:dyDescent="0.2"/>
    <row r="308" ht="9" customHeight="1" x14ac:dyDescent="0.2"/>
    <row r="309" ht="9" customHeight="1" x14ac:dyDescent="0.2"/>
    <row r="310" ht="9" customHeight="1" x14ac:dyDescent="0.2"/>
    <row r="311" ht="9" customHeight="1" x14ac:dyDescent="0.2"/>
    <row r="312" ht="9" customHeight="1" x14ac:dyDescent="0.2"/>
    <row r="313" ht="9" customHeight="1" x14ac:dyDescent="0.2"/>
    <row r="314" ht="9" customHeight="1" x14ac:dyDescent="0.2"/>
    <row r="315" ht="9" customHeight="1" x14ac:dyDescent="0.2"/>
    <row r="316" ht="9" customHeight="1" x14ac:dyDescent="0.2"/>
    <row r="317" ht="9" customHeight="1" x14ac:dyDescent="0.2"/>
    <row r="318" ht="9" customHeight="1" x14ac:dyDescent="0.2"/>
    <row r="319" ht="9" customHeight="1" x14ac:dyDescent="0.2"/>
    <row r="320" ht="9" customHeight="1" x14ac:dyDescent="0.2"/>
    <row r="321" ht="9" customHeight="1" x14ac:dyDescent="0.2"/>
    <row r="322" ht="9" customHeight="1" x14ac:dyDescent="0.2"/>
    <row r="323" ht="9" customHeight="1" x14ac:dyDescent="0.2"/>
    <row r="324" ht="9" customHeight="1" x14ac:dyDescent="0.2"/>
    <row r="325" ht="9" customHeight="1" x14ac:dyDescent="0.2"/>
    <row r="326" ht="9" customHeight="1" x14ac:dyDescent="0.2"/>
    <row r="327" ht="9" customHeight="1" x14ac:dyDescent="0.2"/>
    <row r="328" ht="9" customHeight="1" x14ac:dyDescent="0.2"/>
    <row r="329" ht="9" customHeight="1" x14ac:dyDescent="0.2"/>
    <row r="330" ht="9" customHeight="1" x14ac:dyDescent="0.2"/>
    <row r="331" ht="9" customHeight="1" x14ac:dyDescent="0.2"/>
    <row r="332" ht="9" customHeight="1" x14ac:dyDescent="0.2"/>
    <row r="333" ht="9" customHeight="1" x14ac:dyDescent="0.2"/>
    <row r="334" ht="9" customHeight="1" x14ac:dyDescent="0.2"/>
    <row r="335" ht="9" customHeight="1" x14ac:dyDescent="0.2"/>
    <row r="336" ht="9" customHeight="1" x14ac:dyDescent="0.2"/>
    <row r="338" ht="9" customHeight="1" x14ac:dyDescent="0.2"/>
    <row r="339" ht="9" customHeight="1" x14ac:dyDescent="0.2"/>
    <row r="340" ht="9" customHeight="1" x14ac:dyDescent="0.2"/>
    <row r="341" ht="9" customHeight="1" x14ac:dyDescent="0.2"/>
    <row r="342" ht="9" customHeight="1" x14ac:dyDescent="0.2"/>
    <row r="343" ht="9" customHeight="1" x14ac:dyDescent="0.2"/>
    <row r="344" ht="9" customHeight="1" x14ac:dyDescent="0.2"/>
    <row r="345" ht="9" customHeight="1" x14ac:dyDescent="0.2"/>
    <row r="346" ht="9" customHeight="1" x14ac:dyDescent="0.2"/>
    <row r="348" ht="9" customHeight="1" x14ac:dyDescent="0.2"/>
    <row r="349" ht="9" customHeight="1" x14ac:dyDescent="0.2"/>
    <row r="350" ht="9" customHeight="1" x14ac:dyDescent="0.2"/>
    <row r="351" ht="9" customHeight="1" x14ac:dyDescent="0.2"/>
    <row r="352" ht="9" customHeight="1" x14ac:dyDescent="0.2"/>
  </sheetData>
  <mergeCells count="21">
    <mergeCell ref="B59:Q59"/>
    <mergeCell ref="B60:Q60"/>
    <mergeCell ref="A1:A2"/>
    <mergeCell ref="AM3:AX3"/>
    <mergeCell ref="B57:Q57"/>
    <mergeCell ref="B50:Q50"/>
    <mergeCell ref="B54:Q54"/>
    <mergeCell ref="B56:Q56"/>
    <mergeCell ref="B52:Q52"/>
    <mergeCell ref="B47:Q47"/>
    <mergeCell ref="B49:Q49"/>
    <mergeCell ref="B48:Q48"/>
    <mergeCell ref="B55:Q55"/>
    <mergeCell ref="B51:Q51"/>
    <mergeCell ref="B58:R58"/>
    <mergeCell ref="AY3:BJ3"/>
    <mergeCell ref="BK3:BV3"/>
    <mergeCell ref="B1:AL1"/>
    <mergeCell ref="C3:N3"/>
    <mergeCell ref="O3:Z3"/>
    <mergeCell ref="AA3:AL3"/>
  </mergeCells>
  <phoneticPr fontId="7" type="noConversion"/>
  <conditionalFormatting sqref="C51:P51 C53:P53">
    <cfRule type="cellIs" dxfId="7" priority="1" stopIfTrue="1" operator="notEqual">
      <formula>0</formula>
    </cfRule>
  </conditionalFormatting>
  <hyperlinks>
    <hyperlink ref="A1:A2" location="Contents!A1" display="Table of Contents" xr:uid="{00000000-0004-0000-0B00-000000000000}"/>
  </hyperlinks>
  <pageMargins left="0.25" right="0.25" top="0.25" bottom="0.25" header="0.5" footer="0.5"/>
  <pageSetup scale="85" orientation="portrait" horizontalDpi="300" verticalDpi="300"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ransitionEvaluation="1" transitionEntry="1" codeName="Sheet13">
    <pageSetUpPr fitToPage="1"/>
  </sheetPr>
  <dimension ref="A1:BV147"/>
  <sheetViews>
    <sheetView showGridLines="0" zoomScaleNormal="100" workbookViewId="0">
      <pane xSplit="2" ySplit="4" topLeftCell="AQ5" activePane="bottomRight" state="frozen"/>
      <selection activeCell="BF63" sqref="BF63"/>
      <selection pane="topRight" activeCell="BF63" sqref="BF63"/>
      <selection pane="bottomLeft" activeCell="BF63" sqref="BF63"/>
      <selection pane="bottomRight" activeCell="B1" sqref="B1:AL1"/>
    </sheetView>
  </sheetViews>
  <sheetFormatPr defaultColWidth="9.5703125" defaultRowHeight="11.25" x14ac:dyDescent="0.2"/>
  <cols>
    <col min="1" max="1" width="12.5703125" style="5" customWidth="1"/>
    <col min="2" max="2" width="40.5703125" style="5" customWidth="1"/>
    <col min="3" max="50" width="6.5703125" style="5" customWidth="1"/>
    <col min="51" max="55" width="6.5703125" style="665" customWidth="1"/>
    <col min="56" max="59" width="6.5703125" style="664" customWidth="1"/>
    <col min="60" max="61" width="6.5703125" style="665" customWidth="1"/>
    <col min="62" max="62" width="6.5703125" style="144" customWidth="1"/>
    <col min="63" max="74" width="6.5703125" style="5" customWidth="1"/>
    <col min="75" max="16384" width="9.5703125" style="5"/>
  </cols>
  <sheetData>
    <row r="1" spans="1:74" ht="13.35" customHeight="1" x14ac:dyDescent="0.2">
      <c r="A1" s="996" t="s">
        <v>478</v>
      </c>
      <c r="B1" s="1059" t="s">
        <v>798</v>
      </c>
      <c r="C1" s="995"/>
      <c r="D1" s="995"/>
      <c r="E1" s="995"/>
      <c r="F1" s="995"/>
      <c r="G1" s="995"/>
      <c r="H1" s="995"/>
      <c r="I1" s="995"/>
      <c r="J1" s="995"/>
      <c r="K1" s="995"/>
      <c r="L1" s="995"/>
      <c r="M1" s="995"/>
      <c r="N1" s="995"/>
      <c r="O1" s="995"/>
      <c r="P1" s="995"/>
      <c r="Q1" s="995"/>
      <c r="R1" s="995"/>
      <c r="S1" s="995"/>
      <c r="T1" s="995"/>
      <c r="U1" s="995"/>
      <c r="V1" s="995"/>
      <c r="W1" s="995"/>
      <c r="X1" s="995"/>
      <c r="Y1" s="995"/>
      <c r="Z1" s="995"/>
      <c r="AA1" s="995"/>
      <c r="AB1" s="995"/>
      <c r="AC1" s="995"/>
      <c r="AD1" s="995"/>
      <c r="AE1" s="995"/>
      <c r="AF1" s="995"/>
      <c r="AG1" s="995"/>
      <c r="AH1" s="995"/>
      <c r="AI1" s="995"/>
      <c r="AJ1" s="995"/>
      <c r="AK1" s="995"/>
      <c r="AL1" s="995"/>
    </row>
    <row r="2" spans="1:74" s="35" customFormat="1" ht="12.75" x14ac:dyDescent="0.2">
      <c r="A2" s="997"/>
      <c r="B2" s="222" t="str">
        <f>"U.S. Energy Information Administration  |  Short-Term Energy Outlook  - "&amp;Dates!D1</f>
        <v>U.S. Energy Information Administration  |  Short-Term Energy Outlook  - March 2026</v>
      </c>
      <c r="C2" s="223"/>
      <c r="D2" s="223"/>
      <c r="E2" s="223"/>
      <c r="F2" s="223"/>
      <c r="G2" s="223"/>
      <c r="H2" s="223"/>
      <c r="I2" s="223"/>
      <c r="J2" s="223"/>
      <c r="K2" s="223"/>
      <c r="L2" s="223"/>
      <c r="M2" s="223"/>
      <c r="N2" s="223"/>
      <c r="O2" s="223"/>
      <c r="P2" s="223"/>
      <c r="Q2" s="223"/>
      <c r="R2" s="223"/>
      <c r="S2" s="223"/>
      <c r="T2" s="223"/>
      <c r="U2" s="223"/>
      <c r="V2" s="223"/>
      <c r="W2" s="223"/>
      <c r="X2" s="223"/>
      <c r="Y2" s="223"/>
      <c r="Z2" s="223"/>
      <c r="AA2" s="223"/>
      <c r="AB2" s="223"/>
      <c r="AC2" s="223"/>
      <c r="AD2" s="223"/>
      <c r="AE2" s="223"/>
      <c r="AF2" s="223"/>
      <c r="AG2" s="223"/>
      <c r="AH2" s="223"/>
      <c r="AI2" s="223"/>
      <c r="AJ2" s="223"/>
      <c r="AK2" s="223"/>
      <c r="AL2" s="223"/>
      <c r="AY2" s="830"/>
      <c r="AZ2" s="830"/>
      <c r="BA2" s="830"/>
      <c r="BB2" s="830"/>
      <c r="BC2" s="830"/>
      <c r="BD2" s="653"/>
      <c r="BE2" s="653"/>
      <c r="BF2" s="653"/>
      <c r="BG2" s="653"/>
      <c r="BH2" s="830"/>
      <c r="BI2" s="830"/>
      <c r="BJ2" s="145"/>
    </row>
    <row r="3" spans="1:74" s="7" customFormat="1" ht="12.75" x14ac:dyDescent="0.2">
      <c r="A3" s="316" t="s">
        <v>760</v>
      </c>
      <c r="B3" s="9"/>
      <c r="C3" s="999">
        <f>Dates!D3</f>
        <v>2022</v>
      </c>
      <c r="D3" s="991"/>
      <c r="E3" s="991"/>
      <c r="F3" s="991"/>
      <c r="G3" s="991"/>
      <c r="H3" s="991"/>
      <c r="I3" s="991"/>
      <c r="J3" s="991"/>
      <c r="K3" s="991"/>
      <c r="L3" s="991"/>
      <c r="M3" s="991"/>
      <c r="N3" s="992"/>
      <c r="O3" s="999">
        <f>C3+1</f>
        <v>2023</v>
      </c>
      <c r="P3" s="1000"/>
      <c r="Q3" s="1000"/>
      <c r="R3" s="1000"/>
      <c r="S3" s="1000"/>
      <c r="T3" s="1000"/>
      <c r="U3" s="1000"/>
      <c r="V3" s="1000"/>
      <c r="W3" s="1000"/>
      <c r="X3" s="991"/>
      <c r="Y3" s="991"/>
      <c r="Z3" s="992"/>
      <c r="AA3" s="988">
        <f>O3+1</f>
        <v>2024</v>
      </c>
      <c r="AB3" s="991"/>
      <c r="AC3" s="991"/>
      <c r="AD3" s="991"/>
      <c r="AE3" s="991"/>
      <c r="AF3" s="991"/>
      <c r="AG3" s="991"/>
      <c r="AH3" s="991"/>
      <c r="AI3" s="991"/>
      <c r="AJ3" s="991"/>
      <c r="AK3" s="991"/>
      <c r="AL3" s="992"/>
      <c r="AM3" s="988">
        <f>AA3+1</f>
        <v>2025</v>
      </c>
      <c r="AN3" s="991"/>
      <c r="AO3" s="991"/>
      <c r="AP3" s="991"/>
      <c r="AQ3" s="991"/>
      <c r="AR3" s="991"/>
      <c r="AS3" s="991"/>
      <c r="AT3" s="991"/>
      <c r="AU3" s="991"/>
      <c r="AV3" s="991"/>
      <c r="AW3" s="991"/>
      <c r="AX3" s="992"/>
      <c r="AY3" s="988">
        <f>AM3+1</f>
        <v>2026</v>
      </c>
      <c r="AZ3" s="989"/>
      <c r="BA3" s="989"/>
      <c r="BB3" s="989"/>
      <c r="BC3" s="989"/>
      <c r="BD3" s="989"/>
      <c r="BE3" s="989"/>
      <c r="BF3" s="989"/>
      <c r="BG3" s="989"/>
      <c r="BH3" s="989"/>
      <c r="BI3" s="989"/>
      <c r="BJ3" s="990"/>
      <c r="BK3" s="988">
        <f>AY3+1</f>
        <v>2027</v>
      </c>
      <c r="BL3" s="991"/>
      <c r="BM3" s="991"/>
      <c r="BN3" s="991"/>
      <c r="BO3" s="991"/>
      <c r="BP3" s="991"/>
      <c r="BQ3" s="991"/>
      <c r="BR3" s="991"/>
      <c r="BS3" s="991"/>
      <c r="BT3" s="991"/>
      <c r="BU3" s="991"/>
      <c r="BV3" s="992"/>
    </row>
    <row r="4" spans="1:74" s="7" customFormat="1" x14ac:dyDescent="0.2">
      <c r="A4" s="322" t="str">
        <f>TEXT(Dates!$D$2,"dddd, mmmm d, yyyy")</f>
        <v>Monday, March 9, 2026</v>
      </c>
      <c r="B4" s="11"/>
      <c r="C4" s="12" t="s">
        <v>214</v>
      </c>
      <c r="D4" s="12" t="s">
        <v>215</v>
      </c>
      <c r="E4" s="12" t="s">
        <v>216</v>
      </c>
      <c r="F4" s="12" t="s">
        <v>217</v>
      </c>
      <c r="G4" s="12" t="s">
        <v>218</v>
      </c>
      <c r="H4" s="12" t="s">
        <v>219</v>
      </c>
      <c r="I4" s="12" t="s">
        <v>220</v>
      </c>
      <c r="J4" s="12" t="s">
        <v>221</v>
      </c>
      <c r="K4" s="12" t="s">
        <v>222</v>
      </c>
      <c r="L4" s="12" t="s">
        <v>223</v>
      </c>
      <c r="M4" s="12" t="s">
        <v>224</v>
      </c>
      <c r="N4" s="12" t="s">
        <v>225</v>
      </c>
      <c r="O4" s="12" t="s">
        <v>214</v>
      </c>
      <c r="P4" s="12" t="s">
        <v>215</v>
      </c>
      <c r="Q4" s="12" t="s">
        <v>216</v>
      </c>
      <c r="R4" s="12" t="s">
        <v>217</v>
      </c>
      <c r="S4" s="12" t="s">
        <v>218</v>
      </c>
      <c r="T4" s="12" t="s">
        <v>219</v>
      </c>
      <c r="U4" s="12" t="s">
        <v>220</v>
      </c>
      <c r="V4" s="12" t="s">
        <v>221</v>
      </c>
      <c r="W4" s="12" t="s">
        <v>222</v>
      </c>
      <c r="X4" s="12" t="s">
        <v>223</v>
      </c>
      <c r="Y4" s="12" t="s">
        <v>224</v>
      </c>
      <c r="Z4" s="12" t="s">
        <v>225</v>
      </c>
      <c r="AA4" s="12" t="s">
        <v>214</v>
      </c>
      <c r="AB4" s="12" t="s">
        <v>215</v>
      </c>
      <c r="AC4" s="12" t="s">
        <v>216</v>
      </c>
      <c r="AD4" s="12" t="s">
        <v>217</v>
      </c>
      <c r="AE4" s="12" t="s">
        <v>218</v>
      </c>
      <c r="AF4" s="12" t="s">
        <v>219</v>
      </c>
      <c r="AG4" s="12" t="s">
        <v>220</v>
      </c>
      <c r="AH4" s="12" t="s">
        <v>221</v>
      </c>
      <c r="AI4" s="12" t="s">
        <v>222</v>
      </c>
      <c r="AJ4" s="12" t="s">
        <v>223</v>
      </c>
      <c r="AK4" s="12" t="s">
        <v>224</v>
      </c>
      <c r="AL4" s="12" t="s">
        <v>225</v>
      </c>
      <c r="AM4" s="12" t="s">
        <v>214</v>
      </c>
      <c r="AN4" s="12" t="s">
        <v>215</v>
      </c>
      <c r="AO4" s="12" t="s">
        <v>216</v>
      </c>
      <c r="AP4" s="12" t="s">
        <v>217</v>
      </c>
      <c r="AQ4" s="12" t="s">
        <v>218</v>
      </c>
      <c r="AR4" s="12" t="s">
        <v>219</v>
      </c>
      <c r="AS4" s="12" t="s">
        <v>220</v>
      </c>
      <c r="AT4" s="12" t="s">
        <v>221</v>
      </c>
      <c r="AU4" s="12" t="s">
        <v>222</v>
      </c>
      <c r="AV4" s="12" t="s">
        <v>223</v>
      </c>
      <c r="AW4" s="12" t="s">
        <v>224</v>
      </c>
      <c r="AX4" s="12" t="s">
        <v>225</v>
      </c>
      <c r="AY4" s="633" t="s">
        <v>214</v>
      </c>
      <c r="AZ4" s="633" t="s">
        <v>215</v>
      </c>
      <c r="BA4" s="633" t="s">
        <v>216</v>
      </c>
      <c r="BB4" s="633" t="s">
        <v>217</v>
      </c>
      <c r="BC4" s="633" t="s">
        <v>218</v>
      </c>
      <c r="BD4" s="633" t="s">
        <v>219</v>
      </c>
      <c r="BE4" s="633" t="s">
        <v>220</v>
      </c>
      <c r="BF4" s="633" t="s">
        <v>221</v>
      </c>
      <c r="BG4" s="633" t="s">
        <v>222</v>
      </c>
      <c r="BH4" s="633" t="s">
        <v>223</v>
      </c>
      <c r="BI4" s="633" t="s">
        <v>224</v>
      </c>
      <c r="BJ4" s="12" t="s">
        <v>225</v>
      </c>
      <c r="BK4" s="12" t="s">
        <v>214</v>
      </c>
      <c r="BL4" s="12" t="s">
        <v>215</v>
      </c>
      <c r="BM4" s="12" t="s">
        <v>216</v>
      </c>
      <c r="BN4" s="12" t="s">
        <v>217</v>
      </c>
      <c r="BO4" s="12" t="s">
        <v>218</v>
      </c>
      <c r="BP4" s="12" t="s">
        <v>219</v>
      </c>
      <c r="BQ4" s="12" t="s">
        <v>220</v>
      </c>
      <c r="BR4" s="12" t="s">
        <v>221</v>
      </c>
      <c r="BS4" s="12" t="s">
        <v>222</v>
      </c>
      <c r="BT4" s="12" t="s">
        <v>223</v>
      </c>
      <c r="BU4" s="12" t="s">
        <v>224</v>
      </c>
      <c r="BV4" s="12" t="s">
        <v>225</v>
      </c>
    </row>
    <row r="5" spans="1:74" ht="11.1" customHeight="1" x14ac:dyDescent="0.2">
      <c r="A5" s="606"/>
      <c r="B5" s="43" t="s">
        <v>1202</v>
      </c>
      <c r="C5" s="612"/>
      <c r="D5" s="612"/>
      <c r="E5" s="612"/>
      <c r="F5" s="612"/>
      <c r="G5" s="612"/>
      <c r="H5" s="612"/>
      <c r="I5" s="612"/>
      <c r="J5" s="612"/>
      <c r="K5" s="612"/>
      <c r="L5" s="612"/>
      <c r="M5" s="612"/>
      <c r="N5" s="612"/>
      <c r="O5" s="612"/>
      <c r="P5" s="612"/>
      <c r="Q5" s="612"/>
      <c r="R5" s="612"/>
      <c r="S5" s="612"/>
      <c r="T5" s="612"/>
      <c r="U5" s="612"/>
      <c r="V5" s="612"/>
      <c r="W5" s="612"/>
      <c r="X5" s="612"/>
      <c r="Y5" s="612"/>
      <c r="Z5" s="612"/>
      <c r="AA5" s="612"/>
      <c r="AB5" s="612"/>
      <c r="AC5" s="612"/>
      <c r="AD5" s="612"/>
      <c r="AE5" s="612"/>
      <c r="AF5" s="612"/>
      <c r="AG5" s="612"/>
      <c r="AH5" s="612"/>
      <c r="AI5" s="612"/>
      <c r="AJ5" s="612"/>
      <c r="AK5" s="612"/>
      <c r="AL5" s="612"/>
      <c r="AM5" s="612"/>
      <c r="AN5" s="612"/>
      <c r="AO5" s="612"/>
      <c r="AP5" s="612"/>
      <c r="AQ5" s="612"/>
      <c r="AR5" s="612"/>
      <c r="AS5" s="612"/>
      <c r="AT5" s="612"/>
      <c r="AU5" s="612"/>
      <c r="AV5" s="612"/>
      <c r="AW5" s="612"/>
      <c r="AX5" s="612"/>
      <c r="AY5" s="612"/>
      <c r="AZ5" s="930"/>
      <c r="BA5" s="874"/>
      <c r="BB5" s="874"/>
      <c r="BC5" s="874"/>
      <c r="BD5" s="875"/>
      <c r="BE5" s="875"/>
      <c r="BF5" s="875"/>
      <c r="BG5" s="875"/>
      <c r="BH5" s="875"/>
      <c r="BI5" s="875"/>
      <c r="BJ5" s="615"/>
      <c r="BK5" s="615"/>
      <c r="BL5" s="615"/>
      <c r="BM5" s="615"/>
      <c r="BN5" s="615"/>
      <c r="BO5" s="615"/>
      <c r="BP5" s="615"/>
      <c r="BQ5" s="615"/>
      <c r="BR5" s="615"/>
      <c r="BS5" s="615"/>
      <c r="BT5" s="615"/>
      <c r="BU5" s="615"/>
      <c r="BV5" s="615"/>
    </row>
    <row r="6" spans="1:74" ht="11.1" customHeight="1" x14ac:dyDescent="0.2">
      <c r="A6" s="606" t="s">
        <v>429</v>
      </c>
      <c r="B6" s="578" t="s">
        <v>1203</v>
      </c>
      <c r="C6" s="429">
        <v>4.5464399999999996</v>
      </c>
      <c r="D6" s="429">
        <v>4.86822</v>
      </c>
      <c r="E6" s="429">
        <v>5.0861999999999998</v>
      </c>
      <c r="F6" s="429">
        <v>6.8507999999999996</v>
      </c>
      <c r="G6" s="429">
        <v>8.4493200000000002</v>
      </c>
      <c r="H6" s="429">
        <v>7.9926000000000004</v>
      </c>
      <c r="I6" s="429">
        <v>7.5566399999999998</v>
      </c>
      <c r="J6" s="429">
        <v>9.1447800000000008</v>
      </c>
      <c r="K6" s="429">
        <v>8.1794399999999996</v>
      </c>
      <c r="L6" s="429">
        <v>5.8750799999999996</v>
      </c>
      <c r="M6" s="429">
        <v>5.6570999999999998</v>
      </c>
      <c r="N6" s="429">
        <v>5.7401400000000002</v>
      </c>
      <c r="O6" s="429">
        <v>3.3942600000000001</v>
      </c>
      <c r="P6" s="429">
        <v>2.47044</v>
      </c>
      <c r="Q6" s="429">
        <v>2.39778</v>
      </c>
      <c r="R6" s="429">
        <v>2.2420800000000001</v>
      </c>
      <c r="S6" s="429">
        <v>2.2317</v>
      </c>
      <c r="T6" s="429">
        <v>2.2628400000000002</v>
      </c>
      <c r="U6" s="429">
        <v>2.6469</v>
      </c>
      <c r="V6" s="429">
        <v>2.6780400000000002</v>
      </c>
      <c r="W6" s="429">
        <v>2.7403200000000001</v>
      </c>
      <c r="X6" s="429">
        <v>3.0932400000000002</v>
      </c>
      <c r="Y6" s="429">
        <v>2.81298</v>
      </c>
      <c r="Z6" s="429">
        <v>2.6157599999999999</v>
      </c>
      <c r="AA6" s="429">
        <v>3.30402</v>
      </c>
      <c r="AB6" s="429">
        <v>1.78708</v>
      </c>
      <c r="AC6" s="429">
        <v>1.5481100000000001</v>
      </c>
      <c r="AD6" s="429">
        <v>1.6624000000000001</v>
      </c>
      <c r="AE6" s="429">
        <v>2.20268</v>
      </c>
      <c r="AF6" s="429">
        <v>2.6390600000000002</v>
      </c>
      <c r="AG6" s="429">
        <v>2.1507299999999998</v>
      </c>
      <c r="AH6" s="429">
        <v>2.0676100000000002</v>
      </c>
      <c r="AI6" s="429">
        <v>2.3689200000000001</v>
      </c>
      <c r="AJ6" s="429">
        <v>2.2858000000000001</v>
      </c>
      <c r="AK6" s="429">
        <v>2.20268</v>
      </c>
      <c r="AL6" s="429">
        <v>3.1273900000000001</v>
      </c>
      <c r="AM6" s="429">
        <v>4.2910700000000004</v>
      </c>
      <c r="AN6" s="429">
        <v>4.3534100000000002</v>
      </c>
      <c r="AO6" s="429">
        <v>4.2806800000000003</v>
      </c>
      <c r="AP6" s="429">
        <v>3.5533800000000002</v>
      </c>
      <c r="AQ6" s="429">
        <v>3.2416800000000001</v>
      </c>
      <c r="AR6" s="429">
        <v>3.1377799999999998</v>
      </c>
      <c r="AS6" s="429">
        <v>3.3248000000000002</v>
      </c>
      <c r="AT6" s="429">
        <v>3.0234899999999998</v>
      </c>
      <c r="AU6" s="429">
        <v>3.0858300000000001</v>
      </c>
      <c r="AV6" s="429">
        <v>3.3144100000000001</v>
      </c>
      <c r="AW6" s="429">
        <v>3.9378099999999998</v>
      </c>
      <c r="AX6" s="429">
        <v>4.4261400000000002</v>
      </c>
      <c r="AY6" s="429">
        <v>8.0210799999999995</v>
      </c>
      <c r="AZ6" s="896">
        <v>3.76118</v>
      </c>
      <c r="BA6" s="352">
        <v>3.1390549999999999</v>
      </c>
      <c r="BB6" s="352">
        <v>3.1902900000000001</v>
      </c>
      <c r="BC6" s="352">
        <v>3.2093850000000002</v>
      </c>
      <c r="BD6" s="352">
        <v>3.269682</v>
      </c>
      <c r="BE6" s="352">
        <v>3.4129610000000001</v>
      </c>
      <c r="BF6" s="352">
        <v>3.473398</v>
      </c>
      <c r="BG6" s="352">
        <v>3.4823059999999999</v>
      </c>
      <c r="BH6" s="352">
        <v>3.5744579999999999</v>
      </c>
      <c r="BI6" s="352">
        <v>3.8447809999999998</v>
      </c>
      <c r="BJ6" s="352">
        <v>4.4763929999999998</v>
      </c>
      <c r="BK6" s="352">
        <v>4.7258190000000004</v>
      </c>
      <c r="BL6" s="352">
        <v>4.2342259999999996</v>
      </c>
      <c r="BM6" s="352">
        <v>3.9533559999999999</v>
      </c>
      <c r="BN6" s="352">
        <v>3.6284649999999998</v>
      </c>
      <c r="BO6" s="352">
        <v>3.639192</v>
      </c>
      <c r="BP6" s="352">
        <v>3.7186439999999998</v>
      </c>
      <c r="BQ6" s="352">
        <v>3.8154590000000002</v>
      </c>
      <c r="BR6" s="352">
        <v>3.8394620000000002</v>
      </c>
      <c r="BS6" s="352">
        <v>3.8526410000000002</v>
      </c>
      <c r="BT6" s="352">
        <v>3.9172039999999999</v>
      </c>
      <c r="BU6" s="352">
        <v>4.0454600000000003</v>
      </c>
      <c r="BV6" s="352">
        <v>4.627815</v>
      </c>
    </row>
    <row r="7" spans="1:74" ht="11.1" customHeight="1" x14ac:dyDescent="0.2">
      <c r="A7" s="606"/>
      <c r="B7" s="607"/>
      <c r="C7" s="429"/>
      <c r="D7" s="429"/>
      <c r="E7" s="429"/>
      <c r="F7" s="429"/>
      <c r="G7" s="429"/>
      <c r="H7" s="429"/>
      <c r="I7" s="429"/>
      <c r="J7" s="429"/>
      <c r="K7" s="429"/>
      <c r="L7" s="429"/>
      <c r="M7" s="429"/>
      <c r="N7" s="429"/>
      <c r="O7" s="429"/>
      <c r="P7" s="429"/>
      <c r="Q7" s="429"/>
      <c r="R7" s="429"/>
      <c r="S7" s="429"/>
      <c r="T7" s="429"/>
      <c r="U7" s="429"/>
      <c r="V7" s="429"/>
      <c r="W7" s="429"/>
      <c r="X7" s="429"/>
      <c r="Y7" s="429"/>
      <c r="Z7" s="429"/>
      <c r="AA7" s="429"/>
      <c r="AB7" s="429"/>
      <c r="AC7" s="429"/>
      <c r="AD7" s="429"/>
      <c r="AE7" s="429"/>
      <c r="AF7" s="429"/>
      <c r="AG7" s="429"/>
      <c r="AH7" s="429"/>
      <c r="AI7" s="429"/>
      <c r="AJ7" s="429"/>
      <c r="AK7" s="429"/>
      <c r="AL7" s="429"/>
      <c r="AM7" s="429"/>
      <c r="AN7" s="429"/>
      <c r="AO7" s="429"/>
      <c r="AP7" s="429"/>
      <c r="AQ7" s="429"/>
      <c r="AR7" s="429"/>
      <c r="AS7" s="429"/>
      <c r="AT7" s="429"/>
      <c r="AU7" s="429"/>
      <c r="AV7" s="429"/>
      <c r="AW7" s="429"/>
      <c r="AX7" s="429"/>
      <c r="AY7" s="429"/>
      <c r="AZ7" s="896"/>
      <c r="BA7" s="352"/>
      <c r="BB7" s="352"/>
      <c r="BC7" s="352"/>
      <c r="BD7" s="352"/>
      <c r="BE7" s="352"/>
      <c r="BF7" s="352"/>
      <c r="BG7" s="352"/>
      <c r="BH7" s="352"/>
      <c r="BI7" s="352"/>
      <c r="BJ7" s="352"/>
      <c r="BK7" s="352"/>
      <c r="BL7" s="352"/>
      <c r="BM7" s="352"/>
      <c r="BN7" s="352"/>
      <c r="BO7" s="352"/>
      <c r="BP7" s="352"/>
      <c r="BQ7" s="352"/>
      <c r="BR7" s="352"/>
      <c r="BS7" s="352"/>
      <c r="BT7" s="352"/>
      <c r="BU7" s="352"/>
      <c r="BV7" s="352"/>
    </row>
    <row r="8" spans="1:74" ht="11.1" customHeight="1" x14ac:dyDescent="0.2">
      <c r="A8" s="606"/>
      <c r="B8" s="44" t="s">
        <v>1204</v>
      </c>
      <c r="C8" s="613"/>
      <c r="D8" s="613"/>
      <c r="E8" s="613"/>
      <c r="F8" s="613"/>
      <c r="G8" s="613"/>
      <c r="H8" s="613"/>
      <c r="I8" s="613"/>
      <c r="J8" s="613"/>
      <c r="K8" s="613"/>
      <c r="L8" s="613"/>
      <c r="M8" s="613"/>
      <c r="N8" s="613"/>
      <c r="O8" s="613"/>
      <c r="P8" s="613"/>
      <c r="Q8" s="613"/>
      <c r="R8" s="613"/>
      <c r="S8" s="613"/>
      <c r="T8" s="613"/>
      <c r="U8" s="613"/>
      <c r="V8" s="613"/>
      <c r="W8" s="613"/>
      <c r="X8" s="613"/>
      <c r="Y8" s="613"/>
      <c r="Z8" s="613"/>
      <c r="AA8" s="613"/>
      <c r="AB8" s="613"/>
      <c r="AC8" s="613"/>
      <c r="AD8" s="613"/>
      <c r="AE8" s="613"/>
      <c r="AF8" s="613"/>
      <c r="AG8" s="613"/>
      <c r="AH8" s="613"/>
      <c r="AI8" s="613"/>
      <c r="AJ8" s="613"/>
      <c r="AK8" s="613"/>
      <c r="AL8" s="613"/>
      <c r="AM8" s="613"/>
      <c r="AN8" s="613"/>
      <c r="AO8" s="613"/>
      <c r="AP8" s="613"/>
      <c r="AQ8" s="613"/>
      <c r="AR8" s="613"/>
      <c r="AS8" s="613"/>
      <c r="AT8" s="613"/>
      <c r="AU8" s="613"/>
      <c r="AV8" s="613"/>
      <c r="AW8" s="613"/>
      <c r="AX8" s="613"/>
      <c r="AY8" s="613"/>
      <c r="AZ8" s="931"/>
      <c r="BA8" s="616"/>
      <c r="BB8" s="616"/>
      <c r="BC8" s="616"/>
      <c r="BD8" s="616"/>
      <c r="BE8" s="616"/>
      <c r="BF8" s="616"/>
      <c r="BG8" s="616"/>
      <c r="BH8" s="616"/>
      <c r="BI8" s="616"/>
      <c r="BJ8" s="616"/>
      <c r="BK8" s="616"/>
      <c r="BL8" s="616"/>
      <c r="BM8" s="616"/>
      <c r="BN8" s="616"/>
      <c r="BO8" s="616"/>
      <c r="BP8" s="616"/>
      <c r="BQ8" s="616"/>
      <c r="BR8" s="616"/>
      <c r="BS8" s="616"/>
      <c r="BT8" s="616"/>
      <c r="BU8" s="616"/>
      <c r="BV8" s="616"/>
    </row>
    <row r="9" spans="1:74" ht="11.1" customHeight="1" x14ac:dyDescent="0.2">
      <c r="A9" s="606" t="s">
        <v>257</v>
      </c>
      <c r="B9" s="578" t="s">
        <v>1150</v>
      </c>
      <c r="C9" s="429">
        <v>12.04</v>
      </c>
      <c r="D9" s="429">
        <v>12.15</v>
      </c>
      <c r="E9" s="429">
        <v>12.94</v>
      </c>
      <c r="F9" s="429">
        <v>13.97</v>
      </c>
      <c r="G9" s="429">
        <v>17.68</v>
      </c>
      <c r="H9" s="429">
        <v>22.41</v>
      </c>
      <c r="I9" s="429">
        <v>24.57</v>
      </c>
      <c r="J9" s="429">
        <v>25.39</v>
      </c>
      <c r="K9" s="429">
        <v>24.52</v>
      </c>
      <c r="L9" s="429">
        <v>18.62</v>
      </c>
      <c r="M9" s="429">
        <v>15.56</v>
      </c>
      <c r="N9" s="429">
        <v>14.66</v>
      </c>
      <c r="O9" s="429">
        <v>15.56</v>
      </c>
      <c r="P9" s="429">
        <v>15.15</v>
      </c>
      <c r="Q9" s="429">
        <v>13.88</v>
      </c>
      <c r="R9" s="429">
        <v>14.54</v>
      </c>
      <c r="S9" s="429">
        <v>16.86</v>
      </c>
      <c r="T9" s="429">
        <v>20.309999999999999</v>
      </c>
      <c r="U9" s="429">
        <v>22.18</v>
      </c>
      <c r="V9" s="429">
        <v>23.41</v>
      </c>
      <c r="W9" s="429">
        <v>22.05</v>
      </c>
      <c r="X9" s="429">
        <v>16.850000000000001</v>
      </c>
      <c r="Y9" s="429">
        <v>13.47</v>
      </c>
      <c r="Z9" s="429">
        <v>13.03</v>
      </c>
      <c r="AA9" s="429">
        <v>11.89</v>
      </c>
      <c r="AB9" s="429">
        <v>13.14</v>
      </c>
      <c r="AC9" s="429">
        <v>13.66</v>
      </c>
      <c r="AD9" s="429">
        <v>14.32</v>
      </c>
      <c r="AE9" s="429">
        <v>17.670000000000002</v>
      </c>
      <c r="AF9" s="429">
        <v>20.72</v>
      </c>
      <c r="AG9" s="429">
        <v>22.78</v>
      </c>
      <c r="AH9" s="429">
        <v>23.22</v>
      </c>
      <c r="AI9" s="429">
        <v>22.46</v>
      </c>
      <c r="AJ9" s="429">
        <v>18.38</v>
      </c>
      <c r="AK9" s="429">
        <v>14.79</v>
      </c>
      <c r="AL9" s="429">
        <v>12.85</v>
      </c>
      <c r="AM9" s="429">
        <v>12.44</v>
      </c>
      <c r="AN9" s="429">
        <v>12.97</v>
      </c>
      <c r="AO9" s="429">
        <v>14.62</v>
      </c>
      <c r="AP9" s="429">
        <v>16.170000000000002</v>
      </c>
      <c r="AQ9" s="429">
        <v>19.239999999999998</v>
      </c>
      <c r="AR9" s="429">
        <v>23.26</v>
      </c>
      <c r="AS9" s="429">
        <v>25.41</v>
      </c>
      <c r="AT9" s="429">
        <v>26.25</v>
      </c>
      <c r="AU9" s="429">
        <v>24.71</v>
      </c>
      <c r="AV9" s="429">
        <v>19.309999999999999</v>
      </c>
      <c r="AW9" s="429">
        <v>15.07</v>
      </c>
      <c r="AX9" s="429">
        <v>14.09</v>
      </c>
      <c r="AY9" s="429">
        <v>13.65916</v>
      </c>
      <c r="AZ9" s="896">
        <v>13.921860000000001</v>
      </c>
      <c r="BA9" s="352">
        <v>14.17582</v>
      </c>
      <c r="BB9" s="352">
        <v>14.501749999999999</v>
      </c>
      <c r="BC9" s="352">
        <v>17.143180000000001</v>
      </c>
      <c r="BD9" s="352">
        <v>20.45298</v>
      </c>
      <c r="BE9" s="352">
        <v>22.056260000000002</v>
      </c>
      <c r="BF9" s="352">
        <v>22.64527</v>
      </c>
      <c r="BG9" s="352">
        <v>21.318259999999999</v>
      </c>
      <c r="BH9" s="352">
        <v>16.650189999999998</v>
      </c>
      <c r="BI9" s="352">
        <v>13.46302</v>
      </c>
      <c r="BJ9" s="352">
        <v>12.70011</v>
      </c>
      <c r="BK9" s="352">
        <v>12.480930000000001</v>
      </c>
      <c r="BL9" s="352">
        <v>12.903689999999999</v>
      </c>
      <c r="BM9" s="352">
        <v>13.456469999999999</v>
      </c>
      <c r="BN9" s="352">
        <v>13.92853</v>
      </c>
      <c r="BO9" s="352">
        <v>16.62087</v>
      </c>
      <c r="BP9" s="352">
        <v>19.965669999999999</v>
      </c>
      <c r="BQ9" s="352">
        <v>21.68479</v>
      </c>
      <c r="BR9" s="352">
        <v>22.40652</v>
      </c>
      <c r="BS9" s="352">
        <v>21.21547</v>
      </c>
      <c r="BT9" s="352">
        <v>16.662500000000001</v>
      </c>
      <c r="BU9" s="352">
        <v>13.509919999999999</v>
      </c>
      <c r="BV9" s="352">
        <v>12.7539</v>
      </c>
    </row>
    <row r="10" spans="1:74" ht="11.1" customHeight="1" x14ac:dyDescent="0.2">
      <c r="A10" s="606" t="s">
        <v>353</v>
      </c>
      <c r="B10" s="608" t="s">
        <v>1004</v>
      </c>
      <c r="C10" s="429">
        <v>17.16431918</v>
      </c>
      <c r="D10" s="429">
        <v>17.72438872</v>
      </c>
      <c r="E10" s="429">
        <v>18.406625300000002</v>
      </c>
      <c r="F10" s="429">
        <v>20.308539440000001</v>
      </c>
      <c r="G10" s="429">
        <v>20.858395000000002</v>
      </c>
      <c r="H10" s="429">
        <v>23.089767380000001</v>
      </c>
      <c r="I10" s="429">
        <v>25.741964379999999</v>
      </c>
      <c r="J10" s="429">
        <v>27.191548260000001</v>
      </c>
      <c r="K10" s="429">
        <v>25.93639486</v>
      </c>
      <c r="L10" s="429">
        <v>21.903237470000001</v>
      </c>
      <c r="M10" s="429">
        <v>21.214676090000001</v>
      </c>
      <c r="N10" s="429">
        <v>21.480328329999999</v>
      </c>
      <c r="O10" s="429">
        <v>21.83469586</v>
      </c>
      <c r="P10" s="429">
        <v>21.435056750000001</v>
      </c>
      <c r="Q10" s="429">
        <v>20.40318465</v>
      </c>
      <c r="R10" s="429">
        <v>20.42008775</v>
      </c>
      <c r="S10" s="429">
        <v>20.74015644</v>
      </c>
      <c r="T10" s="429">
        <v>20.805428840000001</v>
      </c>
      <c r="U10" s="429">
        <v>22.06951531</v>
      </c>
      <c r="V10" s="429">
        <v>23.24943231</v>
      </c>
      <c r="W10" s="429">
        <v>22.520940530000001</v>
      </c>
      <c r="X10" s="429">
        <v>18.95718634</v>
      </c>
      <c r="Y10" s="429">
        <v>17.20258334</v>
      </c>
      <c r="Z10" s="429">
        <v>19.817141620000001</v>
      </c>
      <c r="AA10" s="429">
        <v>18.90795717</v>
      </c>
      <c r="AB10" s="429">
        <v>19.646001550000001</v>
      </c>
      <c r="AC10" s="429">
        <v>19.921557150000002</v>
      </c>
      <c r="AD10" s="429">
        <v>20.014055190000001</v>
      </c>
      <c r="AE10" s="429">
        <v>20.954114440000001</v>
      </c>
      <c r="AF10" s="429">
        <v>21.425246860000001</v>
      </c>
      <c r="AG10" s="429">
        <v>23.67969291</v>
      </c>
      <c r="AH10" s="429">
        <v>23.91500151</v>
      </c>
      <c r="AI10" s="429">
        <v>23.714951880000001</v>
      </c>
      <c r="AJ10" s="429">
        <v>18.82245692</v>
      </c>
      <c r="AK10" s="429">
        <v>20.020787649999999</v>
      </c>
      <c r="AL10" s="429">
        <v>22.179611560000001</v>
      </c>
      <c r="AM10" s="429">
        <v>21.153221169999998</v>
      </c>
      <c r="AN10" s="429">
        <v>22.018436510000001</v>
      </c>
      <c r="AO10" s="429">
        <v>21.686853859999999</v>
      </c>
      <c r="AP10" s="429">
        <v>20.656438869999999</v>
      </c>
      <c r="AQ10" s="429">
        <v>23.041413200000001</v>
      </c>
      <c r="AR10" s="429">
        <v>25.139983050000001</v>
      </c>
      <c r="AS10" s="429">
        <v>27.4439393</v>
      </c>
      <c r="AT10" s="429">
        <v>27.78775066</v>
      </c>
      <c r="AU10" s="429">
        <v>28.041309309999999</v>
      </c>
      <c r="AV10" s="429">
        <v>22.718305740000002</v>
      </c>
      <c r="AW10" s="429">
        <v>21.722165029999999</v>
      </c>
      <c r="AX10" s="429">
        <v>22.723817660000002</v>
      </c>
      <c r="AY10" s="429">
        <v>22.850239999999999</v>
      </c>
      <c r="AZ10" s="896">
        <v>23.105869999999999</v>
      </c>
      <c r="BA10" s="352">
        <v>22.520330000000001</v>
      </c>
      <c r="BB10" s="352">
        <v>22.686109999999999</v>
      </c>
      <c r="BC10" s="352">
        <v>23.114660000000001</v>
      </c>
      <c r="BD10" s="352">
        <v>23.889679999999998</v>
      </c>
      <c r="BE10" s="352">
        <v>25.74436</v>
      </c>
      <c r="BF10" s="352">
        <v>26.15587</v>
      </c>
      <c r="BG10" s="352">
        <v>25.540369999999999</v>
      </c>
      <c r="BH10" s="352">
        <v>21.16161</v>
      </c>
      <c r="BI10" s="352">
        <v>20.27431</v>
      </c>
      <c r="BJ10" s="352">
        <v>21.019690000000001</v>
      </c>
      <c r="BK10" s="352">
        <v>20.872199999999999</v>
      </c>
      <c r="BL10" s="352">
        <v>21.23807</v>
      </c>
      <c r="BM10" s="352">
        <v>20.85793</v>
      </c>
      <c r="BN10" s="352">
        <v>21.124120000000001</v>
      </c>
      <c r="BO10" s="352">
        <v>21.63409</v>
      </c>
      <c r="BP10" s="352">
        <v>22.473790000000001</v>
      </c>
      <c r="BQ10" s="352">
        <v>24.333069999999999</v>
      </c>
      <c r="BR10" s="352">
        <v>24.83023</v>
      </c>
      <c r="BS10" s="352">
        <v>24.348839999999999</v>
      </c>
      <c r="BT10" s="352">
        <v>20.254190000000001</v>
      </c>
      <c r="BU10" s="352">
        <v>19.46461</v>
      </c>
      <c r="BV10" s="352">
        <v>20.23695</v>
      </c>
    </row>
    <row r="11" spans="1:74" ht="11.1" customHeight="1" x14ac:dyDescent="0.2">
      <c r="A11" s="606" t="s">
        <v>354</v>
      </c>
      <c r="B11" s="609" t="s">
        <v>1005</v>
      </c>
      <c r="C11" s="429">
        <v>12.73203123</v>
      </c>
      <c r="D11" s="429">
        <v>12.4435307</v>
      </c>
      <c r="E11" s="429">
        <v>13.25834648</v>
      </c>
      <c r="F11" s="429">
        <v>13.72065323</v>
      </c>
      <c r="G11" s="429">
        <v>15.81388009</v>
      </c>
      <c r="H11" s="429">
        <v>21.424237309999999</v>
      </c>
      <c r="I11" s="429">
        <v>23.382770189999999</v>
      </c>
      <c r="J11" s="429">
        <v>24.015501929999999</v>
      </c>
      <c r="K11" s="429">
        <v>24.063182319999999</v>
      </c>
      <c r="L11" s="429">
        <v>19.357632850000002</v>
      </c>
      <c r="M11" s="429">
        <v>17.5892695</v>
      </c>
      <c r="N11" s="429">
        <v>15.817143079999999</v>
      </c>
      <c r="O11" s="429">
        <v>16.112253379999999</v>
      </c>
      <c r="P11" s="429">
        <v>15.73295209</v>
      </c>
      <c r="Q11" s="429">
        <v>14.64545191</v>
      </c>
      <c r="R11" s="429">
        <v>14.81637452</v>
      </c>
      <c r="S11" s="429">
        <v>16.043832259999999</v>
      </c>
      <c r="T11" s="429">
        <v>18.69089069</v>
      </c>
      <c r="U11" s="429">
        <v>20.593706130000001</v>
      </c>
      <c r="V11" s="429">
        <v>21.496819410000001</v>
      </c>
      <c r="W11" s="429">
        <v>20.00065193</v>
      </c>
      <c r="X11" s="429">
        <v>17.384109509999998</v>
      </c>
      <c r="Y11" s="429">
        <v>14.377010670000001</v>
      </c>
      <c r="Z11" s="429">
        <v>13.212670640000001</v>
      </c>
      <c r="AA11" s="429">
        <v>13.17766267</v>
      </c>
      <c r="AB11" s="429">
        <v>13.360877370000001</v>
      </c>
      <c r="AC11" s="429">
        <v>13.88096298</v>
      </c>
      <c r="AD11" s="429">
        <v>14.132501810000001</v>
      </c>
      <c r="AE11" s="429">
        <v>16.978655310000001</v>
      </c>
      <c r="AF11" s="429">
        <v>19.854734650000001</v>
      </c>
      <c r="AG11" s="429">
        <v>21.549140479999998</v>
      </c>
      <c r="AH11" s="429">
        <v>21.7998908</v>
      </c>
      <c r="AI11" s="429">
        <v>21.198875569999998</v>
      </c>
      <c r="AJ11" s="429">
        <v>18.930738179999999</v>
      </c>
      <c r="AK11" s="429">
        <v>16.540580890000001</v>
      </c>
      <c r="AL11" s="429">
        <v>14.134081520000001</v>
      </c>
      <c r="AM11" s="429">
        <v>13.62200591</v>
      </c>
      <c r="AN11" s="429">
        <v>13.67798852</v>
      </c>
      <c r="AO11" s="429">
        <v>15.079380710000001</v>
      </c>
      <c r="AP11" s="429">
        <v>16.438029090000001</v>
      </c>
      <c r="AQ11" s="429">
        <v>20.944984000000002</v>
      </c>
      <c r="AR11" s="429">
        <v>21.825936309999999</v>
      </c>
      <c r="AS11" s="429">
        <v>25.80610995</v>
      </c>
      <c r="AT11" s="429">
        <v>25.769413950000001</v>
      </c>
      <c r="AU11" s="429">
        <v>24.47973163</v>
      </c>
      <c r="AV11" s="429">
        <v>20.82053003</v>
      </c>
      <c r="AW11" s="429">
        <v>16.431059210000001</v>
      </c>
      <c r="AX11" s="429">
        <v>15.04580502</v>
      </c>
      <c r="AY11" s="429">
        <v>14.75775</v>
      </c>
      <c r="AZ11" s="896">
        <v>13.88433</v>
      </c>
      <c r="BA11" s="352">
        <v>13.93784</v>
      </c>
      <c r="BB11" s="352">
        <v>14.173410000000001</v>
      </c>
      <c r="BC11" s="352">
        <v>15.84732</v>
      </c>
      <c r="BD11" s="352">
        <v>18.450340000000001</v>
      </c>
      <c r="BE11" s="352">
        <v>20.39368</v>
      </c>
      <c r="BF11" s="352">
        <v>20.533719999999999</v>
      </c>
      <c r="BG11" s="352">
        <v>19.519939999999998</v>
      </c>
      <c r="BH11" s="352">
        <v>16.96735</v>
      </c>
      <c r="BI11" s="352">
        <v>13.90198</v>
      </c>
      <c r="BJ11" s="352">
        <v>12.932689999999999</v>
      </c>
      <c r="BK11" s="352">
        <v>12.982699999999999</v>
      </c>
      <c r="BL11" s="352">
        <v>12.93548</v>
      </c>
      <c r="BM11" s="352">
        <v>13.45926</v>
      </c>
      <c r="BN11" s="352">
        <v>13.84769</v>
      </c>
      <c r="BO11" s="352">
        <v>15.606030000000001</v>
      </c>
      <c r="BP11" s="352">
        <v>18.294910000000002</v>
      </c>
      <c r="BQ11" s="352">
        <v>20.335599999999999</v>
      </c>
      <c r="BR11" s="352">
        <v>20.569870000000002</v>
      </c>
      <c r="BS11" s="352">
        <v>19.63702</v>
      </c>
      <c r="BT11" s="352">
        <v>17.130379999999999</v>
      </c>
      <c r="BU11" s="352">
        <v>14.05841</v>
      </c>
      <c r="BV11" s="352">
        <v>13.090059999999999</v>
      </c>
    </row>
    <row r="12" spans="1:74" ht="11.1" customHeight="1" x14ac:dyDescent="0.2">
      <c r="A12" s="606" t="s">
        <v>355</v>
      </c>
      <c r="B12" s="608" t="s">
        <v>1205</v>
      </c>
      <c r="C12" s="429">
        <v>9.4327922419999997</v>
      </c>
      <c r="D12" s="429">
        <v>9.8003163779999998</v>
      </c>
      <c r="E12" s="429">
        <v>10.64332662</v>
      </c>
      <c r="F12" s="429">
        <v>11.83065983</v>
      </c>
      <c r="G12" s="429">
        <v>17.298345250000001</v>
      </c>
      <c r="H12" s="429">
        <v>23.48068593</v>
      </c>
      <c r="I12" s="429">
        <v>26.64329721</v>
      </c>
      <c r="J12" s="429">
        <v>27.70824167</v>
      </c>
      <c r="K12" s="429">
        <v>24.11382167</v>
      </c>
      <c r="L12" s="429">
        <v>16.515045480000001</v>
      </c>
      <c r="M12" s="429">
        <v>13.66143574</v>
      </c>
      <c r="N12" s="429">
        <v>11.95250113</v>
      </c>
      <c r="O12" s="429">
        <v>11.49981049</v>
      </c>
      <c r="P12" s="429">
        <v>11.16265261</v>
      </c>
      <c r="Q12" s="429">
        <v>10.362651939999999</v>
      </c>
      <c r="R12" s="429">
        <v>10.804177210000001</v>
      </c>
      <c r="S12" s="429">
        <v>13.989375620000001</v>
      </c>
      <c r="T12" s="429">
        <v>20.7203686</v>
      </c>
      <c r="U12" s="429">
        <v>22.84217117</v>
      </c>
      <c r="V12" s="429">
        <v>24.258372680000001</v>
      </c>
      <c r="W12" s="429">
        <v>22.054317080000001</v>
      </c>
      <c r="X12" s="429">
        <v>13.4440452</v>
      </c>
      <c r="Y12" s="429">
        <v>10.10131898</v>
      </c>
      <c r="Z12" s="429">
        <v>9.6860098259999994</v>
      </c>
      <c r="AA12" s="429">
        <v>8.7685065380000005</v>
      </c>
      <c r="AB12" s="429">
        <v>9.8974176099999998</v>
      </c>
      <c r="AC12" s="429">
        <v>10.11567062</v>
      </c>
      <c r="AD12" s="429">
        <v>11.30651746</v>
      </c>
      <c r="AE12" s="429">
        <v>17.290103720000001</v>
      </c>
      <c r="AF12" s="429">
        <v>21.049333279999999</v>
      </c>
      <c r="AG12" s="429">
        <v>23.270186899999999</v>
      </c>
      <c r="AH12" s="429">
        <v>23.028797340000001</v>
      </c>
      <c r="AI12" s="429">
        <v>22.734450800000001</v>
      </c>
      <c r="AJ12" s="429">
        <v>15.69393801</v>
      </c>
      <c r="AK12" s="429">
        <v>11.07612645</v>
      </c>
      <c r="AL12" s="429">
        <v>9.2522650869999996</v>
      </c>
      <c r="AM12" s="429">
        <v>8.8978743320000007</v>
      </c>
      <c r="AN12" s="429">
        <v>9.5581889970000002</v>
      </c>
      <c r="AO12" s="429">
        <v>11.047929</v>
      </c>
      <c r="AP12" s="429">
        <v>12.819489320000001</v>
      </c>
      <c r="AQ12" s="429">
        <v>15.842601200000001</v>
      </c>
      <c r="AR12" s="429">
        <v>23.404429090000001</v>
      </c>
      <c r="AS12" s="429">
        <v>24.63311989</v>
      </c>
      <c r="AT12" s="429">
        <v>27.068811350000001</v>
      </c>
      <c r="AU12" s="429">
        <v>23.825306690000001</v>
      </c>
      <c r="AV12" s="429">
        <v>15.51347238</v>
      </c>
      <c r="AW12" s="429">
        <v>11.345010139999999</v>
      </c>
      <c r="AX12" s="429">
        <v>10.31880799</v>
      </c>
      <c r="AY12" s="429">
        <v>9.7128350000000001</v>
      </c>
      <c r="AZ12" s="896">
        <v>10.243130000000001</v>
      </c>
      <c r="BA12" s="352">
        <v>10.444559999999999</v>
      </c>
      <c r="BB12" s="352">
        <v>11.045719999999999</v>
      </c>
      <c r="BC12" s="352">
        <v>14.72495</v>
      </c>
      <c r="BD12" s="352">
        <v>20.858630000000002</v>
      </c>
      <c r="BE12" s="352">
        <v>22.543289999999999</v>
      </c>
      <c r="BF12" s="352">
        <v>23.733740000000001</v>
      </c>
      <c r="BG12" s="352">
        <v>21.410299999999999</v>
      </c>
      <c r="BH12" s="352">
        <v>13.69604</v>
      </c>
      <c r="BI12" s="352">
        <v>10.585430000000001</v>
      </c>
      <c r="BJ12" s="352">
        <v>9.7017969999999991</v>
      </c>
      <c r="BK12" s="352">
        <v>9.3443339999999999</v>
      </c>
      <c r="BL12" s="352">
        <v>10.00531</v>
      </c>
      <c r="BM12" s="352">
        <v>10.38565</v>
      </c>
      <c r="BN12" s="352">
        <v>11.01315</v>
      </c>
      <c r="BO12" s="352">
        <v>14.775270000000001</v>
      </c>
      <c r="BP12" s="352">
        <v>21.021660000000001</v>
      </c>
      <c r="BQ12" s="352">
        <v>22.7973</v>
      </c>
      <c r="BR12" s="352">
        <v>24.061129999999999</v>
      </c>
      <c r="BS12" s="352">
        <v>21.758389999999999</v>
      </c>
      <c r="BT12" s="352">
        <v>13.94163</v>
      </c>
      <c r="BU12" s="352">
        <v>10.767580000000001</v>
      </c>
      <c r="BV12" s="352">
        <v>9.8614219999999992</v>
      </c>
    </row>
    <row r="13" spans="1:74" ht="11.1" customHeight="1" x14ac:dyDescent="0.2">
      <c r="A13" s="606" t="s">
        <v>356</v>
      </c>
      <c r="B13" s="608" t="s">
        <v>1206</v>
      </c>
      <c r="C13" s="429">
        <v>10.843888959999999</v>
      </c>
      <c r="D13" s="429">
        <v>11.42049838</v>
      </c>
      <c r="E13" s="429">
        <v>12.028313130000001</v>
      </c>
      <c r="F13" s="429">
        <v>12.38654393</v>
      </c>
      <c r="G13" s="429">
        <v>17.053071159999998</v>
      </c>
      <c r="H13" s="429">
        <v>23.15858579</v>
      </c>
      <c r="I13" s="429">
        <v>24.180344080000001</v>
      </c>
      <c r="J13" s="429">
        <v>25.872034979999999</v>
      </c>
      <c r="K13" s="429">
        <v>24.384873949999999</v>
      </c>
      <c r="L13" s="429">
        <v>16.465357180000002</v>
      </c>
      <c r="M13" s="429">
        <v>12.55974829</v>
      </c>
      <c r="N13" s="429">
        <v>12.66621031</v>
      </c>
      <c r="O13" s="429">
        <v>13.26982954</v>
      </c>
      <c r="P13" s="429">
        <v>13.75734194</v>
      </c>
      <c r="Q13" s="429">
        <v>12.928890000000001</v>
      </c>
      <c r="R13" s="429">
        <v>13.173039879999999</v>
      </c>
      <c r="S13" s="429">
        <v>16.938849749999999</v>
      </c>
      <c r="T13" s="429">
        <v>21.485962870000002</v>
      </c>
      <c r="U13" s="429">
        <v>22.857403789999999</v>
      </c>
      <c r="V13" s="429">
        <v>22.94135799</v>
      </c>
      <c r="W13" s="429">
        <v>21.08029114</v>
      </c>
      <c r="X13" s="429">
        <v>14.45401972</v>
      </c>
      <c r="Y13" s="429">
        <v>10.961779119999999</v>
      </c>
      <c r="Z13" s="429">
        <v>10.54139578</v>
      </c>
      <c r="AA13" s="429">
        <v>10.353041449999999</v>
      </c>
      <c r="AB13" s="429">
        <v>11.015837660000001</v>
      </c>
      <c r="AC13" s="429">
        <v>10.963751419999999</v>
      </c>
      <c r="AD13" s="429">
        <v>11.79605997</v>
      </c>
      <c r="AE13" s="429">
        <v>15.76973525</v>
      </c>
      <c r="AF13" s="429">
        <v>20.24007134</v>
      </c>
      <c r="AG13" s="429">
        <v>23.294671789999999</v>
      </c>
      <c r="AH13" s="429">
        <v>22.89970018</v>
      </c>
      <c r="AI13" s="429">
        <v>22.629065709999999</v>
      </c>
      <c r="AJ13" s="429">
        <v>17.838219410000001</v>
      </c>
      <c r="AK13" s="429">
        <v>12.6333737</v>
      </c>
      <c r="AL13" s="429">
        <v>10.65859884</v>
      </c>
      <c r="AM13" s="429">
        <v>10.803723140000001</v>
      </c>
      <c r="AN13" s="429">
        <v>10.814831509999999</v>
      </c>
      <c r="AO13" s="429">
        <v>11.65506748</v>
      </c>
      <c r="AP13" s="429">
        <v>12.93330563</v>
      </c>
      <c r="AQ13" s="429">
        <v>16.2272985</v>
      </c>
      <c r="AR13" s="429">
        <v>20.245970669999998</v>
      </c>
      <c r="AS13" s="429">
        <v>23.528776659999998</v>
      </c>
      <c r="AT13" s="429">
        <v>24.821557439999999</v>
      </c>
      <c r="AU13" s="429">
        <v>22.88051432</v>
      </c>
      <c r="AV13" s="429">
        <v>16.316206940000001</v>
      </c>
      <c r="AW13" s="429">
        <v>11.38776798</v>
      </c>
      <c r="AX13" s="429">
        <v>11.036290960000001</v>
      </c>
      <c r="AY13" s="429">
        <v>11.09263</v>
      </c>
      <c r="AZ13" s="896">
        <v>11.659190000000001</v>
      </c>
      <c r="BA13" s="352">
        <v>11.85779</v>
      </c>
      <c r="BB13" s="352">
        <v>12.107100000000001</v>
      </c>
      <c r="BC13" s="352">
        <v>15.879020000000001</v>
      </c>
      <c r="BD13" s="352">
        <v>19.932510000000001</v>
      </c>
      <c r="BE13" s="352">
        <v>21.903839999999999</v>
      </c>
      <c r="BF13" s="352">
        <v>22.307549999999999</v>
      </c>
      <c r="BG13" s="352">
        <v>20.760929999999998</v>
      </c>
      <c r="BH13" s="352">
        <v>14.522790000000001</v>
      </c>
      <c r="BI13" s="352">
        <v>10.86734</v>
      </c>
      <c r="BJ13" s="352">
        <v>10.33311</v>
      </c>
      <c r="BK13" s="352">
        <v>10.28994</v>
      </c>
      <c r="BL13" s="352">
        <v>10.71294</v>
      </c>
      <c r="BM13" s="352">
        <v>11.05715</v>
      </c>
      <c r="BN13" s="352">
        <v>11.407629999999999</v>
      </c>
      <c r="BO13" s="352">
        <v>15.101319999999999</v>
      </c>
      <c r="BP13" s="352">
        <v>19.120750000000001</v>
      </c>
      <c r="BQ13" s="352">
        <v>21.170089999999998</v>
      </c>
      <c r="BR13" s="352">
        <v>21.701370000000001</v>
      </c>
      <c r="BS13" s="352">
        <v>20.318570000000001</v>
      </c>
      <c r="BT13" s="352">
        <v>14.289110000000001</v>
      </c>
      <c r="BU13" s="352">
        <v>10.731260000000001</v>
      </c>
      <c r="BV13" s="352">
        <v>10.233689999999999</v>
      </c>
    </row>
    <row r="14" spans="1:74" ht="11.1" customHeight="1" x14ac:dyDescent="0.2">
      <c r="A14" s="606" t="s">
        <v>357</v>
      </c>
      <c r="B14" s="608" t="s">
        <v>1063</v>
      </c>
      <c r="C14" s="429">
        <v>13.17831281</v>
      </c>
      <c r="D14" s="429">
        <v>13.761438589999999</v>
      </c>
      <c r="E14" s="429">
        <v>15.46502763</v>
      </c>
      <c r="F14" s="429">
        <v>17.686786949999998</v>
      </c>
      <c r="G14" s="429">
        <v>22.706556299999999</v>
      </c>
      <c r="H14" s="429">
        <v>29.205494890000001</v>
      </c>
      <c r="I14" s="429">
        <v>33.353011350000003</v>
      </c>
      <c r="J14" s="429">
        <v>30.530696819999999</v>
      </c>
      <c r="K14" s="429">
        <v>31.208406929999999</v>
      </c>
      <c r="L14" s="429">
        <v>22.200389860000001</v>
      </c>
      <c r="M14" s="429">
        <v>17.620999730000001</v>
      </c>
      <c r="N14" s="429">
        <v>15.55838584</v>
      </c>
      <c r="O14" s="429">
        <v>17.336525300000002</v>
      </c>
      <c r="P14" s="429">
        <v>17.56813923</v>
      </c>
      <c r="Q14" s="429">
        <v>15.963832119999999</v>
      </c>
      <c r="R14" s="429">
        <v>17.298457859999999</v>
      </c>
      <c r="S14" s="429">
        <v>20.83484661</v>
      </c>
      <c r="T14" s="429">
        <v>26.22567235</v>
      </c>
      <c r="U14" s="429">
        <v>29.060321170000002</v>
      </c>
      <c r="V14" s="429">
        <v>30.176788139999999</v>
      </c>
      <c r="W14" s="429">
        <v>29.06676749</v>
      </c>
      <c r="X14" s="429">
        <v>22.080441390000001</v>
      </c>
      <c r="Y14" s="429">
        <v>15.350050019999999</v>
      </c>
      <c r="Z14" s="429">
        <v>14.18716745</v>
      </c>
      <c r="AA14" s="429">
        <v>13.54884646</v>
      </c>
      <c r="AB14" s="429">
        <v>14.402489900000001</v>
      </c>
      <c r="AC14" s="429">
        <v>15.58622542</v>
      </c>
      <c r="AD14" s="429">
        <v>17.004308290000001</v>
      </c>
      <c r="AE14" s="429">
        <v>22.907158320000001</v>
      </c>
      <c r="AF14" s="429">
        <v>28.30207253</v>
      </c>
      <c r="AG14" s="429">
        <v>30.93946935</v>
      </c>
      <c r="AH14" s="429">
        <v>30.681545069999999</v>
      </c>
      <c r="AI14" s="429">
        <v>29.89638012</v>
      </c>
      <c r="AJ14" s="429">
        <v>23.345289480000002</v>
      </c>
      <c r="AK14" s="429">
        <v>18.76232465</v>
      </c>
      <c r="AL14" s="429">
        <v>13.922784500000001</v>
      </c>
      <c r="AM14" s="429">
        <v>13.60882471</v>
      </c>
      <c r="AN14" s="429">
        <v>14.71718357</v>
      </c>
      <c r="AO14" s="429">
        <v>17.661443049999999</v>
      </c>
      <c r="AP14" s="429">
        <v>21.683486380000002</v>
      </c>
      <c r="AQ14" s="429">
        <v>25.81961591</v>
      </c>
      <c r="AR14" s="429">
        <v>32.092329659999997</v>
      </c>
      <c r="AS14" s="429">
        <v>33.029007020000002</v>
      </c>
      <c r="AT14" s="429">
        <v>33.685070250000003</v>
      </c>
      <c r="AU14" s="429">
        <v>31.942732199999998</v>
      </c>
      <c r="AV14" s="429">
        <v>25.742598650000001</v>
      </c>
      <c r="AW14" s="429">
        <v>18.357916679999999</v>
      </c>
      <c r="AX14" s="429">
        <v>16.413695529999998</v>
      </c>
      <c r="AY14" s="429">
        <v>15.284190000000001</v>
      </c>
      <c r="AZ14" s="896">
        <v>14.568</v>
      </c>
      <c r="BA14" s="352">
        <v>15.849780000000001</v>
      </c>
      <c r="BB14" s="352">
        <v>16.905360000000002</v>
      </c>
      <c r="BC14" s="352">
        <v>21.478359999999999</v>
      </c>
      <c r="BD14" s="352">
        <v>26.42033</v>
      </c>
      <c r="BE14" s="352">
        <v>28.365829999999999</v>
      </c>
      <c r="BF14" s="352">
        <v>28.238389999999999</v>
      </c>
      <c r="BG14" s="352">
        <v>27.190750000000001</v>
      </c>
      <c r="BH14" s="352">
        <v>21.32179</v>
      </c>
      <c r="BI14" s="352">
        <v>15.322100000000001</v>
      </c>
      <c r="BJ14" s="352">
        <v>14.02816</v>
      </c>
      <c r="BK14" s="352">
        <v>14.024979999999999</v>
      </c>
      <c r="BL14" s="352">
        <v>14.87312</v>
      </c>
      <c r="BM14" s="352">
        <v>16.29926</v>
      </c>
      <c r="BN14" s="352">
        <v>17.354050000000001</v>
      </c>
      <c r="BO14" s="352">
        <v>22.01352</v>
      </c>
      <c r="BP14" s="352">
        <v>27.05105</v>
      </c>
      <c r="BQ14" s="352">
        <v>29.002410000000001</v>
      </c>
      <c r="BR14" s="352">
        <v>28.828420000000001</v>
      </c>
      <c r="BS14" s="352">
        <v>27.730319999999999</v>
      </c>
      <c r="BT14" s="352">
        <v>21.725079999999998</v>
      </c>
      <c r="BU14" s="352">
        <v>15.57999</v>
      </c>
      <c r="BV14" s="352">
        <v>14.24023</v>
      </c>
    </row>
    <row r="15" spans="1:74" ht="11.1" customHeight="1" x14ac:dyDescent="0.2">
      <c r="A15" s="606" t="s">
        <v>358</v>
      </c>
      <c r="B15" s="608" t="s">
        <v>1207</v>
      </c>
      <c r="C15" s="429">
        <v>11.44511696</v>
      </c>
      <c r="D15" s="429">
        <v>11.300971150000001</v>
      </c>
      <c r="E15" s="429">
        <v>12.802006560000001</v>
      </c>
      <c r="F15" s="429">
        <v>13.491728070000001</v>
      </c>
      <c r="G15" s="429">
        <v>19.93130923</v>
      </c>
      <c r="H15" s="429">
        <v>25.398574249999999</v>
      </c>
      <c r="I15" s="429">
        <v>27.190692380000002</v>
      </c>
      <c r="J15" s="429">
        <v>25.703389600000001</v>
      </c>
      <c r="K15" s="429">
        <v>25.931812879999999</v>
      </c>
      <c r="L15" s="429">
        <v>20.231848400000001</v>
      </c>
      <c r="M15" s="429">
        <v>15.798160360000001</v>
      </c>
      <c r="N15" s="429">
        <v>13.84848929</v>
      </c>
      <c r="O15" s="429">
        <v>14.3381834</v>
      </c>
      <c r="P15" s="429">
        <v>13.88871939</v>
      </c>
      <c r="Q15" s="429">
        <v>13.058737839999999</v>
      </c>
      <c r="R15" s="429">
        <v>14.24786147</v>
      </c>
      <c r="S15" s="429">
        <v>18.169546350000001</v>
      </c>
      <c r="T15" s="429">
        <v>21.655952939999999</v>
      </c>
      <c r="U15" s="429">
        <v>23.225241870000001</v>
      </c>
      <c r="V15" s="429">
        <v>24.306900200000001</v>
      </c>
      <c r="W15" s="429">
        <v>23.510059380000001</v>
      </c>
      <c r="X15" s="429">
        <v>18.667752830000001</v>
      </c>
      <c r="Y15" s="429">
        <v>13.818237829999999</v>
      </c>
      <c r="Z15" s="429">
        <v>12.12046322</v>
      </c>
      <c r="AA15" s="429">
        <v>10.44555179</v>
      </c>
      <c r="AB15" s="429">
        <v>12.84123619</v>
      </c>
      <c r="AC15" s="429">
        <v>12.621168969999999</v>
      </c>
      <c r="AD15" s="429">
        <v>13.44871736</v>
      </c>
      <c r="AE15" s="429">
        <v>17.87692921</v>
      </c>
      <c r="AF15" s="429">
        <v>20.88402468</v>
      </c>
      <c r="AG15" s="429">
        <v>23.697217810000001</v>
      </c>
      <c r="AH15" s="429">
        <v>28.036882139999999</v>
      </c>
      <c r="AI15" s="429">
        <v>22.507615489999999</v>
      </c>
      <c r="AJ15" s="429">
        <v>19.05524234</v>
      </c>
      <c r="AK15" s="429">
        <v>16.55458982</v>
      </c>
      <c r="AL15" s="429">
        <v>11.983768270000001</v>
      </c>
      <c r="AM15" s="429">
        <v>10.895483430000001</v>
      </c>
      <c r="AN15" s="429">
        <v>11.70696251</v>
      </c>
      <c r="AO15" s="429">
        <v>13.65032167</v>
      </c>
      <c r="AP15" s="429">
        <v>16.618688129999999</v>
      </c>
      <c r="AQ15" s="429">
        <v>21.19201249</v>
      </c>
      <c r="AR15" s="429">
        <v>24.25614633</v>
      </c>
      <c r="AS15" s="429">
        <v>26.510806930000001</v>
      </c>
      <c r="AT15" s="429">
        <v>27.854596820000001</v>
      </c>
      <c r="AU15" s="429">
        <v>26.034090299999999</v>
      </c>
      <c r="AV15" s="429">
        <v>21.46610459</v>
      </c>
      <c r="AW15" s="429">
        <v>14.920880410000001</v>
      </c>
      <c r="AX15" s="429">
        <v>12.95746797</v>
      </c>
      <c r="AY15" s="429">
        <v>11.42465</v>
      </c>
      <c r="AZ15" s="896">
        <v>11.709899999999999</v>
      </c>
      <c r="BA15" s="352">
        <v>12.56584</v>
      </c>
      <c r="BB15" s="352">
        <v>13.25177</v>
      </c>
      <c r="BC15" s="352">
        <v>17.5715</v>
      </c>
      <c r="BD15" s="352">
        <v>20.274090000000001</v>
      </c>
      <c r="BE15" s="352">
        <v>21.961410000000001</v>
      </c>
      <c r="BF15" s="352">
        <v>23.048780000000001</v>
      </c>
      <c r="BG15" s="352">
        <v>21.210429999999999</v>
      </c>
      <c r="BH15" s="352">
        <v>17.313759999999998</v>
      </c>
      <c r="BI15" s="352">
        <v>12.978059999999999</v>
      </c>
      <c r="BJ15" s="352">
        <v>11.61073</v>
      </c>
      <c r="BK15" s="352">
        <v>10.80565</v>
      </c>
      <c r="BL15" s="352">
        <v>11.64373</v>
      </c>
      <c r="BM15" s="352">
        <v>12.588139999999999</v>
      </c>
      <c r="BN15" s="352">
        <v>13.332940000000001</v>
      </c>
      <c r="BO15" s="352">
        <v>17.743670000000002</v>
      </c>
      <c r="BP15" s="352">
        <v>20.533619999999999</v>
      </c>
      <c r="BQ15" s="352">
        <v>22.277930000000001</v>
      </c>
      <c r="BR15" s="352">
        <v>23.39716</v>
      </c>
      <c r="BS15" s="352">
        <v>21.543430000000001</v>
      </c>
      <c r="BT15" s="352">
        <v>17.590250000000001</v>
      </c>
      <c r="BU15" s="352">
        <v>13.16987</v>
      </c>
      <c r="BV15" s="352">
        <v>11.76953</v>
      </c>
    </row>
    <row r="16" spans="1:74" ht="11.1" customHeight="1" x14ac:dyDescent="0.2">
      <c r="A16" s="606" t="s">
        <v>359</v>
      </c>
      <c r="B16" s="608" t="s">
        <v>1208</v>
      </c>
      <c r="C16" s="429">
        <v>13.022708809999999</v>
      </c>
      <c r="D16" s="429">
        <v>11.931453830000001</v>
      </c>
      <c r="E16" s="429">
        <v>12.80010412</v>
      </c>
      <c r="F16" s="429">
        <v>16.63304613</v>
      </c>
      <c r="G16" s="429">
        <v>23.607738080000001</v>
      </c>
      <c r="H16" s="429">
        <v>26.720704560000001</v>
      </c>
      <c r="I16" s="429">
        <v>28.891864349999999</v>
      </c>
      <c r="J16" s="429">
        <v>32.812965980000001</v>
      </c>
      <c r="K16" s="429">
        <v>31.239172759999999</v>
      </c>
      <c r="L16" s="429">
        <v>26.560514099999999</v>
      </c>
      <c r="M16" s="429">
        <v>17.735418500000002</v>
      </c>
      <c r="N16" s="429">
        <v>15.16308793</v>
      </c>
      <c r="O16" s="429">
        <v>15.18173157</v>
      </c>
      <c r="P16" s="429">
        <v>13.830068860000001</v>
      </c>
      <c r="Q16" s="429">
        <v>14.64948848</v>
      </c>
      <c r="R16" s="429">
        <v>16.657529700000001</v>
      </c>
      <c r="S16" s="429">
        <v>21.132437629999998</v>
      </c>
      <c r="T16" s="429">
        <v>23.88887325</v>
      </c>
      <c r="U16" s="429">
        <v>27.224433560000001</v>
      </c>
      <c r="V16" s="429">
        <v>30.013742279999999</v>
      </c>
      <c r="W16" s="429">
        <v>28.605165939999999</v>
      </c>
      <c r="X16" s="429">
        <v>24.581672910000002</v>
      </c>
      <c r="Y16" s="429">
        <v>16.675171240000001</v>
      </c>
      <c r="Z16" s="429">
        <v>13.843860299999999</v>
      </c>
      <c r="AA16" s="429">
        <v>11.58117504</v>
      </c>
      <c r="AB16" s="429">
        <v>12.62503632</v>
      </c>
      <c r="AC16" s="429">
        <v>15.38329459</v>
      </c>
      <c r="AD16" s="429">
        <v>19.058778459999999</v>
      </c>
      <c r="AE16" s="429">
        <v>23.353933770000001</v>
      </c>
      <c r="AF16" s="429">
        <v>25.465156520000001</v>
      </c>
      <c r="AG16" s="429">
        <v>27.452688040000002</v>
      </c>
      <c r="AH16" s="429">
        <v>29.37601699</v>
      </c>
      <c r="AI16" s="429">
        <v>29.927691830000001</v>
      </c>
      <c r="AJ16" s="429">
        <v>28.698693299999999</v>
      </c>
      <c r="AK16" s="429">
        <v>24.46756968</v>
      </c>
      <c r="AL16" s="429">
        <v>16.25697065</v>
      </c>
      <c r="AM16" s="429">
        <v>13.01352481</v>
      </c>
      <c r="AN16" s="429">
        <v>13.375735779999999</v>
      </c>
      <c r="AO16" s="429">
        <v>15.94124233</v>
      </c>
      <c r="AP16" s="429">
        <v>21.453284180000001</v>
      </c>
      <c r="AQ16" s="429">
        <v>24.721312269999999</v>
      </c>
      <c r="AR16" s="429">
        <v>30.587177239999999</v>
      </c>
      <c r="AS16" s="429">
        <v>32.641508229999999</v>
      </c>
      <c r="AT16" s="429">
        <v>33.413105389999998</v>
      </c>
      <c r="AU16" s="429">
        <v>33.383751910000001</v>
      </c>
      <c r="AV16" s="429">
        <v>29.929735300000001</v>
      </c>
      <c r="AW16" s="429">
        <v>24.483292819999999</v>
      </c>
      <c r="AX16" s="429">
        <v>17.480632830000001</v>
      </c>
      <c r="AY16" s="429">
        <v>16.234279999999998</v>
      </c>
      <c r="AZ16" s="896">
        <v>15.07977</v>
      </c>
      <c r="BA16" s="352">
        <v>16.554690000000001</v>
      </c>
      <c r="BB16" s="352">
        <v>19.813389999999998</v>
      </c>
      <c r="BC16" s="352">
        <v>23.38795</v>
      </c>
      <c r="BD16" s="352">
        <v>25.639949999999999</v>
      </c>
      <c r="BE16" s="352">
        <v>26.908940000000001</v>
      </c>
      <c r="BF16" s="352">
        <v>27.86825</v>
      </c>
      <c r="BG16" s="352">
        <v>26.549219999999998</v>
      </c>
      <c r="BH16" s="352">
        <v>23.130199999999999</v>
      </c>
      <c r="BI16" s="352">
        <v>16.270029999999998</v>
      </c>
      <c r="BJ16" s="352">
        <v>13.18439</v>
      </c>
      <c r="BK16" s="352">
        <v>12.671379999999999</v>
      </c>
      <c r="BL16" s="352">
        <v>11.942550000000001</v>
      </c>
      <c r="BM16" s="352">
        <v>13.41614</v>
      </c>
      <c r="BN16" s="352">
        <v>16.510590000000001</v>
      </c>
      <c r="BO16" s="352">
        <v>20.04513</v>
      </c>
      <c r="BP16" s="352">
        <v>22.563030000000001</v>
      </c>
      <c r="BQ16" s="352">
        <v>24.237590000000001</v>
      </c>
      <c r="BR16" s="352">
        <v>25.610289999999999</v>
      </c>
      <c r="BS16" s="352">
        <v>24.826910000000002</v>
      </c>
      <c r="BT16" s="352">
        <v>21.955300000000001</v>
      </c>
      <c r="BU16" s="352">
        <v>15.63219</v>
      </c>
      <c r="BV16" s="352">
        <v>12.80349</v>
      </c>
    </row>
    <row r="17" spans="1:74" ht="11.1" customHeight="1" x14ac:dyDescent="0.2">
      <c r="A17" s="606" t="s">
        <v>360</v>
      </c>
      <c r="B17" s="608" t="s">
        <v>1011</v>
      </c>
      <c r="C17" s="429">
        <v>10.125582209999999</v>
      </c>
      <c r="D17" s="429">
        <v>10.27020314</v>
      </c>
      <c r="E17" s="429">
        <v>10.617352090000001</v>
      </c>
      <c r="F17" s="429">
        <v>11.5609199</v>
      </c>
      <c r="G17" s="429">
        <v>13.052396030000001</v>
      </c>
      <c r="H17" s="429">
        <v>15.940277350000001</v>
      </c>
      <c r="I17" s="429">
        <v>18.73831367</v>
      </c>
      <c r="J17" s="429">
        <v>19.314072100000001</v>
      </c>
      <c r="K17" s="429">
        <v>19.603171540000002</v>
      </c>
      <c r="L17" s="429">
        <v>16.625408719999999</v>
      </c>
      <c r="M17" s="429">
        <v>13.44817263</v>
      </c>
      <c r="N17" s="429">
        <v>12.42288439</v>
      </c>
      <c r="O17" s="429">
        <v>13.22451757</v>
      </c>
      <c r="P17" s="429">
        <v>12.546759829999999</v>
      </c>
      <c r="Q17" s="429">
        <v>12.19882677</v>
      </c>
      <c r="R17" s="429">
        <v>12.51316239</v>
      </c>
      <c r="S17" s="429">
        <v>14.941076000000001</v>
      </c>
      <c r="T17" s="429">
        <v>17.022412070000001</v>
      </c>
      <c r="U17" s="429">
        <v>18.221224849999999</v>
      </c>
      <c r="V17" s="429">
        <v>19.623858609999999</v>
      </c>
      <c r="W17" s="429">
        <v>19.058253300000001</v>
      </c>
      <c r="X17" s="429">
        <v>14.830772469999999</v>
      </c>
      <c r="Y17" s="429">
        <v>12.93028311</v>
      </c>
      <c r="Z17" s="429">
        <v>12.508956660000001</v>
      </c>
      <c r="AA17" s="429">
        <v>12.35674152</v>
      </c>
      <c r="AB17" s="429">
        <v>12.7127976</v>
      </c>
      <c r="AC17" s="429">
        <v>12.708639399999999</v>
      </c>
      <c r="AD17" s="429">
        <v>12.68633341</v>
      </c>
      <c r="AE17" s="429">
        <v>13.80387981</v>
      </c>
      <c r="AF17" s="429">
        <v>16.8108304</v>
      </c>
      <c r="AG17" s="429">
        <v>18.056775200000001</v>
      </c>
      <c r="AH17" s="429">
        <v>17.57712854</v>
      </c>
      <c r="AI17" s="429">
        <v>16.689489219999999</v>
      </c>
      <c r="AJ17" s="429">
        <v>14.04202849</v>
      </c>
      <c r="AK17" s="429">
        <v>10.539913159999999</v>
      </c>
      <c r="AL17" s="429">
        <v>9.9858401489999995</v>
      </c>
      <c r="AM17" s="429">
        <v>10.35997437</v>
      </c>
      <c r="AN17" s="429">
        <v>10.13914904</v>
      </c>
      <c r="AO17" s="429">
        <v>10.648815089999999</v>
      </c>
      <c r="AP17" s="429">
        <v>11.153031289999999</v>
      </c>
      <c r="AQ17" s="429">
        <v>12.93239537</v>
      </c>
      <c r="AR17" s="429">
        <v>15.61412962</v>
      </c>
      <c r="AS17" s="429">
        <v>16.681645069999998</v>
      </c>
      <c r="AT17" s="429">
        <v>17.629858729999999</v>
      </c>
      <c r="AU17" s="429">
        <v>16.636686210000001</v>
      </c>
      <c r="AV17" s="429">
        <v>12.927327269999999</v>
      </c>
      <c r="AW17" s="429">
        <v>11.046075780000001</v>
      </c>
      <c r="AX17" s="429">
        <v>10.81784697</v>
      </c>
      <c r="AY17" s="429">
        <v>11.370240000000001</v>
      </c>
      <c r="AZ17" s="896">
        <v>11.822760000000001</v>
      </c>
      <c r="BA17" s="352">
        <v>12.082610000000001</v>
      </c>
      <c r="BB17" s="352">
        <v>12.52154</v>
      </c>
      <c r="BC17" s="352">
        <v>14.501340000000001</v>
      </c>
      <c r="BD17" s="352">
        <v>17.089400000000001</v>
      </c>
      <c r="BE17" s="352">
        <v>18.79355</v>
      </c>
      <c r="BF17" s="352">
        <v>19.15362</v>
      </c>
      <c r="BG17" s="352">
        <v>18.440570000000001</v>
      </c>
      <c r="BH17" s="352">
        <v>14.317170000000001</v>
      </c>
      <c r="BI17" s="352">
        <v>12.24755</v>
      </c>
      <c r="BJ17" s="352">
        <v>11.87762</v>
      </c>
      <c r="BK17" s="352">
        <v>12.041270000000001</v>
      </c>
      <c r="BL17" s="352">
        <v>12.24385</v>
      </c>
      <c r="BM17" s="352">
        <v>12.44441</v>
      </c>
      <c r="BN17" s="352">
        <v>12.88871</v>
      </c>
      <c r="BO17" s="352">
        <v>14.94417</v>
      </c>
      <c r="BP17" s="352">
        <v>17.64188</v>
      </c>
      <c r="BQ17" s="352">
        <v>19.431450000000002</v>
      </c>
      <c r="BR17" s="352">
        <v>19.830780000000001</v>
      </c>
      <c r="BS17" s="352">
        <v>19.118829999999999</v>
      </c>
      <c r="BT17" s="352">
        <v>14.86158</v>
      </c>
      <c r="BU17" s="352">
        <v>12.71808</v>
      </c>
      <c r="BV17" s="352">
        <v>12.33398</v>
      </c>
    </row>
    <row r="18" spans="1:74" ht="11.1" customHeight="1" x14ac:dyDescent="0.2">
      <c r="A18" s="606" t="s">
        <v>361</v>
      </c>
      <c r="B18" s="608" t="s">
        <v>1014</v>
      </c>
      <c r="C18" s="429">
        <v>17.54146326</v>
      </c>
      <c r="D18" s="429">
        <v>16.739163049999998</v>
      </c>
      <c r="E18" s="429">
        <v>16.55200984</v>
      </c>
      <c r="F18" s="429">
        <v>16.186370109999999</v>
      </c>
      <c r="G18" s="429">
        <v>17.790414439999999</v>
      </c>
      <c r="H18" s="429">
        <v>20.497175510000002</v>
      </c>
      <c r="I18" s="429">
        <v>19.87496569</v>
      </c>
      <c r="J18" s="429">
        <v>20.951926879999998</v>
      </c>
      <c r="K18" s="429">
        <v>20.61283328</v>
      </c>
      <c r="L18" s="429">
        <v>18.496572570000001</v>
      </c>
      <c r="M18" s="429">
        <v>17.808256849999999</v>
      </c>
      <c r="N18" s="429">
        <v>19.820091609999999</v>
      </c>
      <c r="O18" s="429">
        <v>24.496044489999999</v>
      </c>
      <c r="P18" s="429">
        <v>23.42231301</v>
      </c>
      <c r="Q18" s="429">
        <v>17.79540317</v>
      </c>
      <c r="R18" s="429">
        <v>18.392576980000001</v>
      </c>
      <c r="S18" s="429">
        <v>18.135418090000002</v>
      </c>
      <c r="T18" s="429">
        <v>18.339236710000002</v>
      </c>
      <c r="U18" s="429">
        <v>19.077658920000001</v>
      </c>
      <c r="V18" s="429">
        <v>20.048302249999999</v>
      </c>
      <c r="W18" s="429">
        <v>19.08584179</v>
      </c>
      <c r="X18" s="429">
        <v>18.299328110000001</v>
      </c>
      <c r="Y18" s="429">
        <v>19.177639039999999</v>
      </c>
      <c r="Z18" s="429">
        <v>19.251387730000001</v>
      </c>
      <c r="AA18" s="429">
        <v>15.84735629</v>
      </c>
      <c r="AB18" s="429">
        <v>18.597350389999999</v>
      </c>
      <c r="AC18" s="429">
        <v>18.155789630000001</v>
      </c>
      <c r="AD18" s="429">
        <v>16.73596002</v>
      </c>
      <c r="AE18" s="429">
        <v>16.682355659999999</v>
      </c>
      <c r="AF18" s="429">
        <v>17.56722628</v>
      </c>
      <c r="AG18" s="429">
        <v>18.43177708</v>
      </c>
      <c r="AH18" s="429">
        <v>19.18436814</v>
      </c>
      <c r="AI18" s="429">
        <v>18.915265959999999</v>
      </c>
      <c r="AJ18" s="429">
        <v>18.040250889999999</v>
      </c>
      <c r="AK18" s="429">
        <v>17.65243443</v>
      </c>
      <c r="AL18" s="429">
        <v>18.52557036</v>
      </c>
      <c r="AM18" s="429">
        <v>19.176788940000002</v>
      </c>
      <c r="AN18" s="429">
        <v>20.181621539999998</v>
      </c>
      <c r="AO18" s="429">
        <v>20.90117055</v>
      </c>
      <c r="AP18" s="429">
        <v>20.568361450000001</v>
      </c>
      <c r="AQ18" s="429">
        <v>20.41455504</v>
      </c>
      <c r="AR18" s="429">
        <v>21.419836920000002</v>
      </c>
      <c r="AS18" s="429">
        <v>22.469738459999999</v>
      </c>
      <c r="AT18" s="429">
        <v>22.339526330000002</v>
      </c>
      <c r="AU18" s="429">
        <v>21.884684350000001</v>
      </c>
      <c r="AV18" s="429">
        <v>20.501444939999999</v>
      </c>
      <c r="AW18" s="429">
        <v>20.415347629999999</v>
      </c>
      <c r="AX18" s="429">
        <v>21.425480199999999</v>
      </c>
      <c r="AY18" s="429">
        <v>21.73282</v>
      </c>
      <c r="AZ18" s="896">
        <v>20.8522</v>
      </c>
      <c r="BA18" s="352">
        <v>19.779599999999999</v>
      </c>
      <c r="BB18" s="352">
        <v>18.174859999999999</v>
      </c>
      <c r="BC18" s="352">
        <v>17.73996</v>
      </c>
      <c r="BD18" s="352">
        <v>18.10153</v>
      </c>
      <c r="BE18" s="352">
        <v>18.599409999999999</v>
      </c>
      <c r="BF18" s="352">
        <v>18.936920000000001</v>
      </c>
      <c r="BG18" s="352">
        <v>18.21715</v>
      </c>
      <c r="BH18" s="352">
        <v>16.972300000000001</v>
      </c>
      <c r="BI18" s="352">
        <v>16.700700000000001</v>
      </c>
      <c r="BJ18" s="352">
        <v>17.547129999999999</v>
      </c>
      <c r="BK18" s="352">
        <v>18.009840000000001</v>
      </c>
      <c r="BL18" s="352">
        <v>17.906210000000002</v>
      </c>
      <c r="BM18" s="352">
        <v>17.542210000000001</v>
      </c>
      <c r="BN18" s="352">
        <v>16.512409999999999</v>
      </c>
      <c r="BO18" s="352">
        <v>16.446480000000001</v>
      </c>
      <c r="BP18" s="352">
        <v>17.071110000000001</v>
      </c>
      <c r="BQ18" s="352">
        <v>17.785810000000001</v>
      </c>
      <c r="BR18" s="352">
        <v>18.312290000000001</v>
      </c>
      <c r="BS18" s="352">
        <v>17.780190000000001</v>
      </c>
      <c r="BT18" s="352">
        <v>16.68817</v>
      </c>
      <c r="BU18" s="352">
        <v>16.501550000000002</v>
      </c>
      <c r="BV18" s="352">
        <v>17.400749999999999</v>
      </c>
    </row>
    <row r="19" spans="1:74" ht="11.1" customHeight="1" x14ac:dyDescent="0.2">
      <c r="A19" s="606"/>
      <c r="B19" s="610"/>
      <c r="C19" s="429"/>
      <c r="D19" s="429"/>
      <c r="E19" s="429"/>
      <c r="F19" s="429"/>
      <c r="G19" s="429"/>
      <c r="H19" s="429"/>
      <c r="I19" s="429"/>
      <c r="J19" s="429"/>
      <c r="K19" s="429"/>
      <c r="L19" s="429"/>
      <c r="M19" s="429"/>
      <c r="N19" s="429"/>
      <c r="O19" s="429"/>
      <c r="P19" s="429"/>
      <c r="Q19" s="429"/>
      <c r="R19" s="429"/>
      <c r="S19" s="429"/>
      <c r="T19" s="429"/>
      <c r="U19" s="429"/>
      <c r="V19" s="429"/>
      <c r="W19" s="429"/>
      <c r="X19" s="429"/>
      <c r="Y19" s="429"/>
      <c r="Z19" s="429"/>
      <c r="AA19" s="429"/>
      <c r="AB19" s="429"/>
      <c r="AC19" s="429"/>
      <c r="AD19" s="429"/>
      <c r="AE19" s="429"/>
      <c r="AF19" s="429"/>
      <c r="AG19" s="429"/>
      <c r="AH19" s="429"/>
      <c r="AI19" s="429"/>
      <c r="AJ19" s="429"/>
      <c r="AK19" s="429"/>
      <c r="AL19" s="429"/>
      <c r="AM19" s="429"/>
      <c r="AN19" s="429"/>
      <c r="AO19" s="429"/>
      <c r="AP19" s="429"/>
      <c r="AQ19" s="429"/>
      <c r="AR19" s="429"/>
      <c r="AS19" s="429"/>
      <c r="AT19" s="429"/>
      <c r="AU19" s="429"/>
      <c r="AV19" s="429"/>
      <c r="AW19" s="429"/>
      <c r="AX19" s="429"/>
      <c r="AY19" s="429"/>
      <c r="AZ19" s="896"/>
      <c r="BA19" s="352"/>
      <c r="BB19" s="352"/>
      <c r="BC19" s="352"/>
      <c r="BD19" s="352"/>
      <c r="BE19" s="352"/>
      <c r="BF19" s="352"/>
      <c r="BG19" s="352"/>
      <c r="BH19" s="352"/>
      <c r="BI19" s="352"/>
      <c r="BJ19" s="352"/>
      <c r="BK19" s="352"/>
      <c r="BL19" s="352"/>
      <c r="BM19" s="352"/>
      <c r="BN19" s="352"/>
      <c r="BO19" s="352"/>
      <c r="BP19" s="352"/>
      <c r="BQ19" s="352"/>
      <c r="BR19" s="352"/>
      <c r="BS19" s="352"/>
      <c r="BT19" s="352"/>
      <c r="BU19" s="352"/>
      <c r="BV19" s="352"/>
    </row>
    <row r="20" spans="1:74" ht="11.1" customHeight="1" x14ac:dyDescent="0.2">
      <c r="A20" s="606"/>
      <c r="B20" s="44" t="s">
        <v>1209</v>
      </c>
      <c r="C20" s="614"/>
      <c r="D20" s="614"/>
      <c r="E20" s="614"/>
      <c r="F20" s="614"/>
      <c r="G20" s="614"/>
      <c r="H20" s="614"/>
      <c r="I20" s="614"/>
      <c r="J20" s="614"/>
      <c r="K20" s="614"/>
      <c r="L20" s="614"/>
      <c r="M20" s="614"/>
      <c r="N20" s="614"/>
      <c r="O20" s="614"/>
      <c r="P20" s="614"/>
      <c r="Q20" s="614"/>
      <c r="R20" s="614"/>
      <c r="S20" s="614"/>
      <c r="T20" s="614"/>
      <c r="U20" s="614"/>
      <c r="V20" s="614"/>
      <c r="W20" s="614"/>
      <c r="X20" s="614"/>
      <c r="Y20" s="614"/>
      <c r="Z20" s="614"/>
      <c r="AA20" s="614"/>
      <c r="AB20" s="614"/>
      <c r="AC20" s="614"/>
      <c r="AD20" s="614"/>
      <c r="AE20" s="614"/>
      <c r="AF20" s="614"/>
      <c r="AG20" s="614"/>
      <c r="AH20" s="614"/>
      <c r="AI20" s="614"/>
      <c r="AJ20" s="614"/>
      <c r="AK20" s="614"/>
      <c r="AL20" s="614"/>
      <c r="AM20" s="614"/>
      <c r="AN20" s="614"/>
      <c r="AO20" s="614"/>
      <c r="AP20" s="614"/>
      <c r="AQ20" s="614"/>
      <c r="AR20" s="614"/>
      <c r="AS20" s="614"/>
      <c r="AT20" s="614"/>
      <c r="AU20" s="614"/>
      <c r="AV20" s="614"/>
      <c r="AW20" s="614"/>
      <c r="AX20" s="614"/>
      <c r="AY20" s="614"/>
      <c r="AZ20" s="932"/>
      <c r="BA20" s="617"/>
      <c r="BB20" s="617"/>
      <c r="BC20" s="617"/>
      <c r="BD20" s="617"/>
      <c r="BE20" s="617"/>
      <c r="BF20" s="617"/>
      <c r="BG20" s="617"/>
      <c r="BH20" s="617"/>
      <c r="BI20" s="617"/>
      <c r="BJ20" s="617"/>
      <c r="BK20" s="617"/>
      <c r="BL20" s="617"/>
      <c r="BM20" s="617"/>
      <c r="BN20" s="617"/>
      <c r="BO20" s="617"/>
      <c r="BP20" s="617"/>
      <c r="BQ20" s="617"/>
      <c r="BR20" s="617"/>
      <c r="BS20" s="617"/>
      <c r="BT20" s="617"/>
      <c r="BU20" s="617"/>
      <c r="BV20" s="617"/>
    </row>
    <row r="21" spans="1:74" ht="11.1" customHeight="1" x14ac:dyDescent="0.2">
      <c r="A21" s="606" t="s">
        <v>371</v>
      </c>
      <c r="B21" s="578" t="s">
        <v>1150</v>
      </c>
      <c r="C21" s="429">
        <v>9.7799999999999994</v>
      </c>
      <c r="D21" s="429">
        <v>10.039999999999999</v>
      </c>
      <c r="E21" s="429">
        <v>10.220000000000001</v>
      </c>
      <c r="F21" s="429">
        <v>10.61</v>
      </c>
      <c r="G21" s="429">
        <v>12.09</v>
      </c>
      <c r="H21" s="429">
        <v>13.44</v>
      </c>
      <c r="I21" s="429">
        <v>13.51</v>
      </c>
      <c r="J21" s="429">
        <v>14.14</v>
      </c>
      <c r="K21" s="429">
        <v>14.55</v>
      </c>
      <c r="L21" s="429">
        <v>12.85</v>
      </c>
      <c r="M21" s="429">
        <v>11.89</v>
      </c>
      <c r="N21" s="429">
        <v>11.97</v>
      </c>
      <c r="O21" s="429">
        <v>12.56</v>
      </c>
      <c r="P21" s="429">
        <v>12.11</v>
      </c>
      <c r="Q21" s="429">
        <v>11.05</v>
      </c>
      <c r="R21" s="429">
        <v>10.51</v>
      </c>
      <c r="S21" s="429">
        <v>10.56</v>
      </c>
      <c r="T21" s="429">
        <v>10.81</v>
      </c>
      <c r="U21" s="429">
        <v>10.98</v>
      </c>
      <c r="V21" s="429">
        <v>11.19</v>
      </c>
      <c r="W21" s="429">
        <v>11</v>
      </c>
      <c r="X21" s="429">
        <v>10.18</v>
      </c>
      <c r="Y21" s="429">
        <v>9.76</v>
      </c>
      <c r="Z21" s="429">
        <v>9.91</v>
      </c>
      <c r="AA21" s="429">
        <v>9.5</v>
      </c>
      <c r="AB21" s="429">
        <v>10.029999999999999</v>
      </c>
      <c r="AC21" s="429">
        <v>9.99</v>
      </c>
      <c r="AD21" s="429">
        <v>9.93</v>
      </c>
      <c r="AE21" s="429">
        <v>10.35</v>
      </c>
      <c r="AF21" s="429">
        <v>10.7</v>
      </c>
      <c r="AG21" s="429">
        <v>11.08</v>
      </c>
      <c r="AH21" s="429">
        <v>10.75</v>
      </c>
      <c r="AI21" s="429">
        <v>10.78</v>
      </c>
      <c r="AJ21" s="429">
        <v>10.43</v>
      </c>
      <c r="AK21" s="429">
        <v>10.1</v>
      </c>
      <c r="AL21" s="429">
        <v>9.82</v>
      </c>
      <c r="AM21" s="429">
        <v>9.8800000000000008</v>
      </c>
      <c r="AN21" s="429">
        <v>10.32</v>
      </c>
      <c r="AO21" s="429">
        <v>11.12</v>
      </c>
      <c r="AP21" s="429">
        <v>11.48</v>
      </c>
      <c r="AQ21" s="429">
        <v>11.8</v>
      </c>
      <c r="AR21" s="429">
        <v>12.17</v>
      </c>
      <c r="AS21" s="429">
        <v>12.65</v>
      </c>
      <c r="AT21" s="429">
        <v>12.42</v>
      </c>
      <c r="AU21" s="429">
        <v>12.13</v>
      </c>
      <c r="AV21" s="429">
        <v>11.29</v>
      </c>
      <c r="AW21" s="429">
        <v>10.75</v>
      </c>
      <c r="AX21" s="429">
        <v>10.95</v>
      </c>
      <c r="AY21" s="429">
        <v>11.433949999999999</v>
      </c>
      <c r="AZ21" s="896">
        <v>11.11073</v>
      </c>
      <c r="BA21" s="352">
        <v>11.06367</v>
      </c>
      <c r="BB21" s="352">
        <v>10.792289999999999</v>
      </c>
      <c r="BC21" s="352">
        <v>11.227320000000001</v>
      </c>
      <c r="BD21" s="352">
        <v>11.45776</v>
      </c>
      <c r="BE21" s="352">
        <v>11.32536</v>
      </c>
      <c r="BF21" s="352">
        <v>11.23752</v>
      </c>
      <c r="BG21" s="352">
        <v>11.11229</v>
      </c>
      <c r="BH21" s="352">
        <v>10.103759999999999</v>
      </c>
      <c r="BI21" s="352">
        <v>9.5784970000000005</v>
      </c>
      <c r="BJ21" s="352">
        <v>9.6430980000000002</v>
      </c>
      <c r="BK21" s="352">
        <v>9.7559249999999995</v>
      </c>
      <c r="BL21" s="352">
        <v>9.8218049999999995</v>
      </c>
      <c r="BM21" s="352">
        <v>9.9376280000000001</v>
      </c>
      <c r="BN21" s="352">
        <v>10.001049999999999</v>
      </c>
      <c r="BO21" s="352">
        <v>10.52136</v>
      </c>
      <c r="BP21" s="352">
        <v>10.91568</v>
      </c>
      <c r="BQ21" s="352">
        <v>10.908200000000001</v>
      </c>
      <c r="BR21" s="352">
        <v>10.97944</v>
      </c>
      <c r="BS21" s="352">
        <v>10.92221</v>
      </c>
      <c r="BT21" s="352">
        <v>10.099880000000001</v>
      </c>
      <c r="BU21" s="352">
        <v>9.5878189999999996</v>
      </c>
      <c r="BV21" s="352">
        <v>9.6928540000000005</v>
      </c>
    </row>
    <row r="22" spans="1:74" ht="11.1" customHeight="1" x14ac:dyDescent="0.2">
      <c r="A22" s="606" t="s">
        <v>362</v>
      </c>
      <c r="B22" s="608" t="s">
        <v>1004</v>
      </c>
      <c r="C22" s="429">
        <v>12.56615538</v>
      </c>
      <c r="D22" s="429">
        <v>12.51932313</v>
      </c>
      <c r="E22" s="429">
        <v>13.052131429999999</v>
      </c>
      <c r="F22" s="429">
        <v>14.140286570000001</v>
      </c>
      <c r="G22" s="429">
        <v>15.00188356</v>
      </c>
      <c r="H22" s="429">
        <v>15.275383740000001</v>
      </c>
      <c r="I22" s="429">
        <v>16.045629179999999</v>
      </c>
      <c r="J22" s="429">
        <v>15.89830025</v>
      </c>
      <c r="K22" s="429">
        <v>16.43816297</v>
      </c>
      <c r="L22" s="429">
        <v>15.85496157</v>
      </c>
      <c r="M22" s="429">
        <v>15.417908000000001</v>
      </c>
      <c r="N22" s="429">
        <v>15.946194930000001</v>
      </c>
      <c r="O22" s="429">
        <v>15.96084458</v>
      </c>
      <c r="P22" s="429">
        <v>15.63912489</v>
      </c>
      <c r="Q22" s="429">
        <v>14.246121219999999</v>
      </c>
      <c r="R22" s="429">
        <v>14.03176006</v>
      </c>
      <c r="S22" s="429">
        <v>13.859428449999999</v>
      </c>
      <c r="T22" s="429">
        <v>12.934898430000001</v>
      </c>
      <c r="U22" s="429">
        <v>12.90068041</v>
      </c>
      <c r="V22" s="429">
        <v>12.3834532</v>
      </c>
      <c r="W22" s="429">
        <v>12.371871779999999</v>
      </c>
      <c r="X22" s="429">
        <v>11.7810033</v>
      </c>
      <c r="Y22" s="429">
        <v>11.567757220000001</v>
      </c>
      <c r="Z22" s="429">
        <v>13.03985389</v>
      </c>
      <c r="AA22" s="429">
        <v>13.11666503</v>
      </c>
      <c r="AB22" s="429">
        <v>12.95971982</v>
      </c>
      <c r="AC22" s="429">
        <v>13.32404884</v>
      </c>
      <c r="AD22" s="429">
        <v>13.04253331</v>
      </c>
      <c r="AE22" s="429">
        <v>13.76218802</v>
      </c>
      <c r="AF22" s="429">
        <v>12.553401060000001</v>
      </c>
      <c r="AG22" s="429">
        <v>12.648113479999999</v>
      </c>
      <c r="AH22" s="429">
        <v>12.11814871</v>
      </c>
      <c r="AI22" s="429">
        <v>12.528477609999999</v>
      </c>
      <c r="AJ22" s="429">
        <v>11.384577119999999</v>
      </c>
      <c r="AK22" s="429">
        <v>12.90073449</v>
      </c>
      <c r="AL22" s="429">
        <v>13.796937850000001</v>
      </c>
      <c r="AM22" s="429">
        <v>13.09222482</v>
      </c>
      <c r="AN22" s="429">
        <v>13.903126439999999</v>
      </c>
      <c r="AO22" s="429">
        <v>14.57273919</v>
      </c>
      <c r="AP22" s="429">
        <v>13.928239659999999</v>
      </c>
      <c r="AQ22" s="429">
        <v>14.4382091</v>
      </c>
      <c r="AR22" s="429">
        <v>13.05504848</v>
      </c>
      <c r="AS22" s="429">
        <v>14.898816289999999</v>
      </c>
      <c r="AT22" s="429">
        <v>13.818253110000001</v>
      </c>
      <c r="AU22" s="429">
        <v>14.327104050000001</v>
      </c>
      <c r="AV22" s="429">
        <v>12.548815640000001</v>
      </c>
      <c r="AW22" s="429">
        <v>13.29477361</v>
      </c>
      <c r="AX22" s="429">
        <v>15.07444639</v>
      </c>
      <c r="AY22" s="429">
        <v>15.3537</v>
      </c>
      <c r="AZ22" s="896">
        <v>15.12598</v>
      </c>
      <c r="BA22" s="352">
        <v>14.781090000000001</v>
      </c>
      <c r="BB22" s="352">
        <v>14.743169999999999</v>
      </c>
      <c r="BC22" s="352">
        <v>14.622019999999999</v>
      </c>
      <c r="BD22" s="352">
        <v>14.377940000000001</v>
      </c>
      <c r="BE22" s="352">
        <v>14.197290000000001</v>
      </c>
      <c r="BF22" s="352">
        <v>14.09864</v>
      </c>
      <c r="BG22" s="352">
        <v>13.78143</v>
      </c>
      <c r="BH22" s="352">
        <v>12.961220000000001</v>
      </c>
      <c r="BI22" s="352">
        <v>12.48925</v>
      </c>
      <c r="BJ22" s="352">
        <v>12.98462</v>
      </c>
      <c r="BK22" s="352">
        <v>12.974320000000001</v>
      </c>
      <c r="BL22" s="352">
        <v>13.0786</v>
      </c>
      <c r="BM22" s="352">
        <v>13.08318</v>
      </c>
      <c r="BN22" s="352">
        <v>13.297940000000001</v>
      </c>
      <c r="BO22" s="352">
        <v>13.40076</v>
      </c>
      <c r="BP22" s="352">
        <v>13.35938</v>
      </c>
      <c r="BQ22" s="352">
        <v>13.352180000000001</v>
      </c>
      <c r="BR22" s="352">
        <v>13.402469999999999</v>
      </c>
      <c r="BS22" s="352">
        <v>13.218719999999999</v>
      </c>
      <c r="BT22" s="352">
        <v>12.513199999999999</v>
      </c>
      <c r="BU22" s="352">
        <v>12.121219999999999</v>
      </c>
      <c r="BV22" s="352">
        <v>12.680199999999999</v>
      </c>
    </row>
    <row r="23" spans="1:74" ht="11.1" customHeight="1" x14ac:dyDescent="0.2">
      <c r="A23" s="606" t="s">
        <v>363</v>
      </c>
      <c r="B23" s="609" t="s">
        <v>1005</v>
      </c>
      <c r="C23" s="429">
        <v>10.198628490000001</v>
      </c>
      <c r="D23" s="429">
        <v>10.49550125</v>
      </c>
      <c r="E23" s="429">
        <v>10.34888256</v>
      </c>
      <c r="F23" s="429">
        <v>10.15031164</v>
      </c>
      <c r="G23" s="429">
        <v>10.750815899999999</v>
      </c>
      <c r="H23" s="429">
        <v>11.9490455</v>
      </c>
      <c r="I23" s="429">
        <v>11.078285920000001</v>
      </c>
      <c r="J23" s="429">
        <v>11.568047999999999</v>
      </c>
      <c r="K23" s="429">
        <v>13.491561069999999</v>
      </c>
      <c r="L23" s="429">
        <v>11.896953979999999</v>
      </c>
      <c r="M23" s="429">
        <v>11.511997859999999</v>
      </c>
      <c r="N23" s="429">
        <v>12.27306729</v>
      </c>
      <c r="O23" s="429">
        <v>12.48756053</v>
      </c>
      <c r="P23" s="429">
        <v>11.89612932</v>
      </c>
      <c r="Q23" s="429">
        <v>11.20122512</v>
      </c>
      <c r="R23" s="429">
        <v>10.067264059999999</v>
      </c>
      <c r="S23" s="429">
        <v>8.7666272569999997</v>
      </c>
      <c r="T23" s="429">
        <v>8.3323024379999993</v>
      </c>
      <c r="U23" s="429">
        <v>7.898970329</v>
      </c>
      <c r="V23" s="429">
        <v>8.1311061789999997</v>
      </c>
      <c r="W23" s="429">
        <v>7.9595213649999996</v>
      </c>
      <c r="X23" s="429">
        <v>8.9986245080000007</v>
      </c>
      <c r="Y23" s="429">
        <v>9.2011218069999998</v>
      </c>
      <c r="Z23" s="429">
        <v>9.8039782869999996</v>
      </c>
      <c r="AA23" s="429">
        <v>10.878042840000001</v>
      </c>
      <c r="AB23" s="429">
        <v>10.829516630000001</v>
      </c>
      <c r="AC23" s="429">
        <v>10.68621635</v>
      </c>
      <c r="AD23" s="429">
        <v>10.5810127</v>
      </c>
      <c r="AE23" s="429">
        <v>10.393979290000001</v>
      </c>
      <c r="AF23" s="429">
        <v>10.35725998</v>
      </c>
      <c r="AG23" s="429">
        <v>9.9137208749999992</v>
      </c>
      <c r="AH23" s="429">
        <v>8.9921816280000009</v>
      </c>
      <c r="AI23" s="429">
        <v>9.2310323620000005</v>
      </c>
      <c r="AJ23" s="429">
        <v>11.82885611</v>
      </c>
      <c r="AK23" s="429">
        <v>11.13927462</v>
      </c>
      <c r="AL23" s="429">
        <v>11.455367880000001</v>
      </c>
      <c r="AM23" s="429">
        <v>11.61875831</v>
      </c>
      <c r="AN23" s="429">
        <v>11.849699770000001</v>
      </c>
      <c r="AO23" s="429">
        <v>12.591649260000001</v>
      </c>
      <c r="AP23" s="429">
        <v>12.742016720000001</v>
      </c>
      <c r="AQ23" s="429">
        <v>12.83071301</v>
      </c>
      <c r="AR23" s="429">
        <v>11.256726690000001</v>
      </c>
      <c r="AS23" s="429">
        <v>12.299493869999999</v>
      </c>
      <c r="AT23" s="429">
        <v>11.724479479999999</v>
      </c>
      <c r="AU23" s="429">
        <v>11.33867103</v>
      </c>
      <c r="AV23" s="429">
        <v>11.27046202</v>
      </c>
      <c r="AW23" s="429">
        <v>11.65471632</v>
      </c>
      <c r="AX23" s="429">
        <v>12.546117020000001</v>
      </c>
      <c r="AY23" s="429">
        <v>13.102919999999999</v>
      </c>
      <c r="AZ23" s="896">
        <v>12.51857</v>
      </c>
      <c r="BA23" s="352">
        <v>11.883649999999999</v>
      </c>
      <c r="BB23" s="352">
        <v>10.98427</v>
      </c>
      <c r="BC23" s="352">
        <v>10.457750000000001</v>
      </c>
      <c r="BD23" s="352">
        <v>10.01308</v>
      </c>
      <c r="BE23" s="352">
        <v>9.4383459999999992</v>
      </c>
      <c r="BF23" s="352">
        <v>9.001887</v>
      </c>
      <c r="BG23" s="352">
        <v>9.4446790000000007</v>
      </c>
      <c r="BH23" s="352">
        <v>9.1228400000000001</v>
      </c>
      <c r="BI23" s="352">
        <v>9.1536159999999995</v>
      </c>
      <c r="BJ23" s="352">
        <v>9.6837219999999995</v>
      </c>
      <c r="BK23" s="352">
        <v>10.082269999999999</v>
      </c>
      <c r="BL23" s="352">
        <v>10.08418</v>
      </c>
      <c r="BM23" s="352">
        <v>10.00431</v>
      </c>
      <c r="BN23" s="352">
        <v>9.4971150000000009</v>
      </c>
      <c r="BO23" s="352">
        <v>9.2967689999999994</v>
      </c>
      <c r="BP23" s="352">
        <v>9.1283670000000008</v>
      </c>
      <c r="BQ23" s="352">
        <v>8.7756720000000001</v>
      </c>
      <c r="BR23" s="352">
        <v>8.5178399999999996</v>
      </c>
      <c r="BS23" s="352">
        <v>9.1107370000000003</v>
      </c>
      <c r="BT23" s="352">
        <v>8.9090930000000004</v>
      </c>
      <c r="BU23" s="352">
        <v>9.0132359999999991</v>
      </c>
      <c r="BV23" s="352">
        <v>9.595269</v>
      </c>
    </row>
    <row r="24" spans="1:74" ht="11.1" customHeight="1" x14ac:dyDescent="0.2">
      <c r="A24" s="606" t="s">
        <v>364</v>
      </c>
      <c r="B24" s="608" t="s">
        <v>1205</v>
      </c>
      <c r="C24" s="429">
        <v>7.9501111419999999</v>
      </c>
      <c r="D24" s="429">
        <v>8.2963889149999996</v>
      </c>
      <c r="E24" s="429">
        <v>8.4705515009999992</v>
      </c>
      <c r="F24" s="429">
        <v>9.3634217910000004</v>
      </c>
      <c r="G24" s="429">
        <v>11.823144859999999</v>
      </c>
      <c r="H24" s="429">
        <v>14.552432599999999</v>
      </c>
      <c r="I24" s="429">
        <v>13.80708319</v>
      </c>
      <c r="J24" s="429">
        <v>16.618177490000001</v>
      </c>
      <c r="K24" s="429">
        <v>15.225936669999999</v>
      </c>
      <c r="L24" s="429">
        <v>11.77997167</v>
      </c>
      <c r="M24" s="429">
        <v>10.33037725</v>
      </c>
      <c r="N24" s="429">
        <v>10.034024670000001</v>
      </c>
      <c r="O24" s="429">
        <v>9.7273230040000005</v>
      </c>
      <c r="P24" s="429">
        <v>9.2519466710000007</v>
      </c>
      <c r="Q24" s="429">
        <v>8.4784959610000001</v>
      </c>
      <c r="R24" s="429">
        <v>7.8934517050000004</v>
      </c>
      <c r="S24" s="429">
        <v>8.9531976530000001</v>
      </c>
      <c r="T24" s="429">
        <v>10.201007349999999</v>
      </c>
      <c r="U24" s="429">
        <v>10.579929330000001</v>
      </c>
      <c r="V24" s="429">
        <v>10.97074746</v>
      </c>
      <c r="W24" s="429">
        <v>11.547657989999999</v>
      </c>
      <c r="X24" s="429">
        <v>8.1599609819999994</v>
      </c>
      <c r="Y24" s="429">
        <v>7.5878856460000002</v>
      </c>
      <c r="Z24" s="429">
        <v>7.641378821</v>
      </c>
      <c r="AA24" s="429">
        <v>7.2172414920000003</v>
      </c>
      <c r="AB24" s="429">
        <v>7.6610773539999997</v>
      </c>
      <c r="AC24" s="429">
        <v>7.582031658</v>
      </c>
      <c r="AD24" s="429">
        <v>8.0309708089999994</v>
      </c>
      <c r="AE24" s="429">
        <v>9.9376570980000007</v>
      </c>
      <c r="AF24" s="429">
        <v>11.00603697</v>
      </c>
      <c r="AG24" s="429">
        <v>11.283735610000001</v>
      </c>
      <c r="AH24" s="429">
        <v>10.87251809</v>
      </c>
      <c r="AI24" s="429">
        <v>10.69192312</v>
      </c>
      <c r="AJ24" s="429">
        <v>9.5197568130000008</v>
      </c>
      <c r="AK24" s="429">
        <v>8.2874540400000001</v>
      </c>
      <c r="AL24" s="429">
        <v>7.7169142219999998</v>
      </c>
      <c r="AM24" s="429">
        <v>7.5605681560000004</v>
      </c>
      <c r="AN24" s="429">
        <v>7.9940586380000003</v>
      </c>
      <c r="AO24" s="429">
        <v>8.7211242329999994</v>
      </c>
      <c r="AP24" s="429">
        <v>9.588757094</v>
      </c>
      <c r="AQ24" s="429">
        <v>10.254040760000001</v>
      </c>
      <c r="AR24" s="429">
        <v>12.614192790000001</v>
      </c>
      <c r="AS24" s="429">
        <v>12.09576304</v>
      </c>
      <c r="AT24" s="429">
        <v>12.046779040000001</v>
      </c>
      <c r="AU24" s="429">
        <v>11.77176577</v>
      </c>
      <c r="AV24" s="429">
        <v>9.3502591390000003</v>
      </c>
      <c r="AW24" s="429">
        <v>8.6421737170000004</v>
      </c>
      <c r="AX24" s="429">
        <v>8.4621723129999999</v>
      </c>
      <c r="AY24" s="429">
        <v>9.3011619999999997</v>
      </c>
      <c r="AZ24" s="896">
        <v>8.0614939999999997</v>
      </c>
      <c r="BA24" s="352">
        <v>8.5907490000000006</v>
      </c>
      <c r="BB24" s="352">
        <v>8.2406740000000003</v>
      </c>
      <c r="BC24" s="352">
        <v>9.5150430000000004</v>
      </c>
      <c r="BD24" s="352">
        <v>10.47809</v>
      </c>
      <c r="BE24" s="352">
        <v>10.68764</v>
      </c>
      <c r="BF24" s="352">
        <v>10.752689999999999</v>
      </c>
      <c r="BG24" s="352">
        <v>10.21443</v>
      </c>
      <c r="BH24" s="352">
        <v>8.0825549999999993</v>
      </c>
      <c r="BI24" s="352">
        <v>7.5995179999999998</v>
      </c>
      <c r="BJ24" s="352">
        <v>7.5467680000000001</v>
      </c>
      <c r="BK24" s="352">
        <v>7.7757230000000002</v>
      </c>
      <c r="BL24" s="352">
        <v>7.7767099999999996</v>
      </c>
      <c r="BM24" s="352">
        <v>8.0662739999999999</v>
      </c>
      <c r="BN24" s="352">
        <v>8.2668990000000004</v>
      </c>
      <c r="BO24" s="352">
        <v>9.3865119999999997</v>
      </c>
      <c r="BP24" s="352">
        <v>10.698549999999999</v>
      </c>
      <c r="BQ24" s="352">
        <v>10.790749999999999</v>
      </c>
      <c r="BR24" s="352">
        <v>11.055899999999999</v>
      </c>
      <c r="BS24" s="352">
        <v>10.4474</v>
      </c>
      <c r="BT24" s="352">
        <v>8.429487</v>
      </c>
      <c r="BU24" s="352">
        <v>7.8412540000000002</v>
      </c>
      <c r="BV24" s="352">
        <v>7.8393220000000001</v>
      </c>
    </row>
    <row r="25" spans="1:74" ht="11.1" customHeight="1" x14ac:dyDescent="0.2">
      <c r="A25" s="606" t="s">
        <v>365</v>
      </c>
      <c r="B25" s="608" t="s">
        <v>1206</v>
      </c>
      <c r="C25" s="429">
        <v>9.8786140020000008</v>
      </c>
      <c r="D25" s="429">
        <v>9.9381748999999999</v>
      </c>
      <c r="E25" s="429">
        <v>10.08238508</v>
      </c>
      <c r="F25" s="429">
        <v>10.042671840000001</v>
      </c>
      <c r="G25" s="429">
        <v>12.686625319999999</v>
      </c>
      <c r="H25" s="429">
        <v>14.487457040000001</v>
      </c>
      <c r="I25" s="429">
        <v>14.19613045</v>
      </c>
      <c r="J25" s="429">
        <v>15.08361846</v>
      </c>
      <c r="K25" s="429">
        <v>15.074927020000001</v>
      </c>
      <c r="L25" s="429">
        <v>11.698857009999999</v>
      </c>
      <c r="M25" s="429">
        <v>10.221833070000001</v>
      </c>
      <c r="N25" s="429">
        <v>11.10624674</v>
      </c>
      <c r="O25" s="429">
        <v>11.73160287</v>
      </c>
      <c r="P25" s="429">
        <v>11.91823823</v>
      </c>
      <c r="Q25" s="429">
        <v>10.82688617</v>
      </c>
      <c r="R25" s="429">
        <v>10.43266122</v>
      </c>
      <c r="S25" s="429">
        <v>12.46026852</v>
      </c>
      <c r="T25" s="429">
        <v>11.717720119999999</v>
      </c>
      <c r="U25" s="429">
        <v>12.04140056</v>
      </c>
      <c r="V25" s="429">
        <v>11.68289672</v>
      </c>
      <c r="W25" s="429">
        <v>11.417053579999999</v>
      </c>
      <c r="X25" s="429">
        <v>9.5996880250000007</v>
      </c>
      <c r="Y25" s="429">
        <v>8.0006538329999994</v>
      </c>
      <c r="Z25" s="429">
        <v>8.1260346899999991</v>
      </c>
      <c r="AA25" s="429">
        <v>8.3939133909999999</v>
      </c>
      <c r="AB25" s="429">
        <v>8.9428649440000001</v>
      </c>
      <c r="AC25" s="429">
        <v>8.6222863370000002</v>
      </c>
      <c r="AD25" s="429">
        <v>8.4013160350000007</v>
      </c>
      <c r="AE25" s="429">
        <v>9.3219581530000006</v>
      </c>
      <c r="AF25" s="429">
        <v>10.350829020000001</v>
      </c>
      <c r="AG25" s="429">
        <v>11.83476916</v>
      </c>
      <c r="AH25" s="429">
        <v>11.2682599</v>
      </c>
      <c r="AI25" s="429">
        <v>10.996863579999999</v>
      </c>
      <c r="AJ25" s="429">
        <v>9.8256284750000003</v>
      </c>
      <c r="AK25" s="429">
        <v>8.8004436399999992</v>
      </c>
      <c r="AL25" s="429">
        <v>8.5140527670000008</v>
      </c>
      <c r="AM25" s="429">
        <v>9.110035882</v>
      </c>
      <c r="AN25" s="429">
        <v>9.1019761300000006</v>
      </c>
      <c r="AO25" s="429">
        <v>9.2947244530000006</v>
      </c>
      <c r="AP25" s="429">
        <v>9.5464498590000009</v>
      </c>
      <c r="AQ25" s="429">
        <v>10.117003779999999</v>
      </c>
      <c r="AR25" s="429">
        <v>11.237659969999999</v>
      </c>
      <c r="AS25" s="429">
        <v>12.030146820000001</v>
      </c>
      <c r="AT25" s="429">
        <v>11.888916399999999</v>
      </c>
      <c r="AU25" s="429">
        <v>11.204293290000001</v>
      </c>
      <c r="AV25" s="429">
        <v>8.9059138489999992</v>
      </c>
      <c r="AW25" s="429">
        <v>7.9163645499999999</v>
      </c>
      <c r="AX25" s="429">
        <v>8.9162132369999991</v>
      </c>
      <c r="AY25" s="429">
        <v>9.6115999999999993</v>
      </c>
      <c r="AZ25" s="896">
        <v>10.01056</v>
      </c>
      <c r="BA25" s="352">
        <v>9.6747580000000006</v>
      </c>
      <c r="BB25" s="352">
        <v>9.630865</v>
      </c>
      <c r="BC25" s="352">
        <v>10.420249999999999</v>
      </c>
      <c r="BD25" s="352">
        <v>11.021369999999999</v>
      </c>
      <c r="BE25" s="352">
        <v>11.2273</v>
      </c>
      <c r="BF25" s="352">
        <v>11.10858</v>
      </c>
      <c r="BG25" s="352">
        <v>10.6088</v>
      </c>
      <c r="BH25" s="352">
        <v>8.9383769999999991</v>
      </c>
      <c r="BI25" s="352">
        <v>8.3773180000000007</v>
      </c>
      <c r="BJ25" s="352">
        <v>8.5973179999999996</v>
      </c>
      <c r="BK25" s="352">
        <v>8.7969830000000009</v>
      </c>
      <c r="BL25" s="352">
        <v>9.1341219999999996</v>
      </c>
      <c r="BM25" s="352">
        <v>9.082198</v>
      </c>
      <c r="BN25" s="352">
        <v>9.2117520000000006</v>
      </c>
      <c r="BO25" s="352">
        <v>10.148440000000001</v>
      </c>
      <c r="BP25" s="352">
        <v>10.880380000000001</v>
      </c>
      <c r="BQ25" s="352">
        <v>11.1896</v>
      </c>
      <c r="BR25" s="352">
        <v>11.15259</v>
      </c>
      <c r="BS25" s="352">
        <v>10.72458</v>
      </c>
      <c r="BT25" s="352">
        <v>9.1113700000000009</v>
      </c>
      <c r="BU25" s="352">
        <v>8.5713939999999997</v>
      </c>
      <c r="BV25" s="352">
        <v>8.8004619999999996</v>
      </c>
    </row>
    <row r="26" spans="1:74" ht="11.1" customHeight="1" x14ac:dyDescent="0.2">
      <c r="A26" s="606" t="s">
        <v>366</v>
      </c>
      <c r="B26" s="608" t="s">
        <v>1063</v>
      </c>
      <c r="C26" s="429">
        <v>10.173967060000001</v>
      </c>
      <c r="D26" s="429">
        <v>11.31495209</v>
      </c>
      <c r="E26" s="429">
        <v>11.19919932</v>
      </c>
      <c r="F26" s="429">
        <v>11.317511</v>
      </c>
      <c r="G26" s="429">
        <v>12.17410641</v>
      </c>
      <c r="H26" s="429">
        <v>14.045063689999999</v>
      </c>
      <c r="I26" s="429">
        <v>14.05434823</v>
      </c>
      <c r="J26" s="429">
        <v>14.04837553</v>
      </c>
      <c r="K26" s="429">
        <v>14.528696200000001</v>
      </c>
      <c r="L26" s="429">
        <v>13.61304823</v>
      </c>
      <c r="M26" s="429">
        <v>13.583596460000001</v>
      </c>
      <c r="N26" s="429">
        <v>12.60077085</v>
      </c>
      <c r="O26" s="429">
        <v>14.080745050000001</v>
      </c>
      <c r="P26" s="429">
        <v>12.92764333</v>
      </c>
      <c r="Q26" s="429">
        <v>11.08272616</v>
      </c>
      <c r="R26" s="429">
        <v>11.24285334</v>
      </c>
      <c r="S26" s="429">
        <v>10.81855468</v>
      </c>
      <c r="T26" s="429">
        <v>11.419500340000001</v>
      </c>
      <c r="U26" s="429">
        <v>11.411181129999999</v>
      </c>
      <c r="V26" s="429">
        <v>11.357781579999999</v>
      </c>
      <c r="W26" s="429">
        <v>11.23663393</v>
      </c>
      <c r="X26" s="429">
        <v>10.78554141</v>
      </c>
      <c r="Y26" s="429">
        <v>10.72527371</v>
      </c>
      <c r="Z26" s="429">
        <v>10.60983396</v>
      </c>
      <c r="AA26" s="429">
        <v>9.8490535300000008</v>
      </c>
      <c r="AB26" s="429">
        <v>9.9529433829999991</v>
      </c>
      <c r="AC26" s="429">
        <v>9.9568839219999994</v>
      </c>
      <c r="AD26" s="429">
        <v>9.8177849510000001</v>
      </c>
      <c r="AE26" s="429">
        <v>9.8130275499999993</v>
      </c>
      <c r="AF26" s="429">
        <v>10.10332927</v>
      </c>
      <c r="AG26" s="429">
        <v>10.37538311</v>
      </c>
      <c r="AH26" s="429">
        <v>10.96820267</v>
      </c>
      <c r="AI26" s="429">
        <v>10.00152873</v>
      </c>
      <c r="AJ26" s="429">
        <v>10.05258942</v>
      </c>
      <c r="AK26" s="429">
        <v>10.0278794</v>
      </c>
      <c r="AL26" s="429">
        <v>9.8708899389999996</v>
      </c>
      <c r="AM26" s="429">
        <v>10.233393319999999</v>
      </c>
      <c r="AN26" s="429">
        <v>10.949022360000001</v>
      </c>
      <c r="AO26" s="429">
        <v>12.46295538</v>
      </c>
      <c r="AP26" s="429">
        <v>12.622903920000001</v>
      </c>
      <c r="AQ26" s="429">
        <v>11.84168077</v>
      </c>
      <c r="AR26" s="429">
        <v>12.18233041</v>
      </c>
      <c r="AS26" s="429">
        <v>11.33613443</v>
      </c>
      <c r="AT26" s="429">
        <v>11.43426011</v>
      </c>
      <c r="AU26" s="429">
        <v>11.27403949</v>
      </c>
      <c r="AV26" s="429">
        <v>11.891474880000001</v>
      </c>
      <c r="AW26" s="429">
        <v>12.1065068</v>
      </c>
      <c r="AX26" s="429">
        <v>12.234795739999999</v>
      </c>
      <c r="AY26" s="429">
        <v>12.55963</v>
      </c>
      <c r="AZ26" s="896">
        <v>12.06959</v>
      </c>
      <c r="BA26" s="352">
        <v>12.333259999999999</v>
      </c>
      <c r="BB26" s="352">
        <v>12.47311</v>
      </c>
      <c r="BC26" s="352">
        <v>12.37505</v>
      </c>
      <c r="BD26" s="352">
        <v>12.58878</v>
      </c>
      <c r="BE26" s="352">
        <v>12.44294</v>
      </c>
      <c r="BF26" s="352">
        <v>12.000349999999999</v>
      </c>
      <c r="BG26" s="352">
        <v>11.85045</v>
      </c>
      <c r="BH26" s="352">
        <v>11.275650000000001</v>
      </c>
      <c r="BI26" s="352">
        <v>11.076879999999999</v>
      </c>
      <c r="BJ26" s="352">
        <v>10.81836</v>
      </c>
      <c r="BK26" s="352">
        <v>10.917820000000001</v>
      </c>
      <c r="BL26" s="352">
        <v>10.72443</v>
      </c>
      <c r="BM26" s="352">
        <v>10.64667</v>
      </c>
      <c r="BN26" s="352">
        <v>11.03881</v>
      </c>
      <c r="BO26" s="352">
        <v>11.18135</v>
      </c>
      <c r="BP26" s="352">
        <v>11.610279999999999</v>
      </c>
      <c r="BQ26" s="352">
        <v>11.646739999999999</v>
      </c>
      <c r="BR26" s="352">
        <v>11.35829</v>
      </c>
      <c r="BS26" s="352">
        <v>11.34416</v>
      </c>
      <c r="BT26" s="352">
        <v>10.88621</v>
      </c>
      <c r="BU26" s="352">
        <v>10.770810000000001</v>
      </c>
      <c r="BV26" s="352">
        <v>10.57676</v>
      </c>
    </row>
    <row r="27" spans="1:74" ht="11.1" customHeight="1" x14ac:dyDescent="0.2">
      <c r="A27" s="606" t="s">
        <v>367</v>
      </c>
      <c r="B27" s="608" t="s">
        <v>1207</v>
      </c>
      <c r="C27" s="429">
        <v>10.20441012</v>
      </c>
      <c r="D27" s="429">
        <v>10.13806896</v>
      </c>
      <c r="E27" s="429">
        <v>10.81721697</v>
      </c>
      <c r="F27" s="429">
        <v>10.93628562</v>
      </c>
      <c r="G27" s="429">
        <v>13.74253145</v>
      </c>
      <c r="H27" s="429">
        <v>14.940721509999999</v>
      </c>
      <c r="I27" s="429">
        <v>16.056307279999999</v>
      </c>
      <c r="J27" s="429">
        <v>14.76848521</v>
      </c>
      <c r="K27" s="429">
        <v>15.64692237</v>
      </c>
      <c r="L27" s="429">
        <v>14.99273475</v>
      </c>
      <c r="M27" s="429">
        <v>13.64193895</v>
      </c>
      <c r="N27" s="429">
        <v>12.59290654</v>
      </c>
      <c r="O27" s="429">
        <v>13.064003919999999</v>
      </c>
      <c r="P27" s="429">
        <v>12.4507271</v>
      </c>
      <c r="Q27" s="429">
        <v>11.08489391</v>
      </c>
      <c r="R27" s="429">
        <v>11.037793840000001</v>
      </c>
      <c r="S27" s="429">
        <v>11.304579459999999</v>
      </c>
      <c r="T27" s="429">
        <v>11.88975291</v>
      </c>
      <c r="U27" s="429">
        <v>12.290899769999999</v>
      </c>
      <c r="V27" s="429">
        <v>12.713760560000001</v>
      </c>
      <c r="W27" s="429">
        <v>11.96809801</v>
      </c>
      <c r="X27" s="429">
        <v>11.73737895</v>
      </c>
      <c r="Y27" s="429">
        <v>11.34149345</v>
      </c>
      <c r="Z27" s="429">
        <v>10.32444826</v>
      </c>
      <c r="AA27" s="429">
        <v>9.6137498709999996</v>
      </c>
      <c r="AB27" s="429">
        <v>10.58179788</v>
      </c>
      <c r="AC27" s="429">
        <v>10.15928066</v>
      </c>
      <c r="AD27" s="429">
        <v>9.7875295310000006</v>
      </c>
      <c r="AE27" s="429">
        <v>10.095372230000001</v>
      </c>
      <c r="AF27" s="429">
        <v>11.06098096</v>
      </c>
      <c r="AG27" s="429">
        <v>11.65189273</v>
      </c>
      <c r="AH27" s="429">
        <v>11.96075141</v>
      </c>
      <c r="AI27" s="429">
        <v>11.82090629</v>
      </c>
      <c r="AJ27" s="429">
        <v>11.24761458</v>
      </c>
      <c r="AK27" s="429">
        <v>11.80300156</v>
      </c>
      <c r="AL27" s="429">
        <v>10.237506979999999</v>
      </c>
      <c r="AM27" s="429">
        <v>9.811041629</v>
      </c>
      <c r="AN27" s="429">
        <v>10.281919029999999</v>
      </c>
      <c r="AO27" s="429">
        <v>11.265535910000001</v>
      </c>
      <c r="AP27" s="429">
        <v>12.41137765</v>
      </c>
      <c r="AQ27" s="429">
        <v>12.63463258</v>
      </c>
      <c r="AR27" s="429">
        <v>12.890448920000001</v>
      </c>
      <c r="AS27" s="429">
        <v>13.44285363</v>
      </c>
      <c r="AT27" s="429">
        <v>13.31476962</v>
      </c>
      <c r="AU27" s="429">
        <v>12.909106380000001</v>
      </c>
      <c r="AV27" s="429">
        <v>12.86821265</v>
      </c>
      <c r="AW27" s="429">
        <v>11.7216065</v>
      </c>
      <c r="AX27" s="429">
        <v>11.36013642</v>
      </c>
      <c r="AY27" s="429">
        <v>11.519920000000001</v>
      </c>
      <c r="AZ27" s="896">
        <v>10.637980000000001</v>
      </c>
      <c r="BA27" s="352">
        <v>10.446770000000001</v>
      </c>
      <c r="BB27" s="352">
        <v>10.64039</v>
      </c>
      <c r="BC27" s="352">
        <v>11.22847</v>
      </c>
      <c r="BD27" s="352">
        <v>11.53214</v>
      </c>
      <c r="BE27" s="352">
        <v>11.69074</v>
      </c>
      <c r="BF27" s="352">
        <v>11.620419999999999</v>
      </c>
      <c r="BG27" s="352">
        <v>11.301539999999999</v>
      </c>
      <c r="BH27" s="352">
        <v>10.8011</v>
      </c>
      <c r="BI27" s="352">
        <v>10.095000000000001</v>
      </c>
      <c r="BJ27" s="352">
        <v>9.9402650000000001</v>
      </c>
      <c r="BK27" s="352">
        <v>10.079090000000001</v>
      </c>
      <c r="BL27" s="352">
        <v>9.8614080000000008</v>
      </c>
      <c r="BM27" s="352">
        <v>9.9745000000000008</v>
      </c>
      <c r="BN27" s="352">
        <v>10.410209999999999</v>
      </c>
      <c r="BO27" s="352">
        <v>11.17442</v>
      </c>
      <c r="BP27" s="352">
        <v>11.614100000000001</v>
      </c>
      <c r="BQ27" s="352">
        <v>11.861789999999999</v>
      </c>
      <c r="BR27" s="352">
        <v>11.848229999999999</v>
      </c>
      <c r="BS27" s="352">
        <v>11.573359999999999</v>
      </c>
      <c r="BT27" s="352">
        <v>11.10149</v>
      </c>
      <c r="BU27" s="352">
        <v>10.38396</v>
      </c>
      <c r="BV27" s="352">
        <v>10.21176</v>
      </c>
    </row>
    <row r="28" spans="1:74" ht="11.1" customHeight="1" x14ac:dyDescent="0.2">
      <c r="A28" s="606" t="s">
        <v>368</v>
      </c>
      <c r="B28" s="608" t="s">
        <v>1208</v>
      </c>
      <c r="C28" s="429">
        <v>9.8278372540000003</v>
      </c>
      <c r="D28" s="429">
        <v>9.9065385209999999</v>
      </c>
      <c r="E28" s="429">
        <v>10.251046730000001</v>
      </c>
      <c r="F28" s="429">
        <v>11.593787450000001</v>
      </c>
      <c r="G28" s="429">
        <v>13.1316463</v>
      </c>
      <c r="H28" s="429">
        <v>13.75338095</v>
      </c>
      <c r="I28" s="429">
        <v>13.74712278</v>
      </c>
      <c r="J28" s="429">
        <v>15.38578547</v>
      </c>
      <c r="K28" s="429">
        <v>15.250153109999999</v>
      </c>
      <c r="L28" s="429">
        <v>14.234770279999999</v>
      </c>
      <c r="M28" s="429">
        <v>12.39343311</v>
      </c>
      <c r="N28" s="429">
        <v>12.21515389</v>
      </c>
      <c r="O28" s="429">
        <v>12.290657749999999</v>
      </c>
      <c r="P28" s="429">
        <v>11.27251015</v>
      </c>
      <c r="Q28" s="429">
        <v>10.175428500000001</v>
      </c>
      <c r="R28" s="429">
        <v>10.17215489</v>
      </c>
      <c r="S28" s="429">
        <v>9.8412581729999999</v>
      </c>
      <c r="T28" s="429">
        <v>9.7212814180000002</v>
      </c>
      <c r="U28" s="429">
        <v>10.50935964</v>
      </c>
      <c r="V28" s="429">
        <v>10.871531040000001</v>
      </c>
      <c r="W28" s="429">
        <v>10.49514688</v>
      </c>
      <c r="X28" s="429">
        <v>10.392919640000001</v>
      </c>
      <c r="Y28" s="429">
        <v>10.078370980000001</v>
      </c>
      <c r="Z28" s="429">
        <v>9.5664859500000006</v>
      </c>
      <c r="AA28" s="429">
        <v>9.056004519</v>
      </c>
      <c r="AB28" s="429">
        <v>9.2985060130000008</v>
      </c>
      <c r="AC28" s="429">
        <v>9.6038785949999994</v>
      </c>
      <c r="AD28" s="429">
        <v>9.5758047980000001</v>
      </c>
      <c r="AE28" s="429">
        <v>9.6865258480000005</v>
      </c>
      <c r="AF28" s="429">
        <v>10.09048673</v>
      </c>
      <c r="AG28" s="429">
        <v>10.26514549</v>
      </c>
      <c r="AH28" s="429">
        <v>10.229393</v>
      </c>
      <c r="AI28" s="429">
        <v>10.503429969999999</v>
      </c>
      <c r="AJ28" s="429">
        <v>10.801058619999999</v>
      </c>
      <c r="AK28" s="429">
        <v>11.48940127</v>
      </c>
      <c r="AL28" s="429">
        <v>10.249946960000001</v>
      </c>
      <c r="AM28" s="429">
        <v>9.5384673529999997</v>
      </c>
      <c r="AN28" s="429">
        <v>9.8458724830000008</v>
      </c>
      <c r="AO28" s="429">
        <v>10.54194886</v>
      </c>
      <c r="AP28" s="429">
        <v>11.207326520000001</v>
      </c>
      <c r="AQ28" s="429">
        <v>11.677332399999999</v>
      </c>
      <c r="AR28" s="429">
        <v>11.692652089999999</v>
      </c>
      <c r="AS28" s="429">
        <v>12.557809260000001</v>
      </c>
      <c r="AT28" s="429">
        <v>12.582678509999999</v>
      </c>
      <c r="AU28" s="429">
        <v>12.513667549999999</v>
      </c>
      <c r="AV28" s="429">
        <v>12.638191300000001</v>
      </c>
      <c r="AW28" s="429">
        <v>12.618069950000001</v>
      </c>
      <c r="AX28" s="429">
        <v>11.29921197</v>
      </c>
      <c r="AY28" s="429">
        <v>11.45692</v>
      </c>
      <c r="AZ28" s="896">
        <v>11.369350000000001</v>
      </c>
      <c r="BA28" s="352">
        <v>11.12054</v>
      </c>
      <c r="BB28" s="352">
        <v>11.03626</v>
      </c>
      <c r="BC28" s="352">
        <v>11.16283</v>
      </c>
      <c r="BD28" s="352">
        <v>11.07671</v>
      </c>
      <c r="BE28" s="352">
        <v>11.02801</v>
      </c>
      <c r="BF28" s="352">
        <v>11.20614</v>
      </c>
      <c r="BG28" s="352">
        <v>10.88537</v>
      </c>
      <c r="BH28" s="352">
        <v>10.48399</v>
      </c>
      <c r="BI28" s="352">
        <v>9.7426410000000008</v>
      </c>
      <c r="BJ28" s="352">
        <v>9.3692980000000006</v>
      </c>
      <c r="BK28" s="352">
        <v>9.2449460000000006</v>
      </c>
      <c r="BL28" s="352">
        <v>9.2524110000000004</v>
      </c>
      <c r="BM28" s="352">
        <v>9.4160210000000006</v>
      </c>
      <c r="BN28" s="352">
        <v>9.6934310000000004</v>
      </c>
      <c r="BO28" s="352">
        <v>10.12317</v>
      </c>
      <c r="BP28" s="352">
        <v>10.297840000000001</v>
      </c>
      <c r="BQ28" s="352">
        <v>10.45942</v>
      </c>
      <c r="BR28" s="352">
        <v>10.80734</v>
      </c>
      <c r="BS28" s="352">
        <v>10.6313</v>
      </c>
      <c r="BT28" s="352">
        <v>10.34713</v>
      </c>
      <c r="BU28" s="352">
        <v>9.6764639999999993</v>
      </c>
      <c r="BV28" s="352">
        <v>9.3552769999999992</v>
      </c>
    </row>
    <row r="29" spans="1:74" ht="11.1" customHeight="1" x14ac:dyDescent="0.2">
      <c r="A29" s="606" t="s">
        <v>369</v>
      </c>
      <c r="B29" s="608" t="s">
        <v>1011</v>
      </c>
      <c r="C29" s="429">
        <v>8.6990917460000006</v>
      </c>
      <c r="D29" s="429">
        <v>8.7397308450000004</v>
      </c>
      <c r="E29" s="429">
        <v>8.9040327880000003</v>
      </c>
      <c r="F29" s="429">
        <v>9.4654347730000001</v>
      </c>
      <c r="G29" s="429">
        <v>9.9358939199999998</v>
      </c>
      <c r="H29" s="429">
        <v>11.064650260000001</v>
      </c>
      <c r="I29" s="429">
        <v>12.471906799999999</v>
      </c>
      <c r="J29" s="429">
        <v>12.24442196</v>
      </c>
      <c r="K29" s="429">
        <v>12.83243502</v>
      </c>
      <c r="L29" s="429">
        <v>12.441986719999999</v>
      </c>
      <c r="M29" s="429">
        <v>11.43785246</v>
      </c>
      <c r="N29" s="429">
        <v>10.779455840000001</v>
      </c>
      <c r="O29" s="429">
        <v>11.529774209999999</v>
      </c>
      <c r="P29" s="429">
        <v>11.247255880000001</v>
      </c>
      <c r="Q29" s="429">
        <v>10.32369295</v>
      </c>
      <c r="R29" s="429">
        <v>10.350305840000001</v>
      </c>
      <c r="S29" s="429">
        <v>11.212245040000001</v>
      </c>
      <c r="T29" s="429">
        <v>11.717215449999999</v>
      </c>
      <c r="U29" s="429">
        <v>11.923672249999999</v>
      </c>
      <c r="V29" s="429">
        <v>12.3496594</v>
      </c>
      <c r="W29" s="429">
        <v>12.6440772</v>
      </c>
      <c r="X29" s="429">
        <v>11.06995032</v>
      </c>
      <c r="Y29" s="429">
        <v>10.788113109999999</v>
      </c>
      <c r="Z29" s="429">
        <v>10.627061319999999</v>
      </c>
      <c r="AA29" s="429">
        <v>10.236502850000001</v>
      </c>
      <c r="AB29" s="429">
        <v>10.525793</v>
      </c>
      <c r="AC29" s="429">
        <v>10.100585540000001</v>
      </c>
      <c r="AD29" s="429">
        <v>9.9325965850000006</v>
      </c>
      <c r="AE29" s="429">
        <v>10.220992880000001</v>
      </c>
      <c r="AF29" s="429">
        <v>10.97870518</v>
      </c>
      <c r="AG29" s="429">
        <v>10.877755090000001</v>
      </c>
      <c r="AH29" s="429">
        <v>10.29229056</v>
      </c>
      <c r="AI29" s="429">
        <v>10.03312171</v>
      </c>
      <c r="AJ29" s="429">
        <v>9.2685679239999992</v>
      </c>
      <c r="AK29" s="429">
        <v>8.1323078350000007</v>
      </c>
      <c r="AL29" s="429">
        <v>7.8825169959999997</v>
      </c>
      <c r="AM29" s="429">
        <v>8.1733248710000002</v>
      </c>
      <c r="AN29" s="429">
        <v>7.9787545949999998</v>
      </c>
      <c r="AO29" s="429">
        <v>8.0248450259999995</v>
      </c>
      <c r="AP29" s="429">
        <v>8.0606010529999992</v>
      </c>
      <c r="AQ29" s="429">
        <v>8.2392391610000004</v>
      </c>
      <c r="AR29" s="429">
        <v>8.9410014679999996</v>
      </c>
      <c r="AS29" s="429">
        <v>9.2920368490000005</v>
      </c>
      <c r="AT29" s="429">
        <v>9.1250566939999995</v>
      </c>
      <c r="AU29" s="429">
        <v>9.113799041</v>
      </c>
      <c r="AV29" s="429">
        <v>8.5770203269999996</v>
      </c>
      <c r="AW29" s="429">
        <v>8.2884262050000004</v>
      </c>
      <c r="AX29" s="429">
        <v>8.1105088219999999</v>
      </c>
      <c r="AY29" s="429">
        <v>8.6214750000000002</v>
      </c>
      <c r="AZ29" s="896">
        <v>9.0790590000000009</v>
      </c>
      <c r="BA29" s="352">
        <v>9.2048919999999992</v>
      </c>
      <c r="BB29" s="352">
        <v>9.2795009999999998</v>
      </c>
      <c r="BC29" s="352">
        <v>9.6747920000000001</v>
      </c>
      <c r="BD29" s="352">
        <v>10.135770000000001</v>
      </c>
      <c r="BE29" s="352">
        <v>10.55532</v>
      </c>
      <c r="BF29" s="352">
        <v>10.52017</v>
      </c>
      <c r="BG29" s="352">
        <v>10.438470000000001</v>
      </c>
      <c r="BH29" s="352">
        <v>9.6966509999999992</v>
      </c>
      <c r="BI29" s="352">
        <v>9.2584309999999999</v>
      </c>
      <c r="BJ29" s="352">
        <v>9.1110969999999991</v>
      </c>
      <c r="BK29" s="352">
        <v>9.2463270000000009</v>
      </c>
      <c r="BL29" s="352">
        <v>9.477373</v>
      </c>
      <c r="BM29" s="352">
        <v>9.6180459999999997</v>
      </c>
      <c r="BN29" s="352">
        <v>9.7163070000000005</v>
      </c>
      <c r="BO29" s="352">
        <v>10.13327</v>
      </c>
      <c r="BP29" s="352">
        <v>10.616350000000001</v>
      </c>
      <c r="BQ29" s="352">
        <v>11.053710000000001</v>
      </c>
      <c r="BR29" s="352">
        <v>11.03318</v>
      </c>
      <c r="BS29" s="352">
        <v>10.96631</v>
      </c>
      <c r="BT29" s="352">
        <v>10.2376</v>
      </c>
      <c r="BU29" s="352">
        <v>9.8026060000000008</v>
      </c>
      <c r="BV29" s="352">
        <v>9.6557580000000005</v>
      </c>
    </row>
    <row r="30" spans="1:74" ht="11.1" customHeight="1" x14ac:dyDescent="0.2">
      <c r="A30" s="606" t="s">
        <v>370</v>
      </c>
      <c r="B30" s="608" t="s">
        <v>1014</v>
      </c>
      <c r="C30" s="429">
        <v>13.430463270000001</v>
      </c>
      <c r="D30" s="429">
        <v>12.7061022</v>
      </c>
      <c r="E30" s="429">
        <v>12.7945157</v>
      </c>
      <c r="F30" s="429">
        <v>12.47738713</v>
      </c>
      <c r="G30" s="429">
        <v>13.39840175</v>
      </c>
      <c r="H30" s="429">
        <v>15.64681144</v>
      </c>
      <c r="I30" s="429">
        <v>14.99781351</v>
      </c>
      <c r="J30" s="429">
        <v>15.861905910000001</v>
      </c>
      <c r="K30" s="429">
        <v>15.836411439999999</v>
      </c>
      <c r="L30" s="429">
        <v>13.850678520000001</v>
      </c>
      <c r="M30" s="429">
        <v>13.681377210000001</v>
      </c>
      <c r="N30" s="429">
        <v>15.397691610000001</v>
      </c>
      <c r="O30" s="429">
        <v>18.785338679999999</v>
      </c>
      <c r="P30" s="429">
        <v>18.485811680000001</v>
      </c>
      <c r="Q30" s="429">
        <v>16.27966889</v>
      </c>
      <c r="R30" s="429">
        <v>13.67159024</v>
      </c>
      <c r="S30" s="429">
        <v>12.95077485</v>
      </c>
      <c r="T30" s="429">
        <v>13.146774049999999</v>
      </c>
      <c r="U30" s="429">
        <v>13.869691530000001</v>
      </c>
      <c r="V30" s="429">
        <v>14.600639149999999</v>
      </c>
      <c r="W30" s="429">
        <v>14.322762969999999</v>
      </c>
      <c r="X30" s="429">
        <v>13.45604327</v>
      </c>
      <c r="Y30" s="429">
        <v>14.43527729</v>
      </c>
      <c r="Z30" s="429">
        <v>14.6901481</v>
      </c>
      <c r="AA30" s="429">
        <v>12.55545203</v>
      </c>
      <c r="AB30" s="429">
        <v>13.80751895</v>
      </c>
      <c r="AC30" s="429">
        <v>13.515042879999999</v>
      </c>
      <c r="AD30" s="429">
        <v>11.879541619999999</v>
      </c>
      <c r="AE30" s="429">
        <v>11.645488179999999</v>
      </c>
      <c r="AF30" s="429">
        <v>11.98588681</v>
      </c>
      <c r="AG30" s="429">
        <v>13.05149688</v>
      </c>
      <c r="AH30" s="429">
        <v>13.664605419999999</v>
      </c>
      <c r="AI30" s="429">
        <v>13.28194029</v>
      </c>
      <c r="AJ30" s="429">
        <v>12.79217364</v>
      </c>
      <c r="AK30" s="429">
        <v>12.76089565</v>
      </c>
      <c r="AL30" s="429">
        <v>13.51456014</v>
      </c>
      <c r="AM30" s="429">
        <v>14.57705782</v>
      </c>
      <c r="AN30" s="429">
        <v>15.53613253</v>
      </c>
      <c r="AO30" s="429">
        <v>15.76327437</v>
      </c>
      <c r="AP30" s="429">
        <v>15.082264820000001</v>
      </c>
      <c r="AQ30" s="429">
        <v>14.94064288</v>
      </c>
      <c r="AR30" s="429">
        <v>15.27691619</v>
      </c>
      <c r="AS30" s="429">
        <v>16.608706009999999</v>
      </c>
      <c r="AT30" s="429">
        <v>16.368197349999999</v>
      </c>
      <c r="AU30" s="429">
        <v>15.50375133</v>
      </c>
      <c r="AV30" s="429">
        <v>14.99123376</v>
      </c>
      <c r="AW30" s="429">
        <v>15.3378604</v>
      </c>
      <c r="AX30" s="429">
        <v>15.95321214</v>
      </c>
      <c r="AY30" s="429">
        <v>16.539079999999998</v>
      </c>
      <c r="AZ30" s="896">
        <v>16.017790000000002</v>
      </c>
      <c r="BA30" s="352">
        <v>15.44041</v>
      </c>
      <c r="BB30" s="352">
        <v>14.50184</v>
      </c>
      <c r="BC30" s="352">
        <v>14.044359999999999</v>
      </c>
      <c r="BD30" s="352">
        <v>14.200900000000001</v>
      </c>
      <c r="BE30" s="352">
        <v>14.17925</v>
      </c>
      <c r="BF30" s="352">
        <v>14.09585</v>
      </c>
      <c r="BG30" s="352">
        <v>13.77281</v>
      </c>
      <c r="BH30" s="352">
        <v>12.966329999999999</v>
      </c>
      <c r="BI30" s="352">
        <v>13.113580000000001</v>
      </c>
      <c r="BJ30" s="352">
        <v>13.63161</v>
      </c>
      <c r="BK30" s="352">
        <v>14.07813</v>
      </c>
      <c r="BL30" s="352">
        <v>13.91892</v>
      </c>
      <c r="BM30" s="352">
        <v>13.703150000000001</v>
      </c>
      <c r="BN30" s="352">
        <v>13.03359</v>
      </c>
      <c r="BO30" s="352">
        <v>12.8111</v>
      </c>
      <c r="BP30" s="352">
        <v>13.17632</v>
      </c>
      <c r="BQ30" s="352">
        <v>13.33184</v>
      </c>
      <c r="BR30" s="352">
        <v>13.399229999999999</v>
      </c>
      <c r="BS30" s="352">
        <v>13.209070000000001</v>
      </c>
      <c r="BT30" s="352">
        <v>12.51566</v>
      </c>
      <c r="BU30" s="352">
        <v>12.743880000000001</v>
      </c>
      <c r="BV30" s="352">
        <v>13.32663</v>
      </c>
    </row>
    <row r="31" spans="1:74" ht="11.1" customHeight="1" x14ac:dyDescent="0.2">
      <c r="A31" s="606"/>
      <c r="B31" s="610"/>
      <c r="C31" s="429"/>
      <c r="D31" s="429"/>
      <c r="E31" s="429"/>
      <c r="F31" s="429"/>
      <c r="G31" s="429"/>
      <c r="H31" s="429"/>
      <c r="I31" s="429"/>
      <c r="J31" s="429"/>
      <c r="K31" s="429"/>
      <c r="L31" s="429"/>
      <c r="M31" s="429"/>
      <c r="N31" s="429"/>
      <c r="O31" s="429"/>
      <c r="P31" s="429"/>
      <c r="Q31" s="429"/>
      <c r="R31" s="429"/>
      <c r="S31" s="429"/>
      <c r="T31" s="429"/>
      <c r="U31" s="429"/>
      <c r="V31" s="429"/>
      <c r="W31" s="429"/>
      <c r="X31" s="429"/>
      <c r="Y31" s="429"/>
      <c r="Z31" s="429"/>
      <c r="AA31" s="429"/>
      <c r="AB31" s="429"/>
      <c r="AC31" s="429"/>
      <c r="AD31" s="429"/>
      <c r="AE31" s="429"/>
      <c r="AF31" s="429"/>
      <c r="AG31" s="429"/>
      <c r="AH31" s="429"/>
      <c r="AI31" s="429"/>
      <c r="AJ31" s="429"/>
      <c r="AK31" s="429"/>
      <c r="AL31" s="429"/>
      <c r="AM31" s="429"/>
      <c r="AN31" s="429"/>
      <c r="AO31" s="429"/>
      <c r="AP31" s="429"/>
      <c r="AQ31" s="429"/>
      <c r="AR31" s="429"/>
      <c r="AS31" s="429"/>
      <c r="AT31" s="429"/>
      <c r="AU31" s="429"/>
      <c r="AV31" s="429"/>
      <c r="AW31" s="429"/>
      <c r="AX31" s="429"/>
      <c r="AY31" s="429"/>
      <c r="AZ31" s="896"/>
      <c r="BA31" s="352"/>
      <c r="BB31" s="352"/>
      <c r="BC31" s="352"/>
      <c r="BD31" s="352"/>
      <c r="BE31" s="352"/>
      <c r="BF31" s="352"/>
      <c r="BG31" s="352"/>
      <c r="BH31" s="352"/>
      <c r="BI31" s="352"/>
      <c r="BJ31" s="352"/>
      <c r="BK31" s="352"/>
      <c r="BL31" s="352"/>
      <c r="BM31" s="352"/>
      <c r="BN31" s="352"/>
      <c r="BO31" s="352"/>
      <c r="BP31" s="352"/>
      <c r="BQ31" s="352"/>
      <c r="BR31" s="352"/>
      <c r="BS31" s="352"/>
      <c r="BT31" s="352"/>
      <c r="BU31" s="352"/>
      <c r="BV31" s="352"/>
    </row>
    <row r="32" spans="1:74" ht="11.1" customHeight="1" x14ac:dyDescent="0.2">
      <c r="A32" s="606"/>
      <c r="B32" s="44" t="s">
        <v>1210</v>
      </c>
      <c r="C32" s="614"/>
      <c r="D32" s="614"/>
      <c r="E32" s="614"/>
      <c r="F32" s="614"/>
      <c r="G32" s="614"/>
      <c r="H32" s="614"/>
      <c r="I32" s="614"/>
      <c r="J32" s="614"/>
      <c r="K32" s="614"/>
      <c r="L32" s="614"/>
      <c r="M32" s="614"/>
      <c r="N32" s="614"/>
      <c r="O32" s="614"/>
      <c r="P32" s="614"/>
      <c r="Q32" s="614"/>
      <c r="R32" s="614"/>
      <c r="S32" s="614"/>
      <c r="T32" s="614"/>
      <c r="U32" s="614"/>
      <c r="V32" s="614"/>
      <c r="W32" s="614"/>
      <c r="X32" s="614"/>
      <c r="Y32" s="614"/>
      <c r="Z32" s="614"/>
      <c r="AA32" s="614"/>
      <c r="AB32" s="614"/>
      <c r="AC32" s="614"/>
      <c r="AD32" s="614"/>
      <c r="AE32" s="614"/>
      <c r="AF32" s="614"/>
      <c r="AG32" s="614"/>
      <c r="AH32" s="614"/>
      <c r="AI32" s="614"/>
      <c r="AJ32" s="614"/>
      <c r="AK32" s="614"/>
      <c r="AL32" s="614"/>
      <c r="AM32" s="614"/>
      <c r="AN32" s="614"/>
      <c r="AO32" s="614"/>
      <c r="AP32" s="614"/>
      <c r="AQ32" s="614"/>
      <c r="AR32" s="614"/>
      <c r="AS32" s="614"/>
      <c r="AT32" s="614"/>
      <c r="AU32" s="614"/>
      <c r="AV32" s="614"/>
      <c r="AW32" s="614"/>
      <c r="AX32" s="614"/>
      <c r="AY32" s="614"/>
      <c r="AZ32" s="932"/>
      <c r="BA32" s="617"/>
      <c r="BB32" s="617"/>
      <c r="BC32" s="617"/>
      <c r="BD32" s="617"/>
      <c r="BE32" s="617"/>
      <c r="BF32" s="617"/>
      <c r="BG32" s="617"/>
      <c r="BH32" s="617"/>
      <c r="BI32" s="617"/>
      <c r="BJ32" s="617"/>
      <c r="BK32" s="617"/>
      <c r="BL32" s="617"/>
      <c r="BM32" s="617"/>
      <c r="BN32" s="617"/>
      <c r="BO32" s="617"/>
      <c r="BP32" s="617"/>
      <c r="BQ32" s="617"/>
      <c r="BR32" s="617"/>
      <c r="BS32" s="617"/>
      <c r="BT32" s="617"/>
      <c r="BU32" s="617"/>
      <c r="BV32" s="617"/>
    </row>
    <row r="33" spans="1:74" ht="11.1" customHeight="1" x14ac:dyDescent="0.2">
      <c r="A33" s="606" t="s">
        <v>381</v>
      </c>
      <c r="B33" s="578" t="s">
        <v>1150</v>
      </c>
      <c r="C33" s="429">
        <v>6.49</v>
      </c>
      <c r="D33" s="429">
        <v>7.34</v>
      </c>
      <c r="E33" s="429">
        <v>6.2</v>
      </c>
      <c r="F33" s="429">
        <v>6.7</v>
      </c>
      <c r="G33" s="429">
        <v>8.11</v>
      </c>
      <c r="H33" s="429">
        <v>9.34</v>
      </c>
      <c r="I33" s="429">
        <v>7.89</v>
      </c>
      <c r="J33" s="429">
        <v>9.44</v>
      </c>
      <c r="K33" s="429">
        <v>9.6199999999999992</v>
      </c>
      <c r="L33" s="429">
        <v>7.18</v>
      </c>
      <c r="M33" s="429">
        <v>6.76</v>
      </c>
      <c r="N33" s="429">
        <v>8.08</v>
      </c>
      <c r="O33" s="429">
        <v>7.2</v>
      </c>
      <c r="P33" s="429">
        <v>5.94</v>
      </c>
      <c r="Q33" s="429">
        <v>5</v>
      </c>
      <c r="R33" s="429">
        <v>4.03</v>
      </c>
      <c r="S33" s="429">
        <v>3.54</v>
      </c>
      <c r="T33" s="429">
        <v>3.53</v>
      </c>
      <c r="U33" s="429">
        <v>3.84</v>
      </c>
      <c r="V33" s="429">
        <v>3.79</v>
      </c>
      <c r="W33" s="429">
        <v>3.84</v>
      </c>
      <c r="X33" s="429">
        <v>4.0599999999999996</v>
      </c>
      <c r="Y33" s="429">
        <v>4.3499999999999996</v>
      </c>
      <c r="Z33" s="429">
        <v>4.4800000000000004</v>
      </c>
      <c r="AA33" s="429">
        <v>5.24</v>
      </c>
      <c r="AB33" s="429">
        <v>4.97</v>
      </c>
      <c r="AC33" s="429">
        <v>3.9</v>
      </c>
      <c r="AD33" s="429">
        <v>3.48</v>
      </c>
      <c r="AE33" s="429">
        <v>3.31</v>
      </c>
      <c r="AF33" s="429">
        <v>3.85</v>
      </c>
      <c r="AG33" s="429">
        <v>3.74</v>
      </c>
      <c r="AH33" s="429">
        <v>3.22</v>
      </c>
      <c r="AI33" s="429">
        <v>3.4</v>
      </c>
      <c r="AJ33" s="429">
        <v>3.94</v>
      </c>
      <c r="AK33" s="429">
        <v>4.04</v>
      </c>
      <c r="AL33" s="429">
        <v>5.21</v>
      </c>
      <c r="AM33" s="429">
        <v>6.03</v>
      </c>
      <c r="AN33" s="429">
        <v>5.92</v>
      </c>
      <c r="AO33" s="429">
        <v>5.67</v>
      </c>
      <c r="AP33" s="429">
        <v>5.31</v>
      </c>
      <c r="AQ33" s="429">
        <v>4.6900000000000004</v>
      </c>
      <c r="AR33" s="429">
        <v>4.6500000000000004</v>
      </c>
      <c r="AS33" s="429">
        <v>4.63</v>
      </c>
      <c r="AT33" s="429">
        <v>4.46</v>
      </c>
      <c r="AU33" s="429">
        <v>4.41</v>
      </c>
      <c r="AV33" s="429">
        <v>4.55</v>
      </c>
      <c r="AW33" s="429">
        <v>5.33</v>
      </c>
      <c r="AX33" s="429">
        <v>6.37</v>
      </c>
      <c r="AY33" s="429">
        <v>8.2126009999999994</v>
      </c>
      <c r="AZ33" s="896">
        <v>6.0203040000000003</v>
      </c>
      <c r="BA33" s="352">
        <v>4.4725669999999997</v>
      </c>
      <c r="BB33" s="352">
        <v>4.1249630000000002</v>
      </c>
      <c r="BC33" s="352">
        <v>3.9246279999999998</v>
      </c>
      <c r="BD33" s="352">
        <v>4.0661069999999997</v>
      </c>
      <c r="BE33" s="352">
        <v>3.9985970000000002</v>
      </c>
      <c r="BF33" s="352">
        <v>4.0183179999999998</v>
      </c>
      <c r="BG33" s="352">
        <v>4.13598</v>
      </c>
      <c r="BH33" s="352">
        <v>4.1999300000000002</v>
      </c>
      <c r="BI33" s="352">
        <v>4.570392</v>
      </c>
      <c r="BJ33" s="352">
        <v>5.4537069999999996</v>
      </c>
      <c r="BK33" s="352">
        <v>5.7729939999999997</v>
      </c>
      <c r="BL33" s="352">
        <v>5.681279</v>
      </c>
      <c r="BM33" s="352">
        <v>4.7956589999999997</v>
      </c>
      <c r="BN33" s="352">
        <v>4.4007490000000002</v>
      </c>
      <c r="BO33" s="352">
        <v>4.2519850000000003</v>
      </c>
      <c r="BP33" s="352">
        <v>4.438923</v>
      </c>
      <c r="BQ33" s="352">
        <v>4.3519839999999999</v>
      </c>
      <c r="BR33" s="352">
        <v>4.3538319999999997</v>
      </c>
      <c r="BS33" s="352">
        <v>4.4789589999999997</v>
      </c>
      <c r="BT33" s="352">
        <v>4.5194159999999997</v>
      </c>
      <c r="BU33" s="352">
        <v>4.791188</v>
      </c>
      <c r="BV33" s="352">
        <v>5.6298599999999999</v>
      </c>
    </row>
    <row r="34" spans="1:74" ht="11.1" customHeight="1" x14ac:dyDescent="0.2">
      <c r="A34" s="606" t="s">
        <v>372</v>
      </c>
      <c r="B34" s="608" t="s">
        <v>1004</v>
      </c>
      <c r="C34" s="429">
        <v>11.00897878</v>
      </c>
      <c r="D34" s="429">
        <v>11.32070068</v>
      </c>
      <c r="E34" s="429">
        <v>11.491026740000001</v>
      </c>
      <c r="F34" s="429">
        <v>11.959529590000001</v>
      </c>
      <c r="G34" s="429">
        <v>12.441995390000001</v>
      </c>
      <c r="H34" s="429">
        <v>12.048922259999999</v>
      </c>
      <c r="I34" s="429">
        <v>12.119040630000001</v>
      </c>
      <c r="J34" s="429">
        <v>12.099851470000001</v>
      </c>
      <c r="K34" s="429">
        <v>12.425444430000001</v>
      </c>
      <c r="L34" s="429">
        <v>12.508778209999999</v>
      </c>
      <c r="M34" s="429">
        <v>13.42479848</v>
      </c>
      <c r="N34" s="429">
        <v>14.328362329999999</v>
      </c>
      <c r="O34" s="429">
        <v>13.90201652</v>
      </c>
      <c r="P34" s="429">
        <v>13.823658699999999</v>
      </c>
      <c r="Q34" s="429">
        <v>12.65505871</v>
      </c>
      <c r="R34" s="429">
        <v>11.64204428</v>
      </c>
      <c r="S34" s="429">
        <v>9.1488848990000005</v>
      </c>
      <c r="T34" s="429">
        <v>8.741576577</v>
      </c>
      <c r="U34" s="429">
        <v>7.456972285</v>
      </c>
      <c r="V34" s="429">
        <v>8.0316701290000001</v>
      </c>
      <c r="W34" s="429">
        <v>7.951429869</v>
      </c>
      <c r="X34" s="429">
        <v>7.4983277250000002</v>
      </c>
      <c r="Y34" s="429">
        <v>8.6732868889999999</v>
      </c>
      <c r="Z34" s="429">
        <v>10.7890272</v>
      </c>
      <c r="AA34" s="429">
        <v>11.4030529</v>
      </c>
      <c r="AB34" s="429">
        <v>10.891910530000001</v>
      </c>
      <c r="AC34" s="429">
        <v>11.149188049999999</v>
      </c>
      <c r="AD34" s="429">
        <v>11.259093719999999</v>
      </c>
      <c r="AE34" s="429">
        <v>9.7490194779999992</v>
      </c>
      <c r="AF34" s="429">
        <v>7.0641186280000001</v>
      </c>
      <c r="AG34" s="429">
        <v>6.9558877470000002</v>
      </c>
      <c r="AH34" s="429">
        <v>7.0316757699999997</v>
      </c>
      <c r="AI34" s="429">
        <v>7.1161312319999999</v>
      </c>
      <c r="AJ34" s="429">
        <v>7.0811997660000001</v>
      </c>
      <c r="AK34" s="429">
        <v>9.3554210480000002</v>
      </c>
      <c r="AL34" s="429">
        <v>11.12131952</v>
      </c>
      <c r="AM34" s="429">
        <v>11.00931873</v>
      </c>
      <c r="AN34" s="429">
        <v>12.057211260000001</v>
      </c>
      <c r="AO34" s="429">
        <v>12.212933550000001</v>
      </c>
      <c r="AP34" s="429">
        <v>12.30240341</v>
      </c>
      <c r="AQ34" s="429">
        <v>9.878752875</v>
      </c>
      <c r="AR34" s="429">
        <v>9.6023569329999994</v>
      </c>
      <c r="AS34" s="429">
        <v>8.5808246550000007</v>
      </c>
      <c r="AT34" s="429">
        <v>8.0972752280000009</v>
      </c>
      <c r="AU34" s="429">
        <v>8.6390725449999994</v>
      </c>
      <c r="AV34" s="429">
        <v>8.0727926189999994</v>
      </c>
      <c r="AW34" s="429">
        <v>11.038527480000001</v>
      </c>
      <c r="AX34" s="429">
        <v>13.040218230000001</v>
      </c>
      <c r="AY34" s="429">
        <v>13.62959</v>
      </c>
      <c r="AZ34" s="896">
        <v>13.352930000000001</v>
      </c>
      <c r="BA34" s="352">
        <v>12.839119999999999</v>
      </c>
      <c r="BB34" s="352">
        <v>12.544169999999999</v>
      </c>
      <c r="BC34" s="352">
        <v>11.096590000000001</v>
      </c>
      <c r="BD34" s="352">
        <v>10.09647</v>
      </c>
      <c r="BE34" s="352">
        <v>9.5378699999999998</v>
      </c>
      <c r="BF34" s="352">
        <v>9.3304170000000006</v>
      </c>
      <c r="BG34" s="352">
        <v>9.0728840000000002</v>
      </c>
      <c r="BH34" s="352">
        <v>8.9245809999999999</v>
      </c>
      <c r="BI34" s="352">
        <v>9.6745800000000006</v>
      </c>
      <c r="BJ34" s="352">
        <v>10.79696</v>
      </c>
      <c r="BK34" s="352">
        <v>11.02806</v>
      </c>
      <c r="BL34" s="352">
        <v>11.17234</v>
      </c>
      <c r="BM34" s="352">
        <v>11.09273</v>
      </c>
      <c r="BN34" s="352">
        <v>11.103859999999999</v>
      </c>
      <c r="BO34" s="352">
        <v>9.9220330000000008</v>
      </c>
      <c r="BP34" s="352">
        <v>9.157807</v>
      </c>
      <c r="BQ34" s="352">
        <v>8.7962389999999999</v>
      </c>
      <c r="BR34" s="352">
        <v>8.7538180000000008</v>
      </c>
      <c r="BS34" s="352">
        <v>8.6412899999999997</v>
      </c>
      <c r="BT34" s="352">
        <v>8.6142920000000007</v>
      </c>
      <c r="BU34" s="352">
        <v>9.4425939999999997</v>
      </c>
      <c r="BV34" s="352">
        <v>10.62379</v>
      </c>
    </row>
    <row r="35" spans="1:74" ht="11.1" customHeight="1" x14ac:dyDescent="0.2">
      <c r="A35" s="606" t="s">
        <v>373</v>
      </c>
      <c r="B35" s="609" t="s">
        <v>1005</v>
      </c>
      <c r="C35" s="429">
        <v>10.78499848</v>
      </c>
      <c r="D35" s="429">
        <v>10.47440344</v>
      </c>
      <c r="E35" s="429">
        <v>10.47890991</v>
      </c>
      <c r="F35" s="429">
        <v>9.9497636239999991</v>
      </c>
      <c r="G35" s="429">
        <v>11.11401612</v>
      </c>
      <c r="H35" s="429">
        <v>11.97106943</v>
      </c>
      <c r="I35" s="429">
        <v>11.56923025</v>
      </c>
      <c r="J35" s="429">
        <v>11.93023071</v>
      </c>
      <c r="K35" s="429">
        <v>12.27594416</v>
      </c>
      <c r="L35" s="429">
        <v>12.1905397</v>
      </c>
      <c r="M35" s="429">
        <v>12.169512210000001</v>
      </c>
      <c r="N35" s="429">
        <v>12.545056949999999</v>
      </c>
      <c r="O35" s="429">
        <v>12.875733439999999</v>
      </c>
      <c r="P35" s="429">
        <v>11.9369295</v>
      </c>
      <c r="Q35" s="429">
        <v>10.961510949999999</v>
      </c>
      <c r="R35" s="429">
        <v>9.4096493040000002</v>
      </c>
      <c r="S35" s="429">
        <v>8.6245879270000003</v>
      </c>
      <c r="T35" s="429">
        <v>8.3458985909999992</v>
      </c>
      <c r="U35" s="429">
        <v>7.718342904</v>
      </c>
      <c r="V35" s="429">
        <v>7.6453720909999996</v>
      </c>
      <c r="W35" s="429">
        <v>7.9741510780000002</v>
      </c>
      <c r="X35" s="429">
        <v>8.7569475709999995</v>
      </c>
      <c r="Y35" s="429">
        <v>8.8792366759999997</v>
      </c>
      <c r="Z35" s="429">
        <v>9.8377261269999998</v>
      </c>
      <c r="AA35" s="429">
        <v>10.584305840000001</v>
      </c>
      <c r="AB35" s="429">
        <v>10.367103200000001</v>
      </c>
      <c r="AC35" s="429">
        <v>10.431781490000001</v>
      </c>
      <c r="AD35" s="429">
        <v>9.6453716220000008</v>
      </c>
      <c r="AE35" s="429">
        <v>9.3446660010000002</v>
      </c>
      <c r="AF35" s="429">
        <v>9.6169937280000006</v>
      </c>
      <c r="AG35" s="429">
        <v>10.607356859999999</v>
      </c>
      <c r="AH35" s="429">
        <v>7.9496425210000004</v>
      </c>
      <c r="AI35" s="429">
        <v>7.7968815549999997</v>
      </c>
      <c r="AJ35" s="429">
        <v>8.8366511130000003</v>
      </c>
      <c r="AK35" s="429">
        <v>9.6959715430000006</v>
      </c>
      <c r="AL35" s="429">
        <v>10.988142809999999</v>
      </c>
      <c r="AM35" s="429">
        <v>11.06117257</v>
      </c>
      <c r="AN35" s="429">
        <v>11.309874519999999</v>
      </c>
      <c r="AO35" s="429">
        <v>11.866848239999999</v>
      </c>
      <c r="AP35" s="429">
        <v>11.298270929999999</v>
      </c>
      <c r="AQ35" s="429">
        <v>11.84171152</v>
      </c>
      <c r="AR35" s="429">
        <v>10.27609077</v>
      </c>
      <c r="AS35" s="429">
        <v>11.018339660000001</v>
      </c>
      <c r="AT35" s="429">
        <v>9.8812878390000005</v>
      </c>
      <c r="AU35" s="429">
        <v>9.8987723909999996</v>
      </c>
      <c r="AV35" s="429">
        <v>9.8555734449999992</v>
      </c>
      <c r="AW35" s="429">
        <v>11.05480889</v>
      </c>
      <c r="AX35" s="429">
        <v>12.250203920000001</v>
      </c>
      <c r="AY35" s="429">
        <v>12.70204</v>
      </c>
      <c r="AZ35" s="896">
        <v>12.259819999999999</v>
      </c>
      <c r="BA35" s="352">
        <v>11.73964</v>
      </c>
      <c r="BB35" s="352">
        <v>10.69281</v>
      </c>
      <c r="BC35" s="352">
        <v>10.22254</v>
      </c>
      <c r="BD35" s="352">
        <v>9.8885590000000008</v>
      </c>
      <c r="BE35" s="352">
        <v>9.7959300000000002</v>
      </c>
      <c r="BF35" s="352">
        <v>9.2685309999999994</v>
      </c>
      <c r="BG35" s="352">
        <v>9.295496</v>
      </c>
      <c r="BH35" s="352">
        <v>9.2989130000000007</v>
      </c>
      <c r="BI35" s="352">
        <v>9.4520780000000002</v>
      </c>
      <c r="BJ35" s="352">
        <v>9.9996829999999992</v>
      </c>
      <c r="BK35" s="352">
        <v>10.18669</v>
      </c>
      <c r="BL35" s="352">
        <v>10.1905</v>
      </c>
      <c r="BM35" s="352">
        <v>10.113149999999999</v>
      </c>
      <c r="BN35" s="352">
        <v>9.3783589999999997</v>
      </c>
      <c r="BO35" s="352">
        <v>9.1737719999999996</v>
      </c>
      <c r="BP35" s="352">
        <v>9.0706980000000001</v>
      </c>
      <c r="BQ35" s="352">
        <v>9.1674930000000003</v>
      </c>
      <c r="BR35" s="352">
        <v>8.7957850000000004</v>
      </c>
      <c r="BS35" s="352">
        <v>8.956823</v>
      </c>
      <c r="BT35" s="352">
        <v>9.0701160000000005</v>
      </c>
      <c r="BU35" s="352">
        <v>9.2919979999999995</v>
      </c>
      <c r="BV35" s="352">
        <v>9.8896479999999993</v>
      </c>
    </row>
    <row r="36" spans="1:74" ht="11.1" customHeight="1" x14ac:dyDescent="0.2">
      <c r="A36" s="606" t="s">
        <v>374</v>
      </c>
      <c r="B36" s="608" t="s">
        <v>1205</v>
      </c>
      <c r="C36" s="429">
        <v>7.6891072530000004</v>
      </c>
      <c r="D36" s="429">
        <v>7.8243280559999997</v>
      </c>
      <c r="E36" s="429">
        <v>7.3414589289999999</v>
      </c>
      <c r="F36" s="429">
        <v>8.0676270060000004</v>
      </c>
      <c r="G36" s="429">
        <v>9.5079328190000005</v>
      </c>
      <c r="H36" s="429">
        <v>9.6810651009999997</v>
      </c>
      <c r="I36" s="429">
        <v>8.7576695089999994</v>
      </c>
      <c r="J36" s="429">
        <v>11.819888239999999</v>
      </c>
      <c r="K36" s="429">
        <v>11.71892119</v>
      </c>
      <c r="L36" s="429">
        <v>9.8739851769999998</v>
      </c>
      <c r="M36" s="429">
        <v>10.458762249999999</v>
      </c>
      <c r="N36" s="429">
        <v>10.35376808</v>
      </c>
      <c r="O36" s="429">
        <v>9.5481369009999995</v>
      </c>
      <c r="P36" s="429">
        <v>8.9864774220000001</v>
      </c>
      <c r="Q36" s="429">
        <v>7.8442399920000003</v>
      </c>
      <c r="R36" s="429">
        <v>6.2396603290000003</v>
      </c>
      <c r="S36" s="429">
        <v>6.2453231120000003</v>
      </c>
      <c r="T36" s="429">
        <v>7.0332615570000003</v>
      </c>
      <c r="U36" s="429">
        <v>6.4479199310000004</v>
      </c>
      <c r="V36" s="429">
        <v>6.4873829799999996</v>
      </c>
      <c r="W36" s="429">
        <v>7.0197700960000002</v>
      </c>
      <c r="X36" s="429">
        <v>5.9406321719999999</v>
      </c>
      <c r="Y36" s="429">
        <v>5.7986871300000002</v>
      </c>
      <c r="Z36" s="429">
        <v>6.2475526950000004</v>
      </c>
      <c r="AA36" s="429">
        <v>6.2188747739999997</v>
      </c>
      <c r="AB36" s="429">
        <v>7.1578472609999997</v>
      </c>
      <c r="AC36" s="429">
        <v>6.2091368579999999</v>
      </c>
      <c r="AD36" s="429">
        <v>6.136188153</v>
      </c>
      <c r="AE36" s="429">
        <v>5.9726985800000003</v>
      </c>
      <c r="AF36" s="429">
        <v>6.8641819780000004</v>
      </c>
      <c r="AG36" s="429">
        <v>6.3259403399999998</v>
      </c>
      <c r="AH36" s="429">
        <v>5.6542206090000002</v>
      </c>
      <c r="AI36" s="429">
        <v>6.1699013870000003</v>
      </c>
      <c r="AJ36" s="429">
        <v>5.8355289179999996</v>
      </c>
      <c r="AK36" s="429">
        <v>6.4384311719999996</v>
      </c>
      <c r="AL36" s="429">
        <v>6.5118712749999998</v>
      </c>
      <c r="AM36" s="429">
        <v>6.6763005629999999</v>
      </c>
      <c r="AN36" s="429">
        <v>6.9642576869999999</v>
      </c>
      <c r="AO36" s="429">
        <v>7.4187652279999998</v>
      </c>
      <c r="AP36" s="429">
        <v>8.0478409329999998</v>
      </c>
      <c r="AQ36" s="429">
        <v>7.4182546670000002</v>
      </c>
      <c r="AR36" s="429">
        <v>6.8675005379999998</v>
      </c>
      <c r="AS36" s="429">
        <v>7.2289639059999997</v>
      </c>
      <c r="AT36" s="429">
        <v>6.9744596980000004</v>
      </c>
      <c r="AU36" s="429">
        <v>6.8916135929999998</v>
      </c>
      <c r="AV36" s="429">
        <v>6.639345166</v>
      </c>
      <c r="AW36" s="429">
        <v>7.3925195380000002</v>
      </c>
      <c r="AX36" s="429">
        <v>7.7178371170000002</v>
      </c>
      <c r="AY36" s="429">
        <v>8.5358560000000008</v>
      </c>
      <c r="AZ36" s="896">
        <v>8.3412609999999994</v>
      </c>
      <c r="BA36" s="352">
        <v>7.75183</v>
      </c>
      <c r="BB36" s="352">
        <v>7.568454</v>
      </c>
      <c r="BC36" s="352">
        <v>7.188466</v>
      </c>
      <c r="BD36" s="352">
        <v>7.2790439999999998</v>
      </c>
      <c r="BE36" s="352">
        <v>6.7506069999999996</v>
      </c>
      <c r="BF36" s="352">
        <v>7.1282870000000003</v>
      </c>
      <c r="BG36" s="352">
        <v>6.9404089999999998</v>
      </c>
      <c r="BH36" s="352">
        <v>6.3722269999999996</v>
      </c>
      <c r="BI36" s="352">
        <v>6.6884030000000001</v>
      </c>
      <c r="BJ36" s="352">
        <v>6.9675370000000001</v>
      </c>
      <c r="BK36" s="352">
        <v>7.096984</v>
      </c>
      <c r="BL36" s="352">
        <v>7.3348940000000002</v>
      </c>
      <c r="BM36" s="352">
        <v>7.1727309999999997</v>
      </c>
      <c r="BN36" s="352">
        <v>7.227373</v>
      </c>
      <c r="BO36" s="352">
        <v>7.0318940000000003</v>
      </c>
      <c r="BP36" s="352">
        <v>7.272119</v>
      </c>
      <c r="BQ36" s="352">
        <v>6.8490529999999996</v>
      </c>
      <c r="BR36" s="352">
        <v>7.2999679999999998</v>
      </c>
      <c r="BS36" s="352">
        <v>7.1706269999999996</v>
      </c>
      <c r="BT36" s="352">
        <v>6.641235</v>
      </c>
      <c r="BU36" s="352">
        <v>6.9511659999999997</v>
      </c>
      <c r="BV36" s="352">
        <v>7.2126919999999997</v>
      </c>
    </row>
    <row r="37" spans="1:74" ht="11.1" customHeight="1" x14ac:dyDescent="0.2">
      <c r="A37" s="606" t="s">
        <v>375</v>
      </c>
      <c r="B37" s="608" t="s">
        <v>1206</v>
      </c>
      <c r="C37" s="429">
        <v>7.7770420419999997</v>
      </c>
      <c r="D37" s="429">
        <v>7.8188434510000002</v>
      </c>
      <c r="E37" s="429">
        <v>7.1652250139999998</v>
      </c>
      <c r="F37" s="429">
        <v>6.9073959010000001</v>
      </c>
      <c r="G37" s="429">
        <v>8.1732676580000003</v>
      </c>
      <c r="H37" s="429">
        <v>9.5111280130000004</v>
      </c>
      <c r="I37" s="429">
        <v>8.4338501899999994</v>
      </c>
      <c r="J37" s="429">
        <v>9.0806304719999993</v>
      </c>
      <c r="K37" s="429">
        <v>9.7692414329999995</v>
      </c>
      <c r="L37" s="429">
        <v>7.8601494409999999</v>
      </c>
      <c r="M37" s="429">
        <v>7.5834997350000002</v>
      </c>
      <c r="N37" s="429">
        <v>9.0024519129999998</v>
      </c>
      <c r="O37" s="429">
        <v>9.685434527</v>
      </c>
      <c r="P37" s="429">
        <v>8.9510765299999999</v>
      </c>
      <c r="Q37" s="429">
        <v>7.1493780190000003</v>
      </c>
      <c r="R37" s="429">
        <v>5.496945513</v>
      </c>
      <c r="S37" s="429">
        <v>4.6165177789999996</v>
      </c>
      <c r="T37" s="429">
        <v>3.9763696359999998</v>
      </c>
      <c r="U37" s="429">
        <v>4.2444712979999997</v>
      </c>
      <c r="V37" s="429">
        <v>4.6703544939999997</v>
      </c>
      <c r="W37" s="429">
        <v>5.0822052859999998</v>
      </c>
      <c r="X37" s="429">
        <v>4.8690273660000001</v>
      </c>
      <c r="Y37" s="429">
        <v>4.7635175519999997</v>
      </c>
      <c r="Z37" s="429">
        <v>5.2054802499999999</v>
      </c>
      <c r="AA37" s="429">
        <v>6.1001858149999997</v>
      </c>
      <c r="AB37" s="429">
        <v>6.2033815460000001</v>
      </c>
      <c r="AC37" s="429">
        <v>4.6944787889999997</v>
      </c>
      <c r="AD37" s="429">
        <v>4.0340230869999996</v>
      </c>
      <c r="AE37" s="429">
        <v>3.540768441</v>
      </c>
      <c r="AF37" s="429">
        <v>3.6020289590000001</v>
      </c>
      <c r="AG37" s="429">
        <v>4.0848955260000004</v>
      </c>
      <c r="AH37" s="429">
        <v>3.8061036150000001</v>
      </c>
      <c r="AI37" s="429">
        <v>3.629786534</v>
      </c>
      <c r="AJ37" s="429">
        <v>4.2866392209999997</v>
      </c>
      <c r="AK37" s="429">
        <v>4.8435422859999999</v>
      </c>
      <c r="AL37" s="429">
        <v>6.1173514390000001</v>
      </c>
      <c r="AM37" s="429">
        <v>6.8961636640000004</v>
      </c>
      <c r="AN37" s="429">
        <v>6.9212368040000003</v>
      </c>
      <c r="AO37" s="429">
        <v>6.2257188880000003</v>
      </c>
      <c r="AP37" s="429">
        <v>5.7220564469999999</v>
      </c>
      <c r="AQ37" s="429">
        <v>5.00864976</v>
      </c>
      <c r="AR37" s="429">
        <v>5.0905497220000004</v>
      </c>
      <c r="AS37" s="429">
        <v>5.2082964169999997</v>
      </c>
      <c r="AT37" s="429">
        <v>5.0511839119999999</v>
      </c>
      <c r="AU37" s="429">
        <v>5.6024491000000003</v>
      </c>
      <c r="AV37" s="429">
        <v>4.7863541559999998</v>
      </c>
      <c r="AW37" s="429">
        <v>5.9558896499999996</v>
      </c>
      <c r="AX37" s="429">
        <v>6.7832816290000002</v>
      </c>
      <c r="AY37" s="429">
        <v>8.1566690000000008</v>
      </c>
      <c r="AZ37" s="896">
        <v>7.6934959999999997</v>
      </c>
      <c r="BA37" s="352">
        <v>6.5845440000000002</v>
      </c>
      <c r="BB37" s="352">
        <v>5.68269</v>
      </c>
      <c r="BC37" s="352">
        <v>5.2371049999999997</v>
      </c>
      <c r="BD37" s="352">
        <v>5.0333909999999999</v>
      </c>
      <c r="BE37" s="352">
        <v>4.8539099999999999</v>
      </c>
      <c r="BF37" s="352">
        <v>4.8777730000000004</v>
      </c>
      <c r="BG37" s="352">
        <v>5.0340129999999998</v>
      </c>
      <c r="BH37" s="352">
        <v>4.9477840000000004</v>
      </c>
      <c r="BI37" s="352">
        <v>5.307734</v>
      </c>
      <c r="BJ37" s="352">
        <v>5.995228</v>
      </c>
      <c r="BK37" s="352">
        <v>6.5362429999999998</v>
      </c>
      <c r="BL37" s="352">
        <v>6.7010329999999998</v>
      </c>
      <c r="BM37" s="352">
        <v>6.1459919999999997</v>
      </c>
      <c r="BN37" s="352">
        <v>5.514189</v>
      </c>
      <c r="BO37" s="352">
        <v>5.2567440000000003</v>
      </c>
      <c r="BP37" s="352">
        <v>5.1921689999999998</v>
      </c>
      <c r="BQ37" s="352">
        <v>5.0960190000000001</v>
      </c>
      <c r="BR37" s="352">
        <v>5.1670119999999997</v>
      </c>
      <c r="BS37" s="352">
        <v>5.3579379999999999</v>
      </c>
      <c r="BT37" s="352">
        <v>5.2873159999999997</v>
      </c>
      <c r="BU37" s="352">
        <v>5.612444</v>
      </c>
      <c r="BV37" s="352">
        <v>6.2594339999999997</v>
      </c>
    </row>
    <row r="38" spans="1:74" ht="11.1" customHeight="1" x14ac:dyDescent="0.2">
      <c r="A38" s="606" t="s">
        <v>376</v>
      </c>
      <c r="B38" s="608" t="s">
        <v>1063</v>
      </c>
      <c r="C38" s="429">
        <v>6.9757675529999998</v>
      </c>
      <c r="D38" s="429">
        <v>7.6589342550000001</v>
      </c>
      <c r="E38" s="429">
        <v>7.081516025</v>
      </c>
      <c r="F38" s="429">
        <v>7.1384153660000003</v>
      </c>
      <c r="G38" s="429">
        <v>8.5018382849999998</v>
      </c>
      <c r="H38" s="429">
        <v>10.26607778</v>
      </c>
      <c r="I38" s="429">
        <v>9.3217285830000005</v>
      </c>
      <c r="J38" s="429">
        <v>11.603543070000001</v>
      </c>
      <c r="K38" s="429">
        <v>11.45738323</v>
      </c>
      <c r="L38" s="429">
        <v>9.0440991799999999</v>
      </c>
      <c r="M38" s="429">
        <v>8.2600386290000003</v>
      </c>
      <c r="N38" s="429">
        <v>9.2606512090000006</v>
      </c>
      <c r="O38" s="429">
        <v>8.7209047220000002</v>
      </c>
      <c r="P38" s="429">
        <v>6.3123462620000002</v>
      </c>
      <c r="Q38" s="429">
        <v>5.7154460360000003</v>
      </c>
      <c r="R38" s="429">
        <v>5.1320150309999999</v>
      </c>
      <c r="S38" s="429">
        <v>4.6916160480000002</v>
      </c>
      <c r="T38" s="429">
        <v>4.4560386269999999</v>
      </c>
      <c r="U38" s="429">
        <v>5.3256142950000003</v>
      </c>
      <c r="V38" s="429">
        <v>4.8027078520000002</v>
      </c>
      <c r="W38" s="429">
        <v>4.8504538129999997</v>
      </c>
      <c r="X38" s="429">
        <v>5.2251393200000003</v>
      </c>
      <c r="Y38" s="429">
        <v>5.4566626730000003</v>
      </c>
      <c r="Z38" s="429">
        <v>5.4972534609999997</v>
      </c>
      <c r="AA38" s="429">
        <v>5.7471474919999999</v>
      </c>
      <c r="AB38" s="429">
        <v>5.3783485369999999</v>
      </c>
      <c r="AC38" s="429">
        <v>4.7993382770000004</v>
      </c>
      <c r="AD38" s="429">
        <v>4.3719835380000003</v>
      </c>
      <c r="AE38" s="429">
        <v>4.2402523250000002</v>
      </c>
      <c r="AF38" s="429">
        <v>5.2702505630000003</v>
      </c>
      <c r="AG38" s="429">
        <v>4.9439063379999997</v>
      </c>
      <c r="AH38" s="429">
        <v>4.5642432639999999</v>
      </c>
      <c r="AI38" s="429">
        <v>4.6852493949999996</v>
      </c>
      <c r="AJ38" s="429">
        <v>4.9180183770000001</v>
      </c>
      <c r="AK38" s="429">
        <v>5.2321790400000001</v>
      </c>
      <c r="AL38" s="429">
        <v>5.584170372</v>
      </c>
      <c r="AM38" s="429">
        <v>6.4976484479999996</v>
      </c>
      <c r="AN38" s="429">
        <v>6.1182958989999996</v>
      </c>
      <c r="AO38" s="429">
        <v>6.6898482970000002</v>
      </c>
      <c r="AP38" s="429">
        <v>6.2630118919999997</v>
      </c>
      <c r="AQ38" s="429">
        <v>5.9119995740000002</v>
      </c>
      <c r="AR38" s="429">
        <v>5.9582556020000004</v>
      </c>
      <c r="AS38" s="429">
        <v>6.047716308</v>
      </c>
      <c r="AT38" s="429">
        <v>6.0148421729999999</v>
      </c>
      <c r="AU38" s="429">
        <v>5.751820232</v>
      </c>
      <c r="AV38" s="429">
        <v>5.9264015880000001</v>
      </c>
      <c r="AW38" s="429">
        <v>6.3868640680000004</v>
      </c>
      <c r="AX38" s="429">
        <v>7.3180543980000001</v>
      </c>
      <c r="AY38" s="429">
        <v>8.9195290000000007</v>
      </c>
      <c r="AZ38" s="896">
        <v>7.6191269999999998</v>
      </c>
      <c r="BA38" s="352">
        <v>6.4540639999999998</v>
      </c>
      <c r="BB38" s="352">
        <v>5.779852</v>
      </c>
      <c r="BC38" s="352">
        <v>5.4092200000000004</v>
      </c>
      <c r="BD38" s="352">
        <v>5.3720790000000003</v>
      </c>
      <c r="BE38" s="352">
        <v>5.40374</v>
      </c>
      <c r="BF38" s="352">
        <v>5.3774360000000003</v>
      </c>
      <c r="BG38" s="352">
        <v>5.4874970000000003</v>
      </c>
      <c r="BH38" s="352">
        <v>5.2943870000000004</v>
      </c>
      <c r="BI38" s="352">
        <v>5.6916469999999997</v>
      </c>
      <c r="BJ38" s="352">
        <v>6.5130840000000001</v>
      </c>
      <c r="BK38" s="352">
        <v>6.9130229999999999</v>
      </c>
      <c r="BL38" s="352">
        <v>6.6694649999999998</v>
      </c>
      <c r="BM38" s="352">
        <v>6.2799829999999996</v>
      </c>
      <c r="BN38" s="352">
        <v>5.882695</v>
      </c>
      <c r="BO38" s="352">
        <v>5.6696780000000002</v>
      </c>
      <c r="BP38" s="352">
        <v>5.7334009999999997</v>
      </c>
      <c r="BQ38" s="352">
        <v>5.8022200000000002</v>
      </c>
      <c r="BR38" s="352">
        <v>5.7805929999999996</v>
      </c>
      <c r="BS38" s="352">
        <v>5.8953749999999996</v>
      </c>
      <c r="BT38" s="352">
        <v>5.6921499999999998</v>
      </c>
      <c r="BU38" s="352">
        <v>6.0172460000000001</v>
      </c>
      <c r="BV38" s="352">
        <v>6.7736190000000001</v>
      </c>
    </row>
    <row r="39" spans="1:74" ht="11.1" customHeight="1" x14ac:dyDescent="0.2">
      <c r="A39" s="606" t="s">
        <v>377</v>
      </c>
      <c r="B39" s="608" t="s">
        <v>1207</v>
      </c>
      <c r="C39" s="429">
        <v>5.7572607849999997</v>
      </c>
      <c r="D39" s="429">
        <v>7.0038415909999996</v>
      </c>
      <c r="E39" s="429">
        <v>5.9849402420000004</v>
      </c>
      <c r="F39" s="429">
        <v>6.8085438810000003</v>
      </c>
      <c r="G39" s="429">
        <v>8.4991659080000002</v>
      </c>
      <c r="H39" s="429">
        <v>9.6426298339999992</v>
      </c>
      <c r="I39" s="429">
        <v>8.9632944349999999</v>
      </c>
      <c r="J39" s="429">
        <v>10.9615689</v>
      </c>
      <c r="K39" s="429">
        <v>10.373072130000001</v>
      </c>
      <c r="L39" s="429">
        <v>7.9038241830000002</v>
      </c>
      <c r="M39" s="429">
        <v>6.9992363769999999</v>
      </c>
      <c r="N39" s="429">
        <v>8.0309569169999993</v>
      </c>
      <c r="O39" s="429">
        <v>7.2998446970000002</v>
      </c>
      <c r="P39" s="429">
        <v>5.8197907359999999</v>
      </c>
      <c r="Q39" s="429">
        <v>4.9982390260000003</v>
      </c>
      <c r="R39" s="429">
        <v>4.3400186070000002</v>
      </c>
      <c r="S39" s="429">
        <v>4.0415081180000003</v>
      </c>
      <c r="T39" s="429">
        <v>4.0387512900000004</v>
      </c>
      <c r="U39" s="429">
        <v>4.6646419410000002</v>
      </c>
      <c r="V39" s="429">
        <v>4.4300069879999997</v>
      </c>
      <c r="W39" s="429">
        <v>4.4909842409999996</v>
      </c>
      <c r="X39" s="429">
        <v>4.5737624849999996</v>
      </c>
      <c r="Y39" s="429">
        <v>4.9566150540000002</v>
      </c>
      <c r="Z39" s="429">
        <v>4.8081838589999997</v>
      </c>
      <c r="AA39" s="429">
        <v>5.2768195599999999</v>
      </c>
      <c r="AB39" s="429">
        <v>4.5691237600000001</v>
      </c>
      <c r="AC39" s="429">
        <v>3.4784300049999999</v>
      </c>
      <c r="AD39" s="429">
        <v>3.317690738</v>
      </c>
      <c r="AE39" s="429">
        <v>3.4694058800000001</v>
      </c>
      <c r="AF39" s="429">
        <v>4.4030044469999998</v>
      </c>
      <c r="AG39" s="429">
        <v>3.921386123</v>
      </c>
      <c r="AH39" s="429">
        <v>3.3948935279999999</v>
      </c>
      <c r="AI39" s="429">
        <v>3.5014813259999999</v>
      </c>
      <c r="AJ39" s="429">
        <v>3.910345328</v>
      </c>
      <c r="AK39" s="429">
        <v>3.907542678</v>
      </c>
      <c r="AL39" s="429">
        <v>5.0994259230000001</v>
      </c>
      <c r="AM39" s="429">
        <v>6.3452708380000002</v>
      </c>
      <c r="AN39" s="429">
        <v>6.2592037029999998</v>
      </c>
      <c r="AO39" s="429">
        <v>6.0779420540000002</v>
      </c>
      <c r="AP39" s="429">
        <v>5.775994528</v>
      </c>
      <c r="AQ39" s="429">
        <v>5.0375306980000003</v>
      </c>
      <c r="AR39" s="429">
        <v>5.2545924160000004</v>
      </c>
      <c r="AS39" s="429">
        <v>5.2556574999999999</v>
      </c>
      <c r="AT39" s="429">
        <v>5.1412315030000002</v>
      </c>
      <c r="AU39" s="429">
        <v>4.8992299670000001</v>
      </c>
      <c r="AV39" s="429">
        <v>5.0830126519999999</v>
      </c>
      <c r="AW39" s="429">
        <v>5.7002135889999996</v>
      </c>
      <c r="AX39" s="429">
        <v>6.8843840319999998</v>
      </c>
      <c r="AY39" s="429">
        <v>8.4605789999999992</v>
      </c>
      <c r="AZ39" s="896">
        <v>6.9836499999999999</v>
      </c>
      <c r="BA39" s="352">
        <v>5.518275</v>
      </c>
      <c r="BB39" s="352">
        <v>4.8978910000000004</v>
      </c>
      <c r="BC39" s="352">
        <v>4.6468389999999999</v>
      </c>
      <c r="BD39" s="352">
        <v>4.6339329999999999</v>
      </c>
      <c r="BE39" s="352">
        <v>4.6788720000000001</v>
      </c>
      <c r="BF39" s="352">
        <v>4.763007</v>
      </c>
      <c r="BG39" s="352">
        <v>4.7898589999999999</v>
      </c>
      <c r="BH39" s="352">
        <v>4.7515029999999996</v>
      </c>
      <c r="BI39" s="352">
        <v>5.141356</v>
      </c>
      <c r="BJ39" s="352">
        <v>5.9407560000000004</v>
      </c>
      <c r="BK39" s="352">
        <v>6.2046289999999997</v>
      </c>
      <c r="BL39" s="352">
        <v>6.1957680000000002</v>
      </c>
      <c r="BM39" s="352">
        <v>5.6010720000000003</v>
      </c>
      <c r="BN39" s="352">
        <v>5.178026</v>
      </c>
      <c r="BO39" s="352">
        <v>5.0141</v>
      </c>
      <c r="BP39" s="352">
        <v>5.0522609999999997</v>
      </c>
      <c r="BQ39" s="352">
        <v>5.0953160000000004</v>
      </c>
      <c r="BR39" s="352">
        <v>5.1584830000000004</v>
      </c>
      <c r="BS39" s="352">
        <v>5.177943</v>
      </c>
      <c r="BT39" s="352">
        <v>5.1209350000000002</v>
      </c>
      <c r="BU39" s="352">
        <v>5.4237700000000002</v>
      </c>
      <c r="BV39" s="352">
        <v>6.1555530000000003</v>
      </c>
    </row>
    <row r="40" spans="1:74" ht="11.1" customHeight="1" x14ac:dyDescent="0.2">
      <c r="A40" s="606" t="s">
        <v>378</v>
      </c>
      <c r="B40" s="608" t="s">
        <v>1208</v>
      </c>
      <c r="C40" s="429">
        <v>5.0491678320000002</v>
      </c>
      <c r="D40" s="429">
        <v>6.3497755590000002</v>
      </c>
      <c r="E40" s="429">
        <v>4.8401131819999996</v>
      </c>
      <c r="F40" s="429">
        <v>5.7779039939999999</v>
      </c>
      <c r="G40" s="429">
        <v>7.516501281</v>
      </c>
      <c r="H40" s="429">
        <v>8.9380587059999996</v>
      </c>
      <c r="I40" s="429">
        <v>6.9744036810000001</v>
      </c>
      <c r="J40" s="429">
        <v>8.548841736</v>
      </c>
      <c r="K40" s="429">
        <v>8.9150328069999993</v>
      </c>
      <c r="L40" s="429">
        <v>5.7781336589999999</v>
      </c>
      <c r="M40" s="429">
        <v>4.9502166369999996</v>
      </c>
      <c r="N40" s="429">
        <v>6.2669252560000004</v>
      </c>
      <c r="O40" s="429">
        <v>4.2503723339999997</v>
      </c>
      <c r="P40" s="429">
        <v>2.7492823190000002</v>
      </c>
      <c r="Q40" s="429">
        <v>2.3324782220000002</v>
      </c>
      <c r="R40" s="429">
        <v>1.9641367839999999</v>
      </c>
      <c r="S40" s="429">
        <v>1.9680093620000001</v>
      </c>
      <c r="T40" s="429">
        <v>2.1714965469999998</v>
      </c>
      <c r="U40" s="429">
        <v>2.5634393969999998</v>
      </c>
      <c r="V40" s="429">
        <v>2.508723298</v>
      </c>
      <c r="W40" s="429">
        <v>2.528365768</v>
      </c>
      <c r="X40" s="429">
        <v>2.521205068</v>
      </c>
      <c r="Y40" s="429">
        <v>2.6582591770000001</v>
      </c>
      <c r="Z40" s="429">
        <v>2.485548681</v>
      </c>
      <c r="AA40" s="429">
        <v>3.4214919799999999</v>
      </c>
      <c r="AB40" s="429">
        <v>2.8312839219999999</v>
      </c>
      <c r="AC40" s="429">
        <v>1.8588253809999999</v>
      </c>
      <c r="AD40" s="429">
        <v>1.806808448</v>
      </c>
      <c r="AE40" s="429">
        <v>1.9906344069999999</v>
      </c>
      <c r="AF40" s="429">
        <v>2.7609960600000001</v>
      </c>
      <c r="AG40" s="429">
        <v>2.7531120549999999</v>
      </c>
      <c r="AH40" s="429">
        <v>2.077412415</v>
      </c>
      <c r="AI40" s="429">
        <v>2.2917121140000001</v>
      </c>
      <c r="AJ40" s="429">
        <v>2.7501082389999998</v>
      </c>
      <c r="AK40" s="429">
        <v>2.438070814</v>
      </c>
      <c r="AL40" s="429">
        <v>3.8603504129999999</v>
      </c>
      <c r="AM40" s="429">
        <v>4.5032926529999999</v>
      </c>
      <c r="AN40" s="429">
        <v>4.0571837730000002</v>
      </c>
      <c r="AO40" s="429">
        <v>3.9685664140000001</v>
      </c>
      <c r="AP40" s="429">
        <v>3.7808308839999998</v>
      </c>
      <c r="AQ40" s="429">
        <v>3.4243897489999999</v>
      </c>
      <c r="AR40" s="429">
        <v>3.4880585059999998</v>
      </c>
      <c r="AS40" s="429">
        <v>3.5276005700000002</v>
      </c>
      <c r="AT40" s="429">
        <v>3.3362430820000002</v>
      </c>
      <c r="AU40" s="429">
        <v>3.2825623300000002</v>
      </c>
      <c r="AV40" s="429">
        <v>3.2321374870000001</v>
      </c>
      <c r="AW40" s="429">
        <v>3.84812267</v>
      </c>
      <c r="AX40" s="429">
        <v>4.7229597060000001</v>
      </c>
      <c r="AY40" s="429">
        <v>7.8049860000000004</v>
      </c>
      <c r="AZ40" s="896">
        <v>4.8435230000000002</v>
      </c>
      <c r="BA40" s="352">
        <v>3.198007</v>
      </c>
      <c r="BB40" s="352">
        <v>3.1489539999999998</v>
      </c>
      <c r="BC40" s="352">
        <v>3.1873300000000002</v>
      </c>
      <c r="BD40" s="352">
        <v>3.4816699999999998</v>
      </c>
      <c r="BE40" s="352">
        <v>3.4513479999999999</v>
      </c>
      <c r="BF40" s="352">
        <v>3.4520330000000001</v>
      </c>
      <c r="BG40" s="352">
        <v>3.6039129999999999</v>
      </c>
      <c r="BH40" s="352">
        <v>3.6034929999999998</v>
      </c>
      <c r="BI40" s="352">
        <v>3.9097559999999998</v>
      </c>
      <c r="BJ40" s="352">
        <v>4.7907650000000004</v>
      </c>
      <c r="BK40" s="352">
        <v>5.0002909999999998</v>
      </c>
      <c r="BL40" s="352">
        <v>4.8395400000000004</v>
      </c>
      <c r="BM40" s="352">
        <v>3.8676430000000002</v>
      </c>
      <c r="BN40" s="352">
        <v>3.595577</v>
      </c>
      <c r="BO40" s="352">
        <v>3.6052879999999998</v>
      </c>
      <c r="BP40" s="352">
        <v>3.9136510000000002</v>
      </c>
      <c r="BQ40" s="352">
        <v>3.8439760000000001</v>
      </c>
      <c r="BR40" s="352">
        <v>3.8090989999999998</v>
      </c>
      <c r="BS40" s="352">
        <v>3.961417</v>
      </c>
      <c r="BT40" s="352">
        <v>3.9372959999999999</v>
      </c>
      <c r="BU40" s="352">
        <v>4.1185640000000001</v>
      </c>
      <c r="BV40" s="352">
        <v>4.9462960000000002</v>
      </c>
    </row>
    <row r="41" spans="1:74" ht="11.1" customHeight="1" x14ac:dyDescent="0.2">
      <c r="A41" s="606" t="s">
        <v>379</v>
      </c>
      <c r="B41" s="608" t="s">
        <v>1011</v>
      </c>
      <c r="C41" s="429">
        <v>7.1602144460000003</v>
      </c>
      <c r="D41" s="429">
        <v>7.0585979380000001</v>
      </c>
      <c r="E41" s="429">
        <v>7.1561222679999998</v>
      </c>
      <c r="F41" s="429">
        <v>7.5409309469999997</v>
      </c>
      <c r="G41" s="429">
        <v>8.5225541059999994</v>
      </c>
      <c r="H41" s="429">
        <v>9.3160411060000001</v>
      </c>
      <c r="I41" s="429">
        <v>10.408437920000001</v>
      </c>
      <c r="J41" s="429">
        <v>10.233477479999999</v>
      </c>
      <c r="K41" s="429">
        <v>10.72198732</v>
      </c>
      <c r="L41" s="429">
        <v>11.00017555</v>
      </c>
      <c r="M41" s="429">
        <v>10.23907326</v>
      </c>
      <c r="N41" s="429">
        <v>8.905815467</v>
      </c>
      <c r="O41" s="429">
        <v>10.55959152</v>
      </c>
      <c r="P41" s="429">
        <v>8.4239525620000002</v>
      </c>
      <c r="Q41" s="429">
        <v>7.5250031609999999</v>
      </c>
      <c r="R41" s="429">
        <v>7.1863211849999997</v>
      </c>
      <c r="S41" s="429">
        <v>7.7452607430000002</v>
      </c>
      <c r="T41" s="429">
        <v>7.9325124210000002</v>
      </c>
      <c r="U41" s="429">
        <v>7.9026190559999998</v>
      </c>
      <c r="V41" s="429">
        <v>7.9565847009999997</v>
      </c>
      <c r="W41" s="429">
        <v>8.3255498750000001</v>
      </c>
      <c r="X41" s="429">
        <v>8.9179608839999993</v>
      </c>
      <c r="Y41" s="429">
        <v>8.028455138</v>
      </c>
      <c r="Z41" s="429">
        <v>7.9755469210000003</v>
      </c>
      <c r="AA41" s="429">
        <v>7.7394594359999997</v>
      </c>
      <c r="AB41" s="429">
        <v>9.2826020729999996</v>
      </c>
      <c r="AC41" s="429">
        <v>7.6024462970000002</v>
      </c>
      <c r="AD41" s="429">
        <v>7.580373077</v>
      </c>
      <c r="AE41" s="429">
        <v>6.9420747040000004</v>
      </c>
      <c r="AF41" s="429">
        <v>6.6390727429999998</v>
      </c>
      <c r="AG41" s="429">
        <v>6.8893849969999996</v>
      </c>
      <c r="AH41" s="429">
        <v>6.6417849249999996</v>
      </c>
      <c r="AI41" s="429">
        <v>6.4845692699999997</v>
      </c>
      <c r="AJ41" s="429">
        <v>6.4527452500000004</v>
      </c>
      <c r="AK41" s="429">
        <v>6.2496027219999997</v>
      </c>
      <c r="AL41" s="429">
        <v>6.0610537640000004</v>
      </c>
      <c r="AM41" s="429">
        <v>6.1399904860000003</v>
      </c>
      <c r="AN41" s="429">
        <v>6.2225960550000003</v>
      </c>
      <c r="AO41" s="429">
        <v>6.2534559930000002</v>
      </c>
      <c r="AP41" s="429">
        <v>5.8590602289999998</v>
      </c>
      <c r="AQ41" s="429">
        <v>6.3012251350000001</v>
      </c>
      <c r="AR41" s="429">
        <v>6.858402839</v>
      </c>
      <c r="AS41" s="429">
        <v>6.8915570190000004</v>
      </c>
      <c r="AT41" s="429">
        <v>6.9365324819999996</v>
      </c>
      <c r="AU41" s="429">
        <v>6.7200852519999996</v>
      </c>
      <c r="AV41" s="429">
        <v>6.9685660159999996</v>
      </c>
      <c r="AW41" s="429">
        <v>6.167407034</v>
      </c>
      <c r="AX41" s="429">
        <v>5.4566089890000002</v>
      </c>
      <c r="AY41" s="429">
        <v>6.417332</v>
      </c>
      <c r="AZ41" s="896">
        <v>6.5038910000000003</v>
      </c>
      <c r="BA41" s="352">
        <v>6.3198990000000004</v>
      </c>
      <c r="BB41" s="352">
        <v>6.1711549999999997</v>
      </c>
      <c r="BC41" s="352">
        <v>6.3266309999999999</v>
      </c>
      <c r="BD41" s="352">
        <v>6.5756209999999999</v>
      </c>
      <c r="BE41" s="352">
        <v>6.7723750000000003</v>
      </c>
      <c r="BF41" s="352">
        <v>6.6426910000000001</v>
      </c>
      <c r="BG41" s="352">
        <v>6.546233</v>
      </c>
      <c r="BH41" s="352">
        <v>6.9472649999999998</v>
      </c>
      <c r="BI41" s="352">
        <v>6.4479620000000004</v>
      </c>
      <c r="BJ41" s="352">
        <v>6.3469660000000001</v>
      </c>
      <c r="BK41" s="352">
        <v>6.7569590000000002</v>
      </c>
      <c r="BL41" s="352">
        <v>6.8741260000000004</v>
      </c>
      <c r="BM41" s="352">
        <v>6.7650459999999999</v>
      </c>
      <c r="BN41" s="352">
        <v>6.6311210000000003</v>
      </c>
      <c r="BO41" s="352">
        <v>6.7987159999999998</v>
      </c>
      <c r="BP41" s="352">
        <v>7.0612339999999998</v>
      </c>
      <c r="BQ41" s="352">
        <v>7.2636500000000002</v>
      </c>
      <c r="BR41" s="352">
        <v>7.1339709999999998</v>
      </c>
      <c r="BS41" s="352">
        <v>7.0381130000000001</v>
      </c>
      <c r="BT41" s="352">
        <v>7.4358440000000003</v>
      </c>
      <c r="BU41" s="352">
        <v>6.913818</v>
      </c>
      <c r="BV41" s="352">
        <v>6.7856009999999998</v>
      </c>
    </row>
    <row r="42" spans="1:74" ht="11.1" customHeight="1" x14ac:dyDescent="0.2">
      <c r="A42" s="606" t="s">
        <v>380</v>
      </c>
      <c r="B42" s="611" t="s">
        <v>1014</v>
      </c>
      <c r="C42" s="431">
        <v>8.9380134739999999</v>
      </c>
      <c r="D42" s="431">
        <v>8.9585161339999999</v>
      </c>
      <c r="E42" s="431">
        <v>8.5705956959999998</v>
      </c>
      <c r="F42" s="431">
        <v>8.5534340180000008</v>
      </c>
      <c r="G42" s="431">
        <v>8.9323315589999996</v>
      </c>
      <c r="H42" s="431">
        <v>9.7361638179999996</v>
      </c>
      <c r="I42" s="431">
        <v>9.3566242939999995</v>
      </c>
      <c r="J42" s="431">
        <v>9.861158026</v>
      </c>
      <c r="K42" s="431">
        <v>9.5932929849999997</v>
      </c>
      <c r="L42" s="431">
        <v>8.7992511199999992</v>
      </c>
      <c r="M42" s="431">
        <v>9.2314210849999991</v>
      </c>
      <c r="N42" s="431">
        <v>10.08315135</v>
      </c>
      <c r="O42" s="431">
        <v>11.55865165</v>
      </c>
      <c r="P42" s="431">
        <v>11.94494974</v>
      </c>
      <c r="Q42" s="431">
        <v>10.22863323</v>
      </c>
      <c r="R42" s="431">
        <v>8.9770220550000008</v>
      </c>
      <c r="S42" s="431">
        <v>8.1569003860000002</v>
      </c>
      <c r="T42" s="431">
        <v>7.921026984</v>
      </c>
      <c r="U42" s="431">
        <v>7.8946733529999999</v>
      </c>
      <c r="V42" s="431">
        <v>8.504577737</v>
      </c>
      <c r="W42" s="431">
        <v>8.2827655650000001</v>
      </c>
      <c r="X42" s="431">
        <v>8.4954451219999996</v>
      </c>
      <c r="Y42" s="431">
        <v>8.9924131539999994</v>
      </c>
      <c r="Z42" s="431">
        <v>8.7057780470000008</v>
      </c>
      <c r="AA42" s="431">
        <v>8.7316376760000001</v>
      </c>
      <c r="AB42" s="431">
        <v>8.9018238660000009</v>
      </c>
      <c r="AC42" s="431">
        <v>8.8532576180000007</v>
      </c>
      <c r="AD42" s="431">
        <v>7.6177442849999997</v>
      </c>
      <c r="AE42" s="431">
        <v>6.9568168549999996</v>
      </c>
      <c r="AF42" s="431">
        <v>7.2196698640000001</v>
      </c>
      <c r="AG42" s="431">
        <v>7.4150586110000001</v>
      </c>
      <c r="AH42" s="431">
        <v>7.5929446570000003</v>
      </c>
      <c r="AI42" s="431">
        <v>7.744897076</v>
      </c>
      <c r="AJ42" s="431">
        <v>8.2498385410000008</v>
      </c>
      <c r="AK42" s="431">
        <v>8.4231072220000005</v>
      </c>
      <c r="AL42" s="431">
        <v>8.7711574050000003</v>
      </c>
      <c r="AM42" s="431">
        <v>8.9111609119999997</v>
      </c>
      <c r="AN42" s="431">
        <v>9.1321164939999999</v>
      </c>
      <c r="AO42" s="431">
        <v>9.1066738839999992</v>
      </c>
      <c r="AP42" s="431">
        <v>8.6551484209999998</v>
      </c>
      <c r="AQ42" s="431">
        <v>7.9004231819999999</v>
      </c>
      <c r="AR42" s="431">
        <v>7.9906682099999999</v>
      </c>
      <c r="AS42" s="431">
        <v>8.6130714309999998</v>
      </c>
      <c r="AT42" s="431">
        <v>8.2729316070000003</v>
      </c>
      <c r="AU42" s="431">
        <v>8.2398924539999996</v>
      </c>
      <c r="AV42" s="431">
        <v>8.5052331209999998</v>
      </c>
      <c r="AW42" s="431">
        <v>9.2764334979999994</v>
      </c>
      <c r="AX42" s="431">
        <v>9.6762218509999993</v>
      </c>
      <c r="AY42" s="431">
        <v>10.08006</v>
      </c>
      <c r="AZ42" s="910">
        <v>9.8926879999999997</v>
      </c>
      <c r="BA42" s="378">
        <v>9.4583960000000005</v>
      </c>
      <c r="BB42" s="378">
        <v>8.6312499999999996</v>
      </c>
      <c r="BC42" s="378">
        <v>7.9824060000000001</v>
      </c>
      <c r="BD42" s="378">
        <v>7.9909319999999999</v>
      </c>
      <c r="BE42" s="378">
        <v>7.9106329999999998</v>
      </c>
      <c r="BF42" s="378">
        <v>7.986605</v>
      </c>
      <c r="BG42" s="378">
        <v>7.7746639999999996</v>
      </c>
      <c r="BH42" s="378">
        <v>7.6403740000000004</v>
      </c>
      <c r="BI42" s="378">
        <v>7.7923859999999996</v>
      </c>
      <c r="BJ42" s="378">
        <v>8.5491019999999995</v>
      </c>
      <c r="BK42" s="378">
        <v>8.8056400000000004</v>
      </c>
      <c r="BL42" s="378">
        <v>8.8367459999999998</v>
      </c>
      <c r="BM42" s="378">
        <v>8.6222069999999995</v>
      </c>
      <c r="BN42" s="378">
        <v>7.9501299999999997</v>
      </c>
      <c r="BO42" s="378">
        <v>7.4342819999999996</v>
      </c>
      <c r="BP42" s="378">
        <v>7.5592870000000003</v>
      </c>
      <c r="BQ42" s="378">
        <v>7.5752030000000001</v>
      </c>
      <c r="BR42" s="378">
        <v>7.730829</v>
      </c>
      <c r="BS42" s="378">
        <v>7.5879890000000003</v>
      </c>
      <c r="BT42" s="378">
        <v>7.510777</v>
      </c>
      <c r="BU42" s="378">
        <v>7.6989960000000002</v>
      </c>
      <c r="BV42" s="378">
        <v>8.4824289999999998</v>
      </c>
    </row>
    <row r="43" spans="1:74" s="115" customFormat="1" ht="12" customHeight="1" x14ac:dyDescent="0.2">
      <c r="A43" s="98"/>
      <c r="B43" s="1060" t="s">
        <v>1554</v>
      </c>
      <c r="C43" s="1043"/>
      <c r="D43" s="1043"/>
      <c r="E43" s="1043"/>
      <c r="F43" s="1043"/>
      <c r="G43" s="1043"/>
      <c r="H43" s="1043"/>
      <c r="I43" s="1043"/>
      <c r="J43" s="1043"/>
      <c r="K43" s="1043"/>
      <c r="L43" s="1043"/>
      <c r="M43" s="1043"/>
      <c r="N43" s="1043"/>
      <c r="O43" s="1043"/>
      <c r="P43" s="1043"/>
      <c r="Q43" s="1043"/>
      <c r="AY43" s="665"/>
      <c r="AZ43" s="665"/>
      <c r="BA43" s="665"/>
      <c r="BB43" s="665"/>
      <c r="BC43" s="665"/>
      <c r="BD43" s="665"/>
      <c r="BE43" s="665"/>
      <c r="BF43" s="665"/>
      <c r="BG43" s="665"/>
      <c r="BH43" s="665"/>
      <c r="BI43" s="665"/>
      <c r="BJ43" s="211"/>
    </row>
    <row r="44" spans="1:74" s="336" customFormat="1" ht="12" customHeight="1" x14ac:dyDescent="0.2">
      <c r="A44" s="335"/>
      <c r="B44" s="776" t="s">
        <v>809</v>
      </c>
      <c r="C44" s="776"/>
      <c r="D44" s="776"/>
      <c r="E44" s="776"/>
      <c r="F44" s="776"/>
      <c r="G44" s="776"/>
      <c r="H44" s="776"/>
      <c r="I44" s="776"/>
      <c r="J44" s="776"/>
      <c r="K44" s="776"/>
      <c r="L44" s="776"/>
      <c r="M44" s="776"/>
      <c r="N44" s="776"/>
      <c r="O44" s="776"/>
      <c r="P44" s="776"/>
      <c r="Q44" s="776"/>
      <c r="AY44" s="339"/>
      <c r="AZ44" s="339"/>
      <c r="BA44" s="339"/>
      <c r="BB44" s="339"/>
      <c r="BC44" s="339"/>
      <c r="BD44" s="339"/>
      <c r="BE44" s="339"/>
      <c r="BF44" s="339"/>
      <c r="BG44" s="339"/>
      <c r="BH44" s="339"/>
      <c r="BI44" s="339"/>
    </row>
    <row r="45" spans="1:74" s="173" customFormat="1" ht="12" customHeight="1" x14ac:dyDescent="0.2">
      <c r="A45" s="172"/>
      <c r="B45" s="994" t="str">
        <f>Dates!$G$2</f>
        <v>EIA completed modeling and analysis for this report on Monday, March 9, 2026.</v>
      </c>
      <c r="C45" s="995"/>
      <c r="D45" s="995"/>
      <c r="E45" s="995"/>
      <c r="F45" s="995"/>
      <c r="G45" s="995"/>
      <c r="H45" s="995"/>
      <c r="I45" s="995"/>
      <c r="J45" s="995"/>
      <c r="K45" s="995"/>
      <c r="L45" s="995"/>
      <c r="M45" s="995"/>
      <c r="N45" s="995"/>
      <c r="O45" s="995"/>
      <c r="P45" s="995"/>
      <c r="Q45" s="995"/>
      <c r="AY45" s="666"/>
      <c r="AZ45" s="666"/>
      <c r="BA45" s="666"/>
      <c r="BB45" s="666"/>
      <c r="BC45" s="666"/>
      <c r="BD45" s="666"/>
      <c r="BE45" s="666"/>
      <c r="BF45" s="666"/>
      <c r="BG45" s="666"/>
      <c r="BH45" s="666"/>
      <c r="BI45" s="666"/>
      <c r="BJ45" s="212"/>
    </row>
    <row r="46" spans="1:74" s="173" customFormat="1" ht="12" customHeight="1" x14ac:dyDescent="0.2">
      <c r="A46" s="172"/>
      <c r="B46" s="993" t="s">
        <v>482</v>
      </c>
      <c r="C46" s="995"/>
      <c r="D46" s="995"/>
      <c r="E46" s="995"/>
      <c r="F46" s="995"/>
      <c r="G46" s="995"/>
      <c r="H46" s="995"/>
      <c r="I46" s="995"/>
      <c r="J46" s="995"/>
      <c r="K46" s="995"/>
      <c r="L46" s="995"/>
      <c r="M46" s="995"/>
      <c r="N46" s="995"/>
      <c r="O46" s="995"/>
      <c r="P46" s="995"/>
      <c r="Q46" s="995"/>
      <c r="AY46" s="666"/>
      <c r="AZ46" s="666"/>
      <c r="BA46" s="666"/>
      <c r="BB46" s="666"/>
      <c r="BC46" s="666"/>
      <c r="BD46" s="667"/>
      <c r="BE46" s="667"/>
      <c r="BF46" s="667"/>
      <c r="BG46" s="667"/>
      <c r="BH46" s="666"/>
      <c r="BI46" s="666"/>
      <c r="BJ46" s="212"/>
    </row>
    <row r="47" spans="1:74" s="115" customFormat="1" ht="12" customHeight="1" x14ac:dyDescent="0.2">
      <c r="A47" s="98"/>
      <c r="B47" s="985" t="s">
        <v>1406</v>
      </c>
      <c r="C47" s="986"/>
      <c r="D47" s="986"/>
      <c r="E47" s="986"/>
      <c r="F47" s="986"/>
      <c r="G47" s="986"/>
      <c r="H47" s="986"/>
      <c r="I47" s="986"/>
      <c r="J47" s="986"/>
      <c r="K47" s="986"/>
      <c r="L47" s="986"/>
      <c r="M47" s="986"/>
      <c r="N47" s="986"/>
      <c r="O47" s="986"/>
      <c r="P47" s="986"/>
      <c r="Q47" s="986"/>
      <c r="AY47" s="665"/>
      <c r="AZ47" s="665"/>
      <c r="BA47" s="665"/>
      <c r="BB47" s="665"/>
      <c r="BC47" s="665"/>
      <c r="BD47" s="664"/>
      <c r="BE47" s="664"/>
      <c r="BF47" s="664"/>
      <c r="BG47" s="664"/>
      <c r="BH47" s="665"/>
      <c r="BI47" s="665"/>
      <c r="BJ47" s="211"/>
    </row>
    <row r="48" spans="1:74" s="173" customFormat="1" ht="12" customHeight="1" x14ac:dyDescent="0.2">
      <c r="A48" s="172"/>
      <c r="B48" s="980" t="s">
        <v>490</v>
      </c>
      <c r="C48" s="982"/>
      <c r="D48" s="982"/>
      <c r="E48" s="982"/>
      <c r="F48" s="982"/>
      <c r="G48" s="982"/>
      <c r="H48" s="982"/>
      <c r="I48" s="982"/>
      <c r="J48" s="982"/>
      <c r="K48" s="982"/>
      <c r="L48" s="982"/>
      <c r="M48" s="982"/>
      <c r="N48" s="982"/>
      <c r="O48" s="982"/>
      <c r="P48" s="982"/>
      <c r="Q48" s="1043"/>
      <c r="AY48" s="666"/>
      <c r="AZ48" s="666"/>
      <c r="BA48" s="666"/>
      <c r="BB48" s="666"/>
      <c r="BC48" s="666"/>
      <c r="BD48" s="667"/>
      <c r="BE48" s="667"/>
      <c r="BF48" s="667"/>
      <c r="BG48" s="667"/>
      <c r="BH48" s="666"/>
      <c r="BI48" s="666"/>
      <c r="BJ48" s="212"/>
    </row>
    <row r="49" spans="1:74" s="173" customFormat="1" ht="12" customHeight="1" x14ac:dyDescent="0.2">
      <c r="A49" s="172"/>
      <c r="B49" s="987" t="s">
        <v>66</v>
      </c>
      <c r="C49" s="995"/>
      <c r="D49" s="995"/>
      <c r="E49" s="995"/>
      <c r="F49" s="995"/>
      <c r="G49" s="995"/>
      <c r="H49" s="995"/>
      <c r="I49" s="995"/>
      <c r="J49" s="995"/>
      <c r="K49" s="995"/>
      <c r="L49" s="995"/>
      <c r="M49" s="995"/>
      <c r="N49" s="995"/>
      <c r="O49" s="995"/>
      <c r="P49" s="995"/>
      <c r="Q49" s="995"/>
      <c r="AY49" s="666"/>
      <c r="AZ49" s="666"/>
      <c r="BA49" s="666"/>
      <c r="BB49" s="666"/>
      <c r="BC49" s="666"/>
      <c r="BD49" s="667"/>
      <c r="BE49" s="667"/>
      <c r="BF49" s="667"/>
      <c r="BG49" s="667"/>
      <c r="BH49" s="666"/>
      <c r="BI49" s="666"/>
      <c r="BJ49" s="212"/>
    </row>
    <row r="50" spans="1:74" s="173" customFormat="1" ht="12" customHeight="1" x14ac:dyDescent="0.2">
      <c r="A50" s="174"/>
      <c r="B50" s="980" t="s">
        <v>492</v>
      </c>
      <c r="C50" s="1047"/>
      <c r="D50" s="1047"/>
      <c r="E50" s="1047"/>
      <c r="F50" s="1047"/>
      <c r="G50" s="1047"/>
      <c r="H50" s="1047"/>
      <c r="I50" s="1047"/>
      <c r="J50" s="1047"/>
      <c r="K50" s="1047"/>
      <c r="L50" s="1047"/>
      <c r="M50" s="1047"/>
      <c r="N50" s="1047"/>
      <c r="O50" s="1047"/>
      <c r="P50" s="1047"/>
      <c r="Q50" s="1043"/>
      <c r="AY50" s="666"/>
      <c r="AZ50" s="666"/>
      <c r="BA50" s="666"/>
      <c r="BB50" s="666"/>
      <c r="BC50" s="666"/>
      <c r="BD50" s="667"/>
      <c r="BE50" s="667"/>
      <c r="BF50" s="667"/>
      <c r="BG50" s="667"/>
      <c r="BH50" s="666"/>
      <c r="BI50" s="666"/>
      <c r="BJ50" s="212"/>
    </row>
    <row r="51" spans="1:74" s="173" customFormat="1" ht="12" customHeight="1" x14ac:dyDescent="0.2">
      <c r="A51" s="174"/>
      <c r="B51" s="44" t="s">
        <v>823</v>
      </c>
      <c r="C51" s="610"/>
      <c r="D51" s="610"/>
      <c r="E51" s="610"/>
      <c r="F51" s="610"/>
      <c r="G51" s="610"/>
      <c r="H51" s="610"/>
      <c r="I51" s="610"/>
      <c r="J51" s="610"/>
      <c r="K51" s="610"/>
      <c r="L51" s="610"/>
      <c r="M51" s="610"/>
      <c r="N51" s="610"/>
      <c r="O51" s="610"/>
      <c r="P51" s="610"/>
      <c r="Q51" s="610"/>
      <c r="AY51" s="666"/>
      <c r="AZ51" s="666"/>
      <c r="BA51" s="666"/>
      <c r="BB51" s="666"/>
      <c r="BC51" s="666"/>
      <c r="BD51" s="667"/>
      <c r="BE51" s="667"/>
      <c r="BF51" s="667"/>
      <c r="BG51" s="667"/>
      <c r="BH51" s="666"/>
      <c r="BI51" s="666"/>
      <c r="BJ51" s="212"/>
    </row>
    <row r="52" spans="1:74" s="173" customFormat="1" ht="12" customHeight="1" x14ac:dyDescent="0.2">
      <c r="A52" s="174"/>
      <c r="B52" s="980" t="s">
        <v>1607</v>
      </c>
      <c r="C52" s="1047"/>
      <c r="D52" s="1047"/>
      <c r="E52" s="1047"/>
      <c r="F52" s="1047"/>
      <c r="G52" s="1047"/>
      <c r="H52" s="1047"/>
      <c r="I52" s="1047"/>
      <c r="J52" s="1047"/>
      <c r="K52" s="1047"/>
      <c r="L52" s="1047"/>
      <c r="M52" s="1047"/>
      <c r="N52" s="1047"/>
      <c r="O52" s="1047"/>
      <c r="P52" s="1047"/>
      <c r="Q52" s="1043"/>
      <c r="AY52" s="666"/>
      <c r="AZ52" s="666"/>
      <c r="BA52" s="666"/>
      <c r="BB52" s="666"/>
      <c r="BC52" s="666"/>
      <c r="BD52" s="667"/>
      <c r="BE52" s="667"/>
      <c r="BF52" s="667"/>
      <c r="BG52" s="667"/>
      <c r="BH52" s="666"/>
      <c r="BI52" s="666"/>
      <c r="BJ52" s="212"/>
    </row>
    <row r="53" spans="1:74" s="175" customFormat="1" ht="12" customHeight="1" x14ac:dyDescent="0.2">
      <c r="A53" s="158"/>
      <c r="B53" s="1046" t="s">
        <v>1072</v>
      </c>
      <c r="C53" s="1043"/>
      <c r="D53" s="1043"/>
      <c r="E53" s="1043"/>
      <c r="F53" s="1043"/>
      <c r="G53" s="1043"/>
      <c r="H53" s="1043"/>
      <c r="I53" s="1043"/>
      <c r="J53" s="1043"/>
      <c r="K53" s="1043"/>
      <c r="L53" s="1043"/>
      <c r="M53" s="1043"/>
      <c r="N53" s="1043"/>
      <c r="O53" s="1043"/>
      <c r="P53" s="1043"/>
      <c r="Q53" s="1043"/>
      <c r="AY53" s="666"/>
      <c r="AZ53" s="666"/>
      <c r="BA53" s="666"/>
      <c r="BB53" s="666"/>
      <c r="BC53" s="666"/>
      <c r="BD53" s="667"/>
      <c r="BE53" s="667"/>
      <c r="BF53" s="667"/>
      <c r="BG53" s="667"/>
      <c r="BH53" s="666"/>
      <c r="BI53" s="666"/>
      <c r="BJ53" s="213"/>
    </row>
    <row r="54" spans="1:74" x14ac:dyDescent="0.2">
      <c r="BK54" s="144"/>
      <c r="BL54" s="144"/>
      <c r="BM54" s="144"/>
      <c r="BN54" s="144"/>
      <c r="BO54" s="144"/>
      <c r="BP54" s="144"/>
      <c r="BQ54" s="144"/>
      <c r="BR54" s="144"/>
      <c r="BS54" s="144"/>
      <c r="BT54" s="144"/>
      <c r="BU54" s="144"/>
      <c r="BV54" s="144"/>
    </row>
    <row r="55" spans="1:74" x14ac:dyDescent="0.2">
      <c r="BK55" s="144"/>
      <c r="BL55" s="144"/>
      <c r="BM55" s="144"/>
      <c r="BN55" s="144"/>
      <c r="BO55" s="144"/>
      <c r="BP55" s="144"/>
      <c r="BQ55" s="144"/>
      <c r="BR55" s="144"/>
      <c r="BS55" s="144"/>
      <c r="BT55" s="144"/>
      <c r="BU55" s="144"/>
      <c r="BV55" s="144"/>
    </row>
    <row r="56" spans="1:74" x14ac:dyDescent="0.2">
      <c r="BK56" s="144"/>
      <c r="BL56" s="144"/>
      <c r="BM56" s="144"/>
      <c r="BN56" s="144"/>
      <c r="BO56" s="144"/>
      <c r="BP56" s="144"/>
      <c r="BQ56" s="144"/>
      <c r="BR56" s="144"/>
      <c r="BS56" s="144"/>
      <c r="BT56" s="144"/>
      <c r="BU56" s="144"/>
      <c r="BV56" s="144"/>
    </row>
    <row r="57" spans="1:74" x14ac:dyDescent="0.2">
      <c r="BK57" s="144"/>
      <c r="BL57" s="144"/>
      <c r="BM57" s="144"/>
      <c r="BN57" s="144"/>
      <c r="BO57" s="144"/>
      <c r="BP57" s="144"/>
      <c r="BQ57" s="144"/>
      <c r="BR57" s="144"/>
      <c r="BS57" s="144"/>
      <c r="BT57" s="144"/>
      <c r="BU57" s="144"/>
      <c r="BV57" s="144"/>
    </row>
    <row r="58" spans="1:74" x14ac:dyDescent="0.2">
      <c r="BK58" s="144"/>
      <c r="BL58" s="144"/>
      <c r="BM58" s="144"/>
      <c r="BN58" s="144"/>
      <c r="BO58" s="144"/>
      <c r="BP58" s="144"/>
      <c r="BQ58" s="144"/>
      <c r="BR58" s="144"/>
      <c r="BS58" s="144"/>
      <c r="BT58" s="144"/>
      <c r="BU58" s="144"/>
      <c r="BV58" s="144"/>
    </row>
    <row r="59" spans="1:74" x14ac:dyDescent="0.2">
      <c r="BK59" s="144"/>
      <c r="BL59" s="144"/>
      <c r="BM59" s="144"/>
      <c r="BN59" s="144"/>
      <c r="BO59" s="144"/>
      <c r="BP59" s="144"/>
      <c r="BQ59" s="144"/>
      <c r="BR59" s="144"/>
      <c r="BS59" s="144"/>
      <c r="BT59" s="144"/>
      <c r="BU59" s="144"/>
      <c r="BV59" s="144"/>
    </row>
    <row r="60" spans="1:74" x14ac:dyDescent="0.2">
      <c r="BK60" s="144"/>
      <c r="BL60" s="144"/>
      <c r="BM60" s="144"/>
      <c r="BN60" s="144"/>
      <c r="BO60" s="144"/>
      <c r="BP60" s="144"/>
      <c r="BQ60" s="144"/>
      <c r="BR60" s="144"/>
      <c r="BS60" s="144"/>
      <c r="BT60" s="144"/>
      <c r="BU60" s="144"/>
      <c r="BV60" s="144"/>
    </row>
    <row r="61" spans="1:74" x14ac:dyDescent="0.2">
      <c r="BK61" s="144"/>
      <c r="BL61" s="144"/>
      <c r="BM61" s="144"/>
      <c r="BN61" s="144"/>
      <c r="BO61" s="144"/>
      <c r="BP61" s="144"/>
      <c r="BQ61" s="144"/>
      <c r="BR61" s="144"/>
      <c r="BS61" s="144"/>
      <c r="BT61" s="144"/>
      <c r="BU61" s="144"/>
      <c r="BV61" s="144"/>
    </row>
    <row r="62" spans="1:74" x14ac:dyDescent="0.2">
      <c r="BK62" s="144"/>
      <c r="BL62" s="144"/>
      <c r="BM62" s="144"/>
      <c r="BN62" s="144"/>
      <c r="BO62" s="144"/>
      <c r="BP62" s="144"/>
      <c r="BQ62" s="144"/>
      <c r="BR62" s="144"/>
      <c r="BS62" s="144"/>
      <c r="BT62" s="144"/>
      <c r="BU62" s="144"/>
      <c r="BV62" s="144"/>
    </row>
    <row r="63" spans="1:74" x14ac:dyDescent="0.2">
      <c r="BK63" s="144"/>
      <c r="BL63" s="144"/>
      <c r="BM63" s="144"/>
      <c r="BN63" s="144"/>
      <c r="BO63" s="144"/>
      <c r="BP63" s="144"/>
      <c r="BQ63" s="144"/>
      <c r="BR63" s="144"/>
      <c r="BS63" s="144"/>
      <c r="BT63" s="144"/>
      <c r="BU63" s="144"/>
      <c r="BV63" s="144"/>
    </row>
    <row r="64" spans="1:74" x14ac:dyDescent="0.2">
      <c r="BK64" s="144"/>
      <c r="BL64" s="144"/>
      <c r="BM64" s="144"/>
      <c r="BN64" s="144"/>
      <c r="BO64" s="144"/>
      <c r="BP64" s="144"/>
      <c r="BQ64" s="144"/>
      <c r="BR64" s="144"/>
      <c r="BS64" s="144"/>
      <c r="BT64" s="144"/>
      <c r="BU64" s="144"/>
      <c r="BV64" s="144"/>
    </row>
    <row r="65" spans="63:74" x14ac:dyDescent="0.2">
      <c r="BK65" s="144"/>
      <c r="BL65" s="144"/>
      <c r="BM65" s="144"/>
      <c r="BN65" s="144"/>
      <c r="BO65" s="144"/>
      <c r="BP65" s="144"/>
      <c r="BQ65" s="144"/>
      <c r="BR65" s="144"/>
      <c r="BS65" s="144"/>
      <c r="BT65" s="144"/>
      <c r="BU65" s="144"/>
      <c r="BV65" s="144"/>
    </row>
    <row r="66" spans="63:74" x14ac:dyDescent="0.2">
      <c r="BK66" s="144"/>
      <c r="BL66" s="144"/>
      <c r="BM66" s="144"/>
      <c r="BN66" s="144"/>
      <c r="BO66" s="144"/>
      <c r="BP66" s="144"/>
      <c r="BQ66" s="144"/>
      <c r="BR66" s="144"/>
      <c r="BS66" s="144"/>
      <c r="BT66" s="144"/>
      <c r="BU66" s="144"/>
      <c r="BV66" s="144"/>
    </row>
    <row r="67" spans="63:74" x14ac:dyDescent="0.2">
      <c r="BK67" s="144"/>
      <c r="BL67" s="144"/>
      <c r="BM67" s="144"/>
      <c r="BN67" s="144"/>
      <c r="BO67" s="144"/>
      <c r="BP67" s="144"/>
      <c r="BQ67" s="144"/>
      <c r="BR67" s="144"/>
      <c r="BS67" s="144"/>
      <c r="BT67" s="144"/>
      <c r="BU67" s="144"/>
      <c r="BV67" s="144"/>
    </row>
    <row r="68" spans="63:74" x14ac:dyDescent="0.2">
      <c r="BK68" s="144"/>
      <c r="BL68" s="144"/>
      <c r="BM68" s="144"/>
      <c r="BN68" s="144"/>
      <c r="BO68" s="144"/>
      <c r="BP68" s="144"/>
      <c r="BQ68" s="144"/>
      <c r="BR68" s="144"/>
      <c r="BS68" s="144"/>
      <c r="BT68" s="144"/>
      <c r="BU68" s="144"/>
      <c r="BV68" s="144"/>
    </row>
    <row r="69" spans="63:74" x14ac:dyDescent="0.2">
      <c r="BK69" s="144"/>
      <c r="BL69" s="144"/>
      <c r="BM69" s="144"/>
      <c r="BN69" s="144"/>
      <c r="BO69" s="144"/>
      <c r="BP69" s="144"/>
      <c r="BQ69" s="144"/>
      <c r="BR69" s="144"/>
      <c r="BS69" s="144"/>
      <c r="BT69" s="144"/>
      <c r="BU69" s="144"/>
      <c r="BV69" s="144"/>
    </row>
    <row r="70" spans="63:74" x14ac:dyDescent="0.2">
      <c r="BK70" s="144"/>
      <c r="BL70" s="144"/>
      <c r="BM70" s="144"/>
      <c r="BN70" s="144"/>
      <c r="BO70" s="144"/>
      <c r="BP70" s="144"/>
      <c r="BQ70" s="144"/>
      <c r="BR70" s="144"/>
      <c r="BS70" s="144"/>
      <c r="BT70" s="144"/>
      <c r="BU70" s="144"/>
      <c r="BV70" s="144"/>
    </row>
    <row r="71" spans="63:74" x14ac:dyDescent="0.2">
      <c r="BK71" s="144"/>
      <c r="BL71" s="144"/>
      <c r="BM71" s="144"/>
      <c r="BN71" s="144"/>
      <c r="BO71" s="144"/>
      <c r="BP71" s="144"/>
      <c r="BQ71" s="144"/>
      <c r="BR71" s="144"/>
      <c r="BS71" s="144"/>
      <c r="BT71" s="144"/>
      <c r="BU71" s="144"/>
      <c r="BV71" s="144"/>
    </row>
    <row r="72" spans="63:74" x14ac:dyDescent="0.2">
      <c r="BK72" s="144"/>
      <c r="BL72" s="144"/>
      <c r="BM72" s="144"/>
      <c r="BN72" s="144"/>
      <c r="BO72" s="144"/>
      <c r="BP72" s="144"/>
      <c r="BQ72" s="144"/>
      <c r="BR72" s="144"/>
      <c r="BS72" s="144"/>
      <c r="BT72" s="144"/>
      <c r="BU72" s="144"/>
      <c r="BV72" s="144"/>
    </row>
    <row r="73" spans="63:74" x14ac:dyDescent="0.2">
      <c r="BK73" s="144"/>
      <c r="BL73" s="144"/>
      <c r="BM73" s="144"/>
      <c r="BN73" s="144"/>
      <c r="BO73" s="144"/>
      <c r="BP73" s="144"/>
      <c r="BQ73" s="144"/>
      <c r="BR73" s="144"/>
      <c r="BS73" s="144"/>
      <c r="BT73" s="144"/>
      <c r="BU73" s="144"/>
      <c r="BV73" s="144"/>
    </row>
    <row r="74" spans="63:74" x14ac:dyDescent="0.2">
      <c r="BK74" s="144"/>
      <c r="BL74" s="144"/>
      <c r="BM74" s="144"/>
      <c r="BN74" s="144"/>
      <c r="BO74" s="144"/>
      <c r="BP74" s="144"/>
      <c r="BQ74" s="144"/>
      <c r="BR74" s="144"/>
      <c r="BS74" s="144"/>
      <c r="BT74" s="144"/>
      <c r="BU74" s="144"/>
      <c r="BV74" s="144"/>
    </row>
    <row r="75" spans="63:74" x14ac:dyDescent="0.2">
      <c r="BK75" s="144"/>
      <c r="BL75" s="144"/>
      <c r="BM75" s="144"/>
      <c r="BN75" s="144"/>
      <c r="BO75" s="144"/>
      <c r="BP75" s="144"/>
      <c r="BQ75" s="144"/>
      <c r="BR75" s="144"/>
      <c r="BS75" s="144"/>
      <c r="BT75" s="144"/>
      <c r="BU75" s="144"/>
      <c r="BV75" s="144"/>
    </row>
    <row r="76" spans="63:74" x14ac:dyDescent="0.2">
      <c r="BK76" s="144"/>
      <c r="BL76" s="144"/>
      <c r="BM76" s="144"/>
      <c r="BN76" s="144"/>
      <c r="BO76" s="144"/>
      <c r="BP76" s="144"/>
      <c r="BQ76" s="144"/>
      <c r="BR76" s="144"/>
      <c r="BS76" s="144"/>
      <c r="BT76" s="144"/>
      <c r="BU76" s="144"/>
      <c r="BV76" s="144"/>
    </row>
    <row r="77" spans="63:74" x14ac:dyDescent="0.2">
      <c r="BK77" s="144"/>
      <c r="BL77" s="144"/>
      <c r="BM77" s="144"/>
      <c r="BN77" s="144"/>
      <c r="BO77" s="144"/>
      <c r="BP77" s="144"/>
      <c r="BQ77" s="144"/>
      <c r="BR77" s="144"/>
      <c r="BS77" s="144"/>
      <c r="BT77" s="144"/>
      <c r="BU77" s="144"/>
      <c r="BV77" s="144"/>
    </row>
    <row r="78" spans="63:74" x14ac:dyDescent="0.2">
      <c r="BK78" s="144"/>
      <c r="BL78" s="144"/>
      <c r="BM78" s="144"/>
      <c r="BN78" s="144"/>
      <c r="BO78" s="144"/>
      <c r="BP78" s="144"/>
      <c r="BQ78" s="144"/>
      <c r="BR78" s="144"/>
      <c r="BS78" s="144"/>
      <c r="BT78" s="144"/>
      <c r="BU78" s="144"/>
      <c r="BV78" s="144"/>
    </row>
    <row r="79" spans="63:74" x14ac:dyDescent="0.2">
      <c r="BK79" s="144"/>
      <c r="BL79" s="144"/>
      <c r="BM79" s="144"/>
      <c r="BN79" s="144"/>
      <c r="BO79" s="144"/>
      <c r="BP79" s="144"/>
      <c r="BQ79" s="144"/>
      <c r="BR79" s="144"/>
      <c r="BS79" s="144"/>
      <c r="BT79" s="144"/>
      <c r="BU79" s="144"/>
      <c r="BV79" s="144"/>
    </row>
    <row r="80" spans="63:74" x14ac:dyDescent="0.2">
      <c r="BK80" s="144"/>
      <c r="BL80" s="144"/>
      <c r="BM80" s="144"/>
      <c r="BN80" s="144"/>
      <c r="BO80" s="144"/>
      <c r="BP80" s="144"/>
      <c r="BQ80" s="144"/>
      <c r="BR80" s="144"/>
      <c r="BS80" s="144"/>
      <c r="BT80" s="144"/>
      <c r="BU80" s="144"/>
      <c r="BV80" s="144"/>
    </row>
    <row r="81" spans="63:74" x14ac:dyDescent="0.2">
      <c r="BK81" s="144"/>
      <c r="BL81" s="144"/>
      <c r="BM81" s="144"/>
      <c r="BN81" s="144"/>
      <c r="BO81" s="144"/>
      <c r="BP81" s="144"/>
      <c r="BQ81" s="144"/>
      <c r="BR81" s="144"/>
      <c r="BS81" s="144"/>
      <c r="BT81" s="144"/>
      <c r="BU81" s="144"/>
      <c r="BV81" s="144"/>
    </row>
    <row r="82" spans="63:74" x14ac:dyDescent="0.2">
      <c r="BK82" s="144"/>
      <c r="BL82" s="144"/>
      <c r="BM82" s="144"/>
      <c r="BN82" s="144"/>
      <c r="BO82" s="144"/>
      <c r="BP82" s="144"/>
      <c r="BQ82" s="144"/>
      <c r="BR82" s="144"/>
      <c r="BS82" s="144"/>
      <c r="BT82" s="144"/>
      <c r="BU82" s="144"/>
      <c r="BV82" s="144"/>
    </row>
    <row r="83" spans="63:74" x14ac:dyDescent="0.2">
      <c r="BK83" s="144"/>
      <c r="BL83" s="144"/>
      <c r="BM83" s="144"/>
      <c r="BN83" s="144"/>
      <c r="BO83" s="144"/>
      <c r="BP83" s="144"/>
      <c r="BQ83" s="144"/>
      <c r="BR83" s="144"/>
      <c r="BS83" s="144"/>
      <c r="BT83" s="144"/>
      <c r="BU83" s="144"/>
      <c r="BV83" s="144"/>
    </row>
    <row r="84" spans="63:74" x14ac:dyDescent="0.2">
      <c r="BK84" s="144"/>
      <c r="BL84" s="144"/>
      <c r="BM84" s="144"/>
      <c r="BN84" s="144"/>
      <c r="BO84" s="144"/>
      <c r="BP84" s="144"/>
      <c r="BQ84" s="144"/>
      <c r="BR84" s="144"/>
      <c r="BS84" s="144"/>
      <c r="BT84" s="144"/>
      <c r="BU84" s="144"/>
      <c r="BV84" s="144"/>
    </row>
    <row r="85" spans="63:74" x14ac:dyDescent="0.2">
      <c r="BK85" s="144"/>
      <c r="BL85" s="144"/>
      <c r="BM85" s="144"/>
      <c r="BN85" s="144"/>
      <c r="BO85" s="144"/>
      <c r="BP85" s="144"/>
      <c r="BQ85" s="144"/>
      <c r="BR85" s="144"/>
      <c r="BS85" s="144"/>
      <c r="BT85" s="144"/>
      <c r="BU85" s="144"/>
      <c r="BV85" s="144"/>
    </row>
    <row r="86" spans="63:74" x14ac:dyDescent="0.2">
      <c r="BK86" s="144"/>
      <c r="BL86" s="144"/>
      <c r="BM86" s="144"/>
      <c r="BN86" s="144"/>
      <c r="BO86" s="144"/>
      <c r="BP86" s="144"/>
      <c r="BQ86" s="144"/>
      <c r="BR86" s="144"/>
      <c r="BS86" s="144"/>
      <c r="BT86" s="144"/>
      <c r="BU86" s="144"/>
      <c r="BV86" s="144"/>
    </row>
    <row r="87" spans="63:74" x14ac:dyDescent="0.2">
      <c r="BK87" s="144"/>
      <c r="BL87" s="144"/>
      <c r="BM87" s="144"/>
      <c r="BN87" s="144"/>
      <c r="BO87" s="144"/>
      <c r="BP87" s="144"/>
      <c r="BQ87" s="144"/>
      <c r="BR87" s="144"/>
      <c r="BS87" s="144"/>
      <c r="BT87" s="144"/>
      <c r="BU87" s="144"/>
      <c r="BV87" s="144"/>
    </row>
    <row r="88" spans="63:74" x14ac:dyDescent="0.2">
      <c r="BK88" s="144"/>
      <c r="BL88" s="144"/>
      <c r="BM88" s="144"/>
      <c r="BN88" s="144"/>
      <c r="BO88" s="144"/>
      <c r="BP88" s="144"/>
      <c r="BQ88" s="144"/>
      <c r="BR88" s="144"/>
      <c r="BS88" s="144"/>
      <c r="BT88" s="144"/>
      <c r="BU88" s="144"/>
      <c r="BV88" s="144"/>
    </row>
    <row r="89" spans="63:74" x14ac:dyDescent="0.2">
      <c r="BK89" s="144"/>
      <c r="BL89" s="144"/>
      <c r="BM89" s="144"/>
      <c r="BN89" s="144"/>
      <c r="BO89" s="144"/>
      <c r="BP89" s="144"/>
      <c r="BQ89" s="144"/>
      <c r="BR89" s="144"/>
      <c r="BS89" s="144"/>
      <c r="BT89" s="144"/>
      <c r="BU89" s="144"/>
      <c r="BV89" s="144"/>
    </row>
    <row r="90" spans="63:74" x14ac:dyDescent="0.2">
      <c r="BK90" s="144"/>
      <c r="BL90" s="144"/>
      <c r="BM90" s="144"/>
      <c r="BN90" s="144"/>
      <c r="BO90" s="144"/>
      <c r="BP90" s="144"/>
      <c r="BQ90" s="144"/>
      <c r="BR90" s="144"/>
      <c r="BS90" s="144"/>
      <c r="BT90" s="144"/>
      <c r="BU90" s="144"/>
      <c r="BV90" s="144"/>
    </row>
    <row r="91" spans="63:74" x14ac:dyDescent="0.2">
      <c r="BK91" s="144"/>
      <c r="BL91" s="144"/>
      <c r="BM91" s="144"/>
      <c r="BN91" s="144"/>
      <c r="BO91" s="144"/>
      <c r="BP91" s="144"/>
      <c r="BQ91" s="144"/>
      <c r="BR91" s="144"/>
      <c r="BS91" s="144"/>
      <c r="BT91" s="144"/>
      <c r="BU91" s="144"/>
      <c r="BV91" s="144"/>
    </row>
    <row r="92" spans="63:74" x14ac:dyDescent="0.2">
      <c r="BK92" s="144"/>
      <c r="BL92" s="144"/>
      <c r="BM92" s="144"/>
      <c r="BN92" s="144"/>
      <c r="BO92" s="144"/>
      <c r="BP92" s="144"/>
      <c r="BQ92" s="144"/>
      <c r="BR92" s="144"/>
      <c r="BS92" s="144"/>
      <c r="BT92" s="144"/>
      <c r="BU92" s="144"/>
      <c r="BV92" s="144"/>
    </row>
    <row r="93" spans="63:74" x14ac:dyDescent="0.2">
      <c r="BK93" s="144"/>
      <c r="BL93" s="144"/>
      <c r="BM93" s="144"/>
      <c r="BN93" s="144"/>
      <c r="BO93" s="144"/>
      <c r="BP93" s="144"/>
      <c r="BQ93" s="144"/>
      <c r="BR93" s="144"/>
      <c r="BS93" s="144"/>
      <c r="BT93" s="144"/>
      <c r="BU93" s="144"/>
      <c r="BV93" s="144"/>
    </row>
    <row r="94" spans="63:74" x14ac:dyDescent="0.2">
      <c r="BK94" s="144"/>
      <c r="BL94" s="144"/>
      <c r="BM94" s="144"/>
      <c r="BN94" s="144"/>
      <c r="BO94" s="144"/>
      <c r="BP94" s="144"/>
      <c r="BQ94" s="144"/>
      <c r="BR94" s="144"/>
      <c r="BS94" s="144"/>
      <c r="BT94" s="144"/>
      <c r="BU94" s="144"/>
      <c r="BV94" s="144"/>
    </row>
    <row r="95" spans="63:74" x14ac:dyDescent="0.2">
      <c r="BK95" s="144"/>
      <c r="BL95" s="144"/>
      <c r="BM95" s="144"/>
      <c r="BN95" s="144"/>
      <c r="BO95" s="144"/>
      <c r="BP95" s="144"/>
      <c r="BQ95" s="144"/>
      <c r="BR95" s="144"/>
      <c r="BS95" s="144"/>
      <c r="BT95" s="144"/>
      <c r="BU95" s="144"/>
      <c r="BV95" s="144"/>
    </row>
    <row r="96" spans="63:74" x14ac:dyDescent="0.2">
      <c r="BK96" s="144"/>
      <c r="BL96" s="144"/>
      <c r="BM96" s="144"/>
      <c r="BN96" s="144"/>
      <c r="BO96" s="144"/>
      <c r="BP96" s="144"/>
      <c r="BQ96" s="144"/>
      <c r="BR96" s="144"/>
      <c r="BS96" s="144"/>
      <c r="BT96" s="144"/>
      <c r="BU96" s="144"/>
      <c r="BV96" s="144"/>
    </row>
    <row r="97" spans="63:74" x14ac:dyDescent="0.2">
      <c r="BK97" s="144"/>
      <c r="BL97" s="144"/>
      <c r="BM97" s="144"/>
      <c r="BN97" s="144"/>
      <c r="BO97" s="144"/>
      <c r="BP97" s="144"/>
      <c r="BQ97" s="144"/>
      <c r="BR97" s="144"/>
      <c r="BS97" s="144"/>
      <c r="BT97" s="144"/>
      <c r="BU97" s="144"/>
      <c r="BV97" s="144"/>
    </row>
    <row r="98" spans="63:74" x14ac:dyDescent="0.2">
      <c r="BK98" s="144"/>
      <c r="BL98" s="144"/>
      <c r="BM98" s="144"/>
      <c r="BN98" s="144"/>
      <c r="BO98" s="144"/>
      <c r="BP98" s="144"/>
      <c r="BQ98" s="144"/>
      <c r="BR98" s="144"/>
      <c r="BS98" s="144"/>
      <c r="BT98" s="144"/>
      <c r="BU98" s="144"/>
      <c r="BV98" s="144"/>
    </row>
    <row r="99" spans="63:74" x14ac:dyDescent="0.2">
      <c r="BK99" s="144"/>
      <c r="BL99" s="144"/>
      <c r="BM99" s="144"/>
      <c r="BN99" s="144"/>
      <c r="BO99" s="144"/>
      <c r="BP99" s="144"/>
      <c r="BQ99" s="144"/>
      <c r="BR99" s="144"/>
      <c r="BS99" s="144"/>
      <c r="BT99" s="144"/>
      <c r="BU99" s="144"/>
      <c r="BV99" s="144"/>
    </row>
    <row r="100" spans="63:74" x14ac:dyDescent="0.2">
      <c r="BK100" s="144"/>
      <c r="BL100" s="144"/>
      <c r="BM100" s="144"/>
      <c r="BN100" s="144"/>
      <c r="BO100" s="144"/>
      <c r="BP100" s="144"/>
      <c r="BQ100" s="144"/>
      <c r="BR100" s="144"/>
      <c r="BS100" s="144"/>
      <c r="BT100" s="144"/>
      <c r="BU100" s="144"/>
      <c r="BV100" s="144"/>
    </row>
    <row r="101" spans="63:74" x14ac:dyDescent="0.2">
      <c r="BK101" s="144"/>
      <c r="BL101" s="144"/>
      <c r="BM101" s="144"/>
      <c r="BN101" s="144"/>
      <c r="BO101" s="144"/>
      <c r="BP101" s="144"/>
      <c r="BQ101" s="144"/>
      <c r="BR101" s="144"/>
      <c r="BS101" s="144"/>
      <c r="BT101" s="144"/>
      <c r="BU101" s="144"/>
      <c r="BV101" s="144"/>
    </row>
    <row r="102" spans="63:74" x14ac:dyDescent="0.2">
      <c r="BK102" s="144"/>
      <c r="BL102" s="144"/>
      <c r="BM102" s="144"/>
      <c r="BN102" s="144"/>
      <c r="BO102" s="144"/>
      <c r="BP102" s="144"/>
      <c r="BQ102" s="144"/>
      <c r="BR102" s="144"/>
      <c r="BS102" s="144"/>
      <c r="BT102" s="144"/>
      <c r="BU102" s="144"/>
      <c r="BV102" s="144"/>
    </row>
    <row r="103" spans="63:74" x14ac:dyDescent="0.2">
      <c r="BK103" s="144"/>
      <c r="BL103" s="144"/>
      <c r="BM103" s="144"/>
      <c r="BN103" s="144"/>
      <c r="BO103" s="144"/>
      <c r="BP103" s="144"/>
      <c r="BQ103" s="144"/>
      <c r="BR103" s="144"/>
      <c r="BS103" s="144"/>
      <c r="BT103" s="144"/>
      <c r="BU103" s="144"/>
      <c r="BV103" s="144"/>
    </row>
    <row r="104" spans="63:74" x14ac:dyDescent="0.2">
      <c r="BK104" s="144"/>
      <c r="BL104" s="144"/>
      <c r="BM104" s="144"/>
      <c r="BN104" s="144"/>
      <c r="BO104" s="144"/>
      <c r="BP104" s="144"/>
      <c r="BQ104" s="144"/>
      <c r="BR104" s="144"/>
      <c r="BS104" s="144"/>
      <c r="BT104" s="144"/>
      <c r="BU104" s="144"/>
      <c r="BV104" s="144"/>
    </row>
    <row r="105" spans="63:74" x14ac:dyDescent="0.2">
      <c r="BK105" s="144"/>
      <c r="BL105" s="144"/>
      <c r="BM105" s="144"/>
      <c r="BN105" s="144"/>
      <c r="BO105" s="144"/>
      <c r="BP105" s="144"/>
      <c r="BQ105" s="144"/>
      <c r="BR105" s="144"/>
      <c r="BS105" s="144"/>
      <c r="BT105" s="144"/>
      <c r="BU105" s="144"/>
      <c r="BV105" s="144"/>
    </row>
    <row r="106" spans="63:74" x14ac:dyDescent="0.2">
      <c r="BK106" s="144"/>
      <c r="BL106" s="144"/>
      <c r="BM106" s="144"/>
      <c r="BN106" s="144"/>
      <c r="BO106" s="144"/>
      <c r="BP106" s="144"/>
      <c r="BQ106" s="144"/>
      <c r="BR106" s="144"/>
      <c r="BS106" s="144"/>
      <c r="BT106" s="144"/>
      <c r="BU106" s="144"/>
      <c r="BV106" s="144"/>
    </row>
    <row r="107" spans="63:74" x14ac:dyDescent="0.2">
      <c r="BK107" s="144"/>
      <c r="BL107" s="144"/>
      <c r="BM107" s="144"/>
      <c r="BN107" s="144"/>
      <c r="BO107" s="144"/>
      <c r="BP107" s="144"/>
      <c r="BQ107" s="144"/>
      <c r="BR107" s="144"/>
      <c r="BS107" s="144"/>
      <c r="BT107" s="144"/>
      <c r="BU107" s="144"/>
      <c r="BV107" s="144"/>
    </row>
    <row r="108" spans="63:74" x14ac:dyDescent="0.2">
      <c r="BK108" s="144"/>
      <c r="BL108" s="144"/>
      <c r="BM108" s="144"/>
      <c r="BN108" s="144"/>
      <c r="BO108" s="144"/>
      <c r="BP108" s="144"/>
      <c r="BQ108" s="144"/>
      <c r="BR108" s="144"/>
      <c r="BS108" s="144"/>
      <c r="BT108" s="144"/>
      <c r="BU108" s="144"/>
      <c r="BV108" s="144"/>
    </row>
    <row r="109" spans="63:74" x14ac:dyDescent="0.2">
      <c r="BK109" s="144"/>
      <c r="BL109" s="144"/>
      <c r="BM109" s="144"/>
      <c r="BN109" s="144"/>
      <c r="BO109" s="144"/>
      <c r="BP109" s="144"/>
      <c r="BQ109" s="144"/>
      <c r="BR109" s="144"/>
      <c r="BS109" s="144"/>
      <c r="BT109" s="144"/>
      <c r="BU109" s="144"/>
      <c r="BV109" s="144"/>
    </row>
    <row r="110" spans="63:74" x14ac:dyDescent="0.2">
      <c r="BK110" s="144"/>
      <c r="BL110" s="144"/>
      <c r="BM110" s="144"/>
      <c r="BN110" s="144"/>
      <c r="BO110" s="144"/>
      <c r="BP110" s="144"/>
      <c r="BQ110" s="144"/>
      <c r="BR110" s="144"/>
      <c r="BS110" s="144"/>
      <c r="BT110" s="144"/>
      <c r="BU110" s="144"/>
      <c r="BV110" s="144"/>
    </row>
    <row r="111" spans="63:74" x14ac:dyDescent="0.2">
      <c r="BK111" s="144"/>
      <c r="BL111" s="144"/>
      <c r="BM111" s="144"/>
      <c r="BN111" s="144"/>
      <c r="BO111" s="144"/>
      <c r="BP111" s="144"/>
      <c r="BQ111" s="144"/>
      <c r="BR111" s="144"/>
      <c r="BS111" s="144"/>
      <c r="BT111" s="144"/>
      <c r="BU111" s="144"/>
      <c r="BV111" s="144"/>
    </row>
    <row r="112" spans="63:74" x14ac:dyDescent="0.2">
      <c r="BK112" s="144"/>
      <c r="BL112" s="144"/>
      <c r="BM112" s="144"/>
      <c r="BN112" s="144"/>
      <c r="BO112" s="144"/>
      <c r="BP112" s="144"/>
      <c r="BQ112" s="144"/>
      <c r="BR112" s="144"/>
      <c r="BS112" s="144"/>
      <c r="BT112" s="144"/>
      <c r="BU112" s="144"/>
      <c r="BV112" s="144"/>
    </row>
    <row r="113" spans="63:74" x14ac:dyDescent="0.2">
      <c r="BK113" s="144"/>
      <c r="BL113" s="144"/>
      <c r="BM113" s="144"/>
      <c r="BN113" s="144"/>
      <c r="BO113" s="144"/>
      <c r="BP113" s="144"/>
      <c r="BQ113" s="144"/>
      <c r="BR113" s="144"/>
      <c r="BS113" s="144"/>
      <c r="BT113" s="144"/>
      <c r="BU113" s="144"/>
      <c r="BV113" s="144"/>
    </row>
    <row r="114" spans="63:74" x14ac:dyDescent="0.2">
      <c r="BK114" s="144"/>
      <c r="BL114" s="144"/>
      <c r="BM114" s="144"/>
      <c r="BN114" s="144"/>
      <c r="BO114" s="144"/>
      <c r="BP114" s="144"/>
      <c r="BQ114" s="144"/>
      <c r="BR114" s="144"/>
      <c r="BS114" s="144"/>
      <c r="BT114" s="144"/>
      <c r="BU114" s="144"/>
      <c r="BV114" s="144"/>
    </row>
    <row r="115" spans="63:74" x14ac:dyDescent="0.2">
      <c r="BK115" s="144"/>
      <c r="BL115" s="144"/>
      <c r="BM115" s="144"/>
      <c r="BN115" s="144"/>
      <c r="BO115" s="144"/>
      <c r="BP115" s="144"/>
      <c r="BQ115" s="144"/>
      <c r="BR115" s="144"/>
      <c r="BS115" s="144"/>
      <c r="BT115" s="144"/>
      <c r="BU115" s="144"/>
      <c r="BV115" s="144"/>
    </row>
    <row r="116" spans="63:74" x14ac:dyDescent="0.2">
      <c r="BK116" s="144"/>
      <c r="BL116" s="144"/>
      <c r="BM116" s="144"/>
      <c r="BN116" s="144"/>
      <c r="BO116" s="144"/>
      <c r="BP116" s="144"/>
      <c r="BQ116" s="144"/>
      <c r="BR116" s="144"/>
      <c r="BS116" s="144"/>
      <c r="BT116" s="144"/>
      <c r="BU116" s="144"/>
      <c r="BV116" s="144"/>
    </row>
    <row r="117" spans="63:74" x14ac:dyDescent="0.2">
      <c r="BK117" s="144"/>
      <c r="BL117" s="144"/>
      <c r="BM117" s="144"/>
      <c r="BN117" s="144"/>
      <c r="BO117" s="144"/>
      <c r="BP117" s="144"/>
      <c r="BQ117" s="144"/>
      <c r="BR117" s="144"/>
      <c r="BS117" s="144"/>
      <c r="BT117" s="144"/>
      <c r="BU117" s="144"/>
      <c r="BV117" s="144"/>
    </row>
    <row r="118" spans="63:74" x14ac:dyDescent="0.2">
      <c r="BK118" s="144"/>
      <c r="BL118" s="144"/>
      <c r="BM118" s="144"/>
      <c r="BN118" s="144"/>
      <c r="BO118" s="144"/>
      <c r="BP118" s="144"/>
      <c r="BQ118" s="144"/>
      <c r="BR118" s="144"/>
      <c r="BS118" s="144"/>
      <c r="BT118" s="144"/>
      <c r="BU118" s="144"/>
      <c r="BV118" s="144"/>
    </row>
    <row r="119" spans="63:74" x14ac:dyDescent="0.2">
      <c r="BK119" s="144"/>
      <c r="BL119" s="144"/>
      <c r="BM119" s="144"/>
      <c r="BN119" s="144"/>
      <c r="BO119" s="144"/>
      <c r="BP119" s="144"/>
      <c r="BQ119" s="144"/>
      <c r="BR119" s="144"/>
      <c r="BS119" s="144"/>
      <c r="BT119" s="144"/>
      <c r="BU119" s="144"/>
      <c r="BV119" s="144"/>
    </row>
    <row r="120" spans="63:74" x14ac:dyDescent="0.2">
      <c r="BK120" s="144"/>
      <c r="BL120" s="144"/>
      <c r="BM120" s="144"/>
      <c r="BN120" s="144"/>
      <c r="BO120" s="144"/>
      <c r="BP120" s="144"/>
      <c r="BQ120" s="144"/>
      <c r="BR120" s="144"/>
      <c r="BS120" s="144"/>
      <c r="BT120" s="144"/>
      <c r="BU120" s="144"/>
      <c r="BV120" s="144"/>
    </row>
    <row r="121" spans="63:74" x14ac:dyDescent="0.2">
      <c r="BK121" s="144"/>
      <c r="BL121" s="144"/>
      <c r="BM121" s="144"/>
      <c r="BN121" s="144"/>
      <c r="BO121" s="144"/>
      <c r="BP121" s="144"/>
      <c r="BQ121" s="144"/>
      <c r="BR121" s="144"/>
      <c r="BS121" s="144"/>
      <c r="BT121" s="144"/>
      <c r="BU121" s="144"/>
      <c r="BV121" s="144"/>
    </row>
    <row r="122" spans="63:74" x14ac:dyDescent="0.2">
      <c r="BK122" s="144"/>
      <c r="BL122" s="144"/>
      <c r="BM122" s="144"/>
      <c r="BN122" s="144"/>
      <c r="BO122" s="144"/>
      <c r="BP122" s="144"/>
      <c r="BQ122" s="144"/>
      <c r="BR122" s="144"/>
      <c r="BS122" s="144"/>
      <c r="BT122" s="144"/>
      <c r="BU122" s="144"/>
      <c r="BV122" s="144"/>
    </row>
    <row r="123" spans="63:74" x14ac:dyDescent="0.2">
      <c r="BK123" s="144"/>
      <c r="BL123" s="144"/>
      <c r="BM123" s="144"/>
      <c r="BN123" s="144"/>
      <c r="BO123" s="144"/>
      <c r="BP123" s="144"/>
      <c r="BQ123" s="144"/>
      <c r="BR123" s="144"/>
      <c r="BS123" s="144"/>
      <c r="BT123" s="144"/>
      <c r="BU123" s="144"/>
      <c r="BV123" s="144"/>
    </row>
    <row r="124" spans="63:74" x14ac:dyDescent="0.2">
      <c r="BK124" s="144"/>
      <c r="BL124" s="144"/>
      <c r="BM124" s="144"/>
      <c r="BN124" s="144"/>
      <c r="BO124" s="144"/>
      <c r="BP124" s="144"/>
      <c r="BQ124" s="144"/>
      <c r="BR124" s="144"/>
      <c r="BS124" s="144"/>
      <c r="BT124" s="144"/>
      <c r="BU124" s="144"/>
      <c r="BV124" s="144"/>
    </row>
    <row r="125" spans="63:74" x14ac:dyDescent="0.2">
      <c r="BK125" s="144"/>
      <c r="BL125" s="144"/>
      <c r="BM125" s="144"/>
      <c r="BN125" s="144"/>
      <c r="BO125" s="144"/>
      <c r="BP125" s="144"/>
      <c r="BQ125" s="144"/>
      <c r="BR125" s="144"/>
      <c r="BS125" s="144"/>
      <c r="BT125" s="144"/>
      <c r="BU125" s="144"/>
      <c r="BV125" s="144"/>
    </row>
    <row r="126" spans="63:74" x14ac:dyDescent="0.2">
      <c r="BK126" s="144"/>
      <c r="BL126" s="144"/>
      <c r="BM126" s="144"/>
      <c r="BN126" s="144"/>
      <c r="BO126" s="144"/>
      <c r="BP126" s="144"/>
      <c r="BQ126" s="144"/>
      <c r="BR126" s="144"/>
      <c r="BS126" s="144"/>
      <c r="BT126" s="144"/>
      <c r="BU126" s="144"/>
      <c r="BV126" s="144"/>
    </row>
    <row r="127" spans="63:74" x14ac:dyDescent="0.2">
      <c r="BK127" s="144"/>
      <c r="BL127" s="144"/>
      <c r="BM127" s="144"/>
      <c r="BN127" s="144"/>
      <c r="BO127" s="144"/>
      <c r="BP127" s="144"/>
      <c r="BQ127" s="144"/>
      <c r="BR127" s="144"/>
      <c r="BS127" s="144"/>
      <c r="BT127" s="144"/>
      <c r="BU127" s="144"/>
      <c r="BV127" s="144"/>
    </row>
    <row r="128" spans="63:74" x14ac:dyDescent="0.2">
      <c r="BK128" s="144"/>
      <c r="BL128" s="144"/>
      <c r="BM128" s="144"/>
      <c r="BN128" s="144"/>
      <c r="BO128" s="144"/>
      <c r="BP128" s="144"/>
      <c r="BQ128" s="144"/>
      <c r="BR128" s="144"/>
      <c r="BS128" s="144"/>
      <c r="BT128" s="144"/>
      <c r="BU128" s="144"/>
      <c r="BV128" s="144"/>
    </row>
    <row r="129" spans="63:74" x14ac:dyDescent="0.2">
      <c r="BK129" s="144"/>
      <c r="BL129" s="144"/>
      <c r="BM129" s="144"/>
      <c r="BN129" s="144"/>
      <c r="BO129" s="144"/>
      <c r="BP129" s="144"/>
      <c r="BQ129" s="144"/>
      <c r="BR129" s="144"/>
      <c r="BS129" s="144"/>
      <c r="BT129" s="144"/>
      <c r="BU129" s="144"/>
      <c r="BV129" s="144"/>
    </row>
    <row r="130" spans="63:74" x14ac:dyDescent="0.2">
      <c r="BK130" s="144"/>
      <c r="BL130" s="144"/>
      <c r="BM130" s="144"/>
      <c r="BN130" s="144"/>
      <c r="BO130" s="144"/>
      <c r="BP130" s="144"/>
      <c r="BQ130" s="144"/>
      <c r="BR130" s="144"/>
      <c r="BS130" s="144"/>
      <c r="BT130" s="144"/>
      <c r="BU130" s="144"/>
      <c r="BV130" s="144"/>
    </row>
    <row r="131" spans="63:74" x14ac:dyDescent="0.2">
      <c r="BK131" s="144"/>
      <c r="BL131" s="144"/>
      <c r="BM131" s="144"/>
      <c r="BN131" s="144"/>
      <c r="BO131" s="144"/>
      <c r="BP131" s="144"/>
      <c r="BQ131" s="144"/>
      <c r="BR131" s="144"/>
      <c r="BS131" s="144"/>
      <c r="BT131" s="144"/>
      <c r="BU131" s="144"/>
      <c r="BV131" s="144"/>
    </row>
    <row r="132" spans="63:74" x14ac:dyDescent="0.2">
      <c r="BK132" s="144"/>
      <c r="BL132" s="144"/>
      <c r="BM132" s="144"/>
      <c r="BN132" s="144"/>
      <c r="BO132" s="144"/>
      <c r="BP132" s="144"/>
      <c r="BQ132" s="144"/>
      <c r="BR132" s="144"/>
      <c r="BS132" s="144"/>
      <c r="BT132" s="144"/>
      <c r="BU132" s="144"/>
      <c r="BV132" s="144"/>
    </row>
    <row r="133" spans="63:74" x14ac:dyDescent="0.2">
      <c r="BK133" s="144"/>
      <c r="BL133" s="144"/>
      <c r="BM133" s="144"/>
      <c r="BN133" s="144"/>
      <c r="BO133" s="144"/>
      <c r="BP133" s="144"/>
      <c r="BQ133" s="144"/>
      <c r="BR133" s="144"/>
      <c r="BS133" s="144"/>
      <c r="BT133" s="144"/>
      <c r="BU133" s="144"/>
      <c r="BV133" s="144"/>
    </row>
    <row r="134" spans="63:74" x14ac:dyDescent="0.2">
      <c r="BK134" s="144"/>
      <c r="BL134" s="144"/>
      <c r="BM134" s="144"/>
      <c r="BN134" s="144"/>
      <c r="BO134" s="144"/>
      <c r="BP134" s="144"/>
      <c r="BQ134" s="144"/>
      <c r="BR134" s="144"/>
      <c r="BS134" s="144"/>
      <c r="BT134" s="144"/>
      <c r="BU134" s="144"/>
      <c r="BV134" s="144"/>
    </row>
    <row r="135" spans="63:74" x14ac:dyDescent="0.2">
      <c r="BK135" s="144"/>
      <c r="BL135" s="144"/>
      <c r="BM135" s="144"/>
      <c r="BN135" s="144"/>
      <c r="BO135" s="144"/>
      <c r="BP135" s="144"/>
      <c r="BQ135" s="144"/>
      <c r="BR135" s="144"/>
      <c r="BS135" s="144"/>
      <c r="BT135" s="144"/>
      <c r="BU135" s="144"/>
      <c r="BV135" s="144"/>
    </row>
    <row r="136" spans="63:74" x14ac:dyDescent="0.2">
      <c r="BK136" s="144"/>
      <c r="BL136" s="144"/>
      <c r="BM136" s="144"/>
      <c r="BN136" s="144"/>
      <c r="BO136" s="144"/>
      <c r="BP136" s="144"/>
      <c r="BQ136" s="144"/>
      <c r="BR136" s="144"/>
      <c r="BS136" s="144"/>
      <c r="BT136" s="144"/>
      <c r="BU136" s="144"/>
      <c r="BV136" s="144"/>
    </row>
    <row r="137" spans="63:74" x14ac:dyDescent="0.2">
      <c r="BK137" s="144"/>
      <c r="BL137" s="144"/>
      <c r="BM137" s="144"/>
      <c r="BN137" s="144"/>
      <c r="BO137" s="144"/>
      <c r="BP137" s="144"/>
      <c r="BQ137" s="144"/>
      <c r="BR137" s="144"/>
      <c r="BS137" s="144"/>
      <c r="BT137" s="144"/>
      <c r="BU137" s="144"/>
      <c r="BV137" s="144"/>
    </row>
    <row r="138" spans="63:74" x14ac:dyDescent="0.2">
      <c r="BK138" s="144"/>
      <c r="BL138" s="144"/>
      <c r="BM138" s="144"/>
      <c r="BN138" s="144"/>
      <c r="BO138" s="144"/>
      <c r="BP138" s="144"/>
      <c r="BQ138" s="144"/>
      <c r="BR138" s="144"/>
      <c r="BS138" s="144"/>
      <c r="BT138" s="144"/>
      <c r="BU138" s="144"/>
      <c r="BV138" s="144"/>
    </row>
    <row r="139" spans="63:74" x14ac:dyDescent="0.2">
      <c r="BK139" s="144"/>
      <c r="BL139" s="144"/>
      <c r="BM139" s="144"/>
      <c r="BN139" s="144"/>
      <c r="BO139" s="144"/>
      <c r="BP139" s="144"/>
      <c r="BQ139" s="144"/>
      <c r="BR139" s="144"/>
      <c r="BS139" s="144"/>
      <c r="BT139" s="144"/>
      <c r="BU139" s="144"/>
      <c r="BV139" s="144"/>
    </row>
    <row r="140" spans="63:74" x14ac:dyDescent="0.2">
      <c r="BK140" s="144"/>
      <c r="BL140" s="144"/>
      <c r="BM140" s="144"/>
      <c r="BN140" s="144"/>
      <c r="BO140" s="144"/>
      <c r="BP140" s="144"/>
      <c r="BQ140" s="144"/>
      <c r="BR140" s="144"/>
      <c r="BS140" s="144"/>
      <c r="BT140" s="144"/>
      <c r="BU140" s="144"/>
      <c r="BV140" s="144"/>
    </row>
    <row r="141" spans="63:74" x14ac:dyDescent="0.2">
      <c r="BK141" s="144"/>
      <c r="BL141" s="144"/>
      <c r="BM141" s="144"/>
      <c r="BN141" s="144"/>
      <c r="BO141" s="144"/>
      <c r="BP141" s="144"/>
      <c r="BQ141" s="144"/>
      <c r="BR141" s="144"/>
      <c r="BS141" s="144"/>
      <c r="BT141" s="144"/>
      <c r="BU141" s="144"/>
      <c r="BV141" s="144"/>
    </row>
    <row r="142" spans="63:74" x14ac:dyDescent="0.2">
      <c r="BK142" s="144"/>
      <c r="BL142" s="144"/>
      <c r="BM142" s="144"/>
      <c r="BN142" s="144"/>
      <c r="BO142" s="144"/>
      <c r="BP142" s="144"/>
      <c r="BQ142" s="144"/>
      <c r="BR142" s="144"/>
      <c r="BS142" s="144"/>
      <c r="BT142" s="144"/>
      <c r="BU142" s="144"/>
      <c r="BV142" s="144"/>
    </row>
    <row r="143" spans="63:74" x14ac:dyDescent="0.2">
      <c r="BK143" s="144"/>
      <c r="BL143" s="144"/>
      <c r="BM143" s="144"/>
      <c r="BN143" s="144"/>
      <c r="BO143" s="144"/>
      <c r="BP143" s="144"/>
      <c r="BQ143" s="144"/>
      <c r="BR143" s="144"/>
      <c r="BS143" s="144"/>
      <c r="BT143" s="144"/>
      <c r="BU143" s="144"/>
      <c r="BV143" s="144"/>
    </row>
    <row r="144" spans="63:74" x14ac:dyDescent="0.2">
      <c r="BK144" s="144"/>
      <c r="BL144" s="144"/>
      <c r="BM144" s="144"/>
      <c r="BN144" s="144"/>
      <c r="BO144" s="144"/>
      <c r="BP144" s="144"/>
      <c r="BQ144" s="144"/>
      <c r="BR144" s="144"/>
      <c r="BS144" s="144"/>
      <c r="BT144" s="144"/>
      <c r="BU144" s="144"/>
      <c r="BV144" s="144"/>
    </row>
    <row r="145" spans="63:74" x14ac:dyDescent="0.2">
      <c r="BK145" s="144"/>
      <c r="BL145" s="144"/>
      <c r="BM145" s="144"/>
      <c r="BN145" s="144"/>
      <c r="BO145" s="144"/>
      <c r="BP145" s="144"/>
      <c r="BQ145" s="144"/>
      <c r="BR145" s="144"/>
      <c r="BS145" s="144"/>
      <c r="BT145" s="144"/>
      <c r="BU145" s="144"/>
      <c r="BV145" s="144"/>
    </row>
    <row r="146" spans="63:74" x14ac:dyDescent="0.2">
      <c r="BK146" s="144"/>
      <c r="BL146" s="144"/>
      <c r="BM146" s="144"/>
      <c r="BN146" s="144"/>
      <c r="BO146" s="144"/>
      <c r="BP146" s="144"/>
      <c r="BQ146" s="144"/>
      <c r="BR146" s="144"/>
      <c r="BS146" s="144"/>
      <c r="BT146" s="144"/>
      <c r="BU146" s="144"/>
      <c r="BV146" s="144"/>
    </row>
    <row r="147" spans="63:74" x14ac:dyDescent="0.2">
      <c r="BK147" s="144"/>
      <c r="BL147" s="144"/>
      <c r="BM147" s="144"/>
      <c r="BN147" s="144"/>
      <c r="BO147" s="144"/>
      <c r="BP147" s="144"/>
      <c r="BQ147" s="144"/>
      <c r="BR147" s="144"/>
      <c r="BS147" s="144"/>
      <c r="BT147" s="144"/>
      <c r="BU147" s="144"/>
      <c r="BV147" s="144"/>
    </row>
  </sheetData>
  <mergeCells count="17">
    <mergeCell ref="B52:Q52"/>
    <mergeCell ref="B53:Q53"/>
    <mergeCell ref="A1:A2"/>
    <mergeCell ref="B43:Q43"/>
    <mergeCell ref="B45:Q45"/>
    <mergeCell ref="B48:Q48"/>
    <mergeCell ref="B49:Q49"/>
    <mergeCell ref="B47:Q47"/>
    <mergeCell ref="B50:Q50"/>
    <mergeCell ref="B46:Q46"/>
    <mergeCell ref="BK3:BV3"/>
    <mergeCell ref="B1:AL1"/>
    <mergeCell ref="C3:N3"/>
    <mergeCell ref="O3:Z3"/>
    <mergeCell ref="AA3:AL3"/>
    <mergeCell ref="AM3:AX3"/>
    <mergeCell ref="AY3:BJ3"/>
  </mergeCells>
  <phoneticPr fontId="7" type="noConversion"/>
  <conditionalFormatting sqref="C44:P44">
    <cfRule type="cellIs" dxfId="6" priority="1" stopIfTrue="1" operator="notEqual">
      <formula>0</formula>
    </cfRule>
  </conditionalFormatting>
  <hyperlinks>
    <hyperlink ref="A1:A2" location="Contents!A1" display="Table of Contents" xr:uid="{00000000-0004-0000-0C00-000000000000}"/>
  </hyperlinks>
  <pageMargins left="0.25" right="0.25" top="0.25" bottom="0.25" header="0.5" footer="0.5"/>
  <pageSetup scale="87" orientation="portrait" horizontalDpi="300" verticalDpi="300"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ransitionEvaluation="1" transitionEntry="1" codeName="Sheet14">
    <pageSetUpPr fitToPage="1"/>
  </sheetPr>
  <dimension ref="A1:BV141"/>
  <sheetViews>
    <sheetView showGridLines="0" zoomScaleNormal="100" workbookViewId="0">
      <pane xSplit="2" ySplit="4" topLeftCell="AQ5" activePane="bottomRight" state="frozen"/>
      <selection activeCell="BF63" sqref="BF63"/>
      <selection pane="topRight" activeCell="BF63" sqref="BF63"/>
      <selection pane="bottomLeft" activeCell="BF63" sqref="BF63"/>
      <selection pane="bottomRight" activeCell="B1" sqref="B1:AL1"/>
    </sheetView>
  </sheetViews>
  <sheetFormatPr defaultColWidth="9.5703125" defaultRowHeight="11.25" x14ac:dyDescent="0.2"/>
  <cols>
    <col min="1" max="1" width="11.5703125" style="45" customWidth="1"/>
    <col min="2" max="2" width="39.5703125" style="45" customWidth="1"/>
    <col min="3" max="50" width="6.5703125" style="45" customWidth="1"/>
    <col min="51" max="55" width="6.5703125" style="670" customWidth="1"/>
    <col min="56" max="58" width="6.5703125" style="668" customWidth="1"/>
    <col min="59" max="61" width="6.5703125" style="670" customWidth="1"/>
    <col min="62" max="62" width="6.5703125" style="143" customWidth="1"/>
    <col min="63" max="74" width="6.5703125" style="45" customWidth="1"/>
    <col min="75" max="16384" width="9.5703125" style="45"/>
  </cols>
  <sheetData>
    <row r="1" spans="1:74" ht="14.85" customHeight="1" x14ac:dyDescent="0.2">
      <c r="A1" s="996" t="s">
        <v>478</v>
      </c>
      <c r="B1" s="1061" t="s">
        <v>1342</v>
      </c>
      <c r="C1" s="1062"/>
      <c r="D1" s="1062"/>
      <c r="E1" s="1062"/>
      <c r="F1" s="1062"/>
      <c r="G1" s="1062"/>
      <c r="H1" s="1062"/>
      <c r="I1" s="1062"/>
      <c r="J1" s="1062"/>
      <c r="K1" s="1062"/>
      <c r="L1" s="1062"/>
      <c r="M1" s="1062"/>
      <c r="N1" s="1062"/>
      <c r="O1" s="1062"/>
      <c r="P1" s="1062"/>
      <c r="Q1" s="1062"/>
      <c r="R1" s="1062"/>
      <c r="S1" s="1062"/>
      <c r="T1" s="1062"/>
      <c r="U1" s="1062"/>
      <c r="V1" s="1062"/>
      <c r="W1" s="1062"/>
      <c r="X1" s="1062"/>
      <c r="Y1" s="1062"/>
      <c r="Z1" s="1062"/>
      <c r="AA1" s="1062"/>
      <c r="AB1" s="1062"/>
      <c r="AC1" s="1062"/>
      <c r="AD1" s="1062"/>
      <c r="AE1" s="1062"/>
      <c r="AF1" s="1062"/>
      <c r="AG1" s="1062"/>
      <c r="AH1" s="1062"/>
      <c r="AI1" s="1062"/>
      <c r="AJ1" s="1062"/>
      <c r="AK1" s="1062"/>
      <c r="AL1" s="1062"/>
    </row>
    <row r="2" spans="1:74" s="35" customFormat="1" ht="12.75" x14ac:dyDescent="0.2">
      <c r="A2" s="997"/>
      <c r="B2" s="222" t="str">
        <f>"U.S. Energy Information Administration  |  Short-Term Energy Outlook  - "&amp;Dates!D1</f>
        <v>U.S. Energy Information Administration  |  Short-Term Energy Outlook  - March 2026</v>
      </c>
      <c r="C2" s="223"/>
      <c r="D2" s="223"/>
      <c r="E2" s="223"/>
      <c r="F2" s="223"/>
      <c r="G2" s="223"/>
      <c r="H2" s="223"/>
      <c r="I2" s="223"/>
      <c r="J2" s="223"/>
      <c r="K2" s="223"/>
      <c r="L2" s="223"/>
      <c r="M2" s="223"/>
      <c r="N2" s="223"/>
      <c r="O2" s="223"/>
      <c r="P2" s="223"/>
      <c r="Q2" s="223"/>
      <c r="R2" s="223"/>
      <c r="S2" s="223"/>
      <c r="T2" s="223"/>
      <c r="U2" s="223"/>
      <c r="V2" s="223"/>
      <c r="W2" s="223"/>
      <c r="X2" s="223"/>
      <c r="Y2" s="223"/>
      <c r="Z2" s="223"/>
      <c r="AA2" s="223"/>
      <c r="AB2" s="223"/>
      <c r="AC2" s="223"/>
      <c r="AD2" s="223"/>
      <c r="AE2" s="223"/>
      <c r="AF2" s="223"/>
      <c r="AG2" s="223"/>
      <c r="AH2" s="223"/>
      <c r="AI2" s="223"/>
      <c r="AJ2" s="223"/>
      <c r="AK2" s="223"/>
      <c r="AL2" s="223"/>
      <c r="AY2" s="830"/>
      <c r="AZ2" s="830"/>
      <c r="BA2" s="830"/>
      <c r="BB2" s="830"/>
      <c r="BC2" s="830"/>
      <c r="BD2" s="653"/>
      <c r="BE2" s="653"/>
      <c r="BF2" s="653"/>
      <c r="BG2" s="830"/>
      <c r="BH2" s="830"/>
      <c r="BI2" s="830"/>
      <c r="BJ2" s="145"/>
    </row>
    <row r="3" spans="1:74" s="7" customFormat="1" ht="12.75" x14ac:dyDescent="0.2">
      <c r="A3" s="316" t="s">
        <v>760</v>
      </c>
      <c r="B3" s="9"/>
      <c r="C3" s="999">
        <f>Dates!D3</f>
        <v>2022</v>
      </c>
      <c r="D3" s="991"/>
      <c r="E3" s="991"/>
      <c r="F3" s="991"/>
      <c r="G3" s="991"/>
      <c r="H3" s="991"/>
      <c r="I3" s="991"/>
      <c r="J3" s="991"/>
      <c r="K3" s="991"/>
      <c r="L3" s="991"/>
      <c r="M3" s="991"/>
      <c r="N3" s="992"/>
      <c r="O3" s="999">
        <f>C3+1</f>
        <v>2023</v>
      </c>
      <c r="P3" s="1000"/>
      <c r="Q3" s="1000"/>
      <c r="R3" s="1000"/>
      <c r="S3" s="1000"/>
      <c r="T3" s="1000"/>
      <c r="U3" s="1000"/>
      <c r="V3" s="1000"/>
      <c r="W3" s="1000"/>
      <c r="X3" s="991"/>
      <c r="Y3" s="991"/>
      <c r="Z3" s="992"/>
      <c r="AA3" s="988">
        <f>O3+1</f>
        <v>2024</v>
      </c>
      <c r="AB3" s="991"/>
      <c r="AC3" s="991"/>
      <c r="AD3" s="991"/>
      <c r="AE3" s="991"/>
      <c r="AF3" s="991"/>
      <c r="AG3" s="991"/>
      <c r="AH3" s="991"/>
      <c r="AI3" s="991"/>
      <c r="AJ3" s="991"/>
      <c r="AK3" s="991"/>
      <c r="AL3" s="992"/>
      <c r="AM3" s="988">
        <f>AA3+1</f>
        <v>2025</v>
      </c>
      <c r="AN3" s="991"/>
      <c r="AO3" s="991"/>
      <c r="AP3" s="991"/>
      <c r="AQ3" s="991"/>
      <c r="AR3" s="991"/>
      <c r="AS3" s="991"/>
      <c r="AT3" s="991"/>
      <c r="AU3" s="991"/>
      <c r="AV3" s="991"/>
      <c r="AW3" s="991"/>
      <c r="AX3" s="992"/>
      <c r="AY3" s="988">
        <f>AM3+1</f>
        <v>2026</v>
      </c>
      <c r="AZ3" s="989"/>
      <c r="BA3" s="989"/>
      <c r="BB3" s="989"/>
      <c r="BC3" s="989"/>
      <c r="BD3" s="989"/>
      <c r="BE3" s="989"/>
      <c r="BF3" s="989"/>
      <c r="BG3" s="989"/>
      <c r="BH3" s="989"/>
      <c r="BI3" s="989"/>
      <c r="BJ3" s="990"/>
      <c r="BK3" s="988">
        <f>AY3+1</f>
        <v>2027</v>
      </c>
      <c r="BL3" s="991"/>
      <c r="BM3" s="991"/>
      <c r="BN3" s="991"/>
      <c r="BO3" s="991"/>
      <c r="BP3" s="991"/>
      <c r="BQ3" s="991"/>
      <c r="BR3" s="991"/>
      <c r="BS3" s="991"/>
      <c r="BT3" s="991"/>
      <c r="BU3" s="991"/>
      <c r="BV3" s="992"/>
    </row>
    <row r="4" spans="1:74" s="7" customFormat="1" x14ac:dyDescent="0.2">
      <c r="A4" s="322" t="str">
        <f>TEXT(Dates!$D$2,"dddd, mmmm d, yyyy")</f>
        <v>Monday, March 9, 2026</v>
      </c>
      <c r="B4" s="11"/>
      <c r="C4" s="12" t="s">
        <v>214</v>
      </c>
      <c r="D4" s="12" t="s">
        <v>215</v>
      </c>
      <c r="E4" s="12" t="s">
        <v>216</v>
      </c>
      <c r="F4" s="12" t="s">
        <v>217</v>
      </c>
      <c r="G4" s="12" t="s">
        <v>218</v>
      </c>
      <c r="H4" s="12" t="s">
        <v>219</v>
      </c>
      <c r="I4" s="12" t="s">
        <v>220</v>
      </c>
      <c r="J4" s="12" t="s">
        <v>221</v>
      </c>
      <c r="K4" s="12" t="s">
        <v>222</v>
      </c>
      <c r="L4" s="12" t="s">
        <v>223</v>
      </c>
      <c r="M4" s="12" t="s">
        <v>224</v>
      </c>
      <c r="N4" s="12" t="s">
        <v>225</v>
      </c>
      <c r="O4" s="12" t="s">
        <v>214</v>
      </c>
      <c r="P4" s="12" t="s">
        <v>215</v>
      </c>
      <c r="Q4" s="12" t="s">
        <v>216</v>
      </c>
      <c r="R4" s="12" t="s">
        <v>217</v>
      </c>
      <c r="S4" s="12" t="s">
        <v>218</v>
      </c>
      <c r="T4" s="12" t="s">
        <v>219</v>
      </c>
      <c r="U4" s="12" t="s">
        <v>220</v>
      </c>
      <c r="V4" s="12" t="s">
        <v>221</v>
      </c>
      <c r="W4" s="12" t="s">
        <v>222</v>
      </c>
      <c r="X4" s="12" t="s">
        <v>223</v>
      </c>
      <c r="Y4" s="12" t="s">
        <v>224</v>
      </c>
      <c r="Z4" s="12" t="s">
        <v>225</v>
      </c>
      <c r="AA4" s="12" t="s">
        <v>214</v>
      </c>
      <c r="AB4" s="12" t="s">
        <v>215</v>
      </c>
      <c r="AC4" s="12" t="s">
        <v>216</v>
      </c>
      <c r="AD4" s="12" t="s">
        <v>217</v>
      </c>
      <c r="AE4" s="12" t="s">
        <v>218</v>
      </c>
      <c r="AF4" s="12" t="s">
        <v>219</v>
      </c>
      <c r="AG4" s="12" t="s">
        <v>220</v>
      </c>
      <c r="AH4" s="12" t="s">
        <v>221</v>
      </c>
      <c r="AI4" s="12" t="s">
        <v>222</v>
      </c>
      <c r="AJ4" s="12" t="s">
        <v>223</v>
      </c>
      <c r="AK4" s="12" t="s">
        <v>224</v>
      </c>
      <c r="AL4" s="12" t="s">
        <v>225</v>
      </c>
      <c r="AM4" s="12" t="s">
        <v>214</v>
      </c>
      <c r="AN4" s="12" t="s">
        <v>215</v>
      </c>
      <c r="AO4" s="12" t="s">
        <v>216</v>
      </c>
      <c r="AP4" s="12" t="s">
        <v>217</v>
      </c>
      <c r="AQ4" s="12" t="s">
        <v>218</v>
      </c>
      <c r="AR4" s="12" t="s">
        <v>219</v>
      </c>
      <c r="AS4" s="12" t="s">
        <v>220</v>
      </c>
      <c r="AT4" s="12" t="s">
        <v>221</v>
      </c>
      <c r="AU4" s="12" t="s">
        <v>222</v>
      </c>
      <c r="AV4" s="12" t="s">
        <v>223</v>
      </c>
      <c r="AW4" s="12" t="s">
        <v>224</v>
      </c>
      <c r="AX4" s="12" t="s">
        <v>225</v>
      </c>
      <c r="AY4" s="633" t="s">
        <v>214</v>
      </c>
      <c r="AZ4" s="633" t="s">
        <v>215</v>
      </c>
      <c r="BA4" s="633" t="s">
        <v>216</v>
      </c>
      <c r="BB4" s="633" t="s">
        <v>217</v>
      </c>
      <c r="BC4" s="633" t="s">
        <v>218</v>
      </c>
      <c r="BD4" s="633" t="s">
        <v>219</v>
      </c>
      <c r="BE4" s="633" t="s">
        <v>220</v>
      </c>
      <c r="BF4" s="633" t="s">
        <v>221</v>
      </c>
      <c r="BG4" s="633" t="s">
        <v>222</v>
      </c>
      <c r="BH4" s="633" t="s">
        <v>223</v>
      </c>
      <c r="BI4" s="633" t="s">
        <v>224</v>
      </c>
      <c r="BJ4" s="12" t="s">
        <v>225</v>
      </c>
      <c r="BK4" s="12" t="s">
        <v>214</v>
      </c>
      <c r="BL4" s="12" t="s">
        <v>215</v>
      </c>
      <c r="BM4" s="12" t="s">
        <v>216</v>
      </c>
      <c r="BN4" s="12" t="s">
        <v>217</v>
      </c>
      <c r="BO4" s="12" t="s">
        <v>218</v>
      </c>
      <c r="BP4" s="12" t="s">
        <v>219</v>
      </c>
      <c r="BQ4" s="12" t="s">
        <v>220</v>
      </c>
      <c r="BR4" s="12" t="s">
        <v>221</v>
      </c>
      <c r="BS4" s="12" t="s">
        <v>222</v>
      </c>
      <c r="BT4" s="12" t="s">
        <v>223</v>
      </c>
      <c r="BU4" s="12" t="s">
        <v>224</v>
      </c>
      <c r="BV4" s="12" t="s">
        <v>225</v>
      </c>
    </row>
    <row r="5" spans="1:74" ht="11.1" customHeight="1" x14ac:dyDescent="0.2">
      <c r="A5" s="46"/>
      <c r="B5" s="277" t="s">
        <v>1343</v>
      </c>
      <c r="C5" s="426"/>
      <c r="D5" s="426"/>
      <c r="E5" s="426"/>
      <c r="F5" s="426"/>
      <c r="G5" s="426"/>
      <c r="H5" s="426"/>
      <c r="I5" s="426"/>
      <c r="J5" s="426"/>
      <c r="K5" s="426"/>
      <c r="L5" s="426"/>
      <c r="M5" s="426"/>
      <c r="N5" s="426"/>
      <c r="O5" s="426"/>
      <c r="P5" s="426"/>
      <c r="Q5" s="426"/>
      <c r="R5" s="426"/>
      <c r="S5" s="426"/>
      <c r="T5" s="426"/>
      <c r="U5" s="426"/>
      <c r="V5" s="426"/>
      <c r="W5" s="426"/>
      <c r="X5" s="426"/>
      <c r="Y5" s="426"/>
      <c r="Z5" s="426"/>
      <c r="AA5" s="426"/>
      <c r="AB5" s="426"/>
      <c r="AC5" s="426"/>
      <c r="AD5" s="426"/>
      <c r="AE5" s="426"/>
      <c r="AF5" s="426"/>
      <c r="AG5" s="426"/>
      <c r="AH5" s="426"/>
      <c r="AI5" s="426"/>
      <c r="AJ5" s="426"/>
      <c r="AK5" s="426"/>
      <c r="AL5" s="426"/>
      <c r="AM5" s="426"/>
      <c r="AN5" s="426"/>
      <c r="AO5" s="426"/>
      <c r="AP5" s="426"/>
      <c r="AQ5" s="426"/>
      <c r="AR5" s="426"/>
      <c r="AS5" s="426"/>
      <c r="AT5" s="426"/>
      <c r="AU5" s="426"/>
      <c r="AV5" s="426"/>
      <c r="AW5" s="426"/>
      <c r="AX5" s="426"/>
      <c r="AY5" s="426"/>
      <c r="AZ5" s="933"/>
      <c r="BA5" s="876"/>
      <c r="BB5" s="876"/>
      <c r="BC5" s="876"/>
      <c r="BD5" s="877"/>
      <c r="BE5" s="877"/>
      <c r="BF5" s="877"/>
      <c r="BG5" s="877"/>
      <c r="BH5" s="878"/>
      <c r="BI5" s="878"/>
      <c r="BJ5" s="432"/>
      <c r="BK5" s="432"/>
      <c r="BL5" s="432"/>
      <c r="BM5" s="432"/>
      <c r="BN5" s="432"/>
      <c r="BO5" s="432"/>
      <c r="BP5" s="432"/>
      <c r="BQ5" s="432"/>
      <c r="BR5" s="432"/>
      <c r="BS5" s="432"/>
      <c r="BT5" s="432"/>
      <c r="BU5" s="432"/>
      <c r="BV5" s="432"/>
    </row>
    <row r="6" spans="1:74" s="277" customFormat="1" ht="11.1" customHeight="1" x14ac:dyDescent="0.2">
      <c r="A6" s="436" t="s">
        <v>126</v>
      </c>
      <c r="B6" s="721" t="s">
        <v>1177</v>
      </c>
      <c r="C6" s="34">
        <v>53.055048390000003</v>
      </c>
      <c r="D6" s="34">
        <v>44.933584922999998</v>
      </c>
      <c r="E6" s="34">
        <v>39.841198134999999</v>
      </c>
      <c r="F6" s="34">
        <v>35.205862859</v>
      </c>
      <c r="G6" s="34">
        <v>40.854771391</v>
      </c>
      <c r="H6" s="34">
        <v>47.348773448000003</v>
      </c>
      <c r="I6" s="34">
        <v>52.269124480000002</v>
      </c>
      <c r="J6" s="34">
        <v>51.304653117999997</v>
      </c>
      <c r="K6" s="34">
        <v>41.531558367999999</v>
      </c>
      <c r="L6" s="34">
        <v>37.278118366999998</v>
      </c>
      <c r="M6" s="34">
        <v>36.888859072000002</v>
      </c>
      <c r="N6" s="34">
        <v>44.318672433000003</v>
      </c>
      <c r="O6" s="34">
        <v>40.596051469000002</v>
      </c>
      <c r="P6" s="34">
        <v>30.890839237000002</v>
      </c>
      <c r="Q6" s="34">
        <v>34.016435827999999</v>
      </c>
      <c r="R6" s="34">
        <v>29.127825172000001</v>
      </c>
      <c r="S6" s="34">
        <v>31.683077299000001</v>
      </c>
      <c r="T6" s="34">
        <v>37.730966234999997</v>
      </c>
      <c r="U6" s="34">
        <v>47.002226929000003</v>
      </c>
      <c r="V6" s="34">
        <v>47.404543445999998</v>
      </c>
      <c r="W6" s="34">
        <v>40.271707704000001</v>
      </c>
      <c r="X6" s="34">
        <v>34.307581771000002</v>
      </c>
      <c r="Y6" s="34">
        <v>32.258062623999997</v>
      </c>
      <c r="Z6" s="34">
        <v>36.138366271000002</v>
      </c>
      <c r="AA6" s="34">
        <v>45.879354343000003</v>
      </c>
      <c r="AB6" s="34">
        <v>31.157976342000001</v>
      </c>
      <c r="AC6" s="34">
        <v>26.925572339999999</v>
      </c>
      <c r="AD6" s="34">
        <v>26.751270323</v>
      </c>
      <c r="AE6" s="34">
        <v>29.958897339</v>
      </c>
      <c r="AF6" s="34">
        <v>38.531930332999998</v>
      </c>
      <c r="AG6" s="34">
        <v>43.418680043999998</v>
      </c>
      <c r="AH6" s="34">
        <v>44.584000343</v>
      </c>
      <c r="AI6" s="34">
        <v>36.165268333</v>
      </c>
      <c r="AJ6" s="34">
        <v>30.732904341000001</v>
      </c>
      <c r="AK6" s="34">
        <v>29.095924322999998</v>
      </c>
      <c r="AL6" s="34">
        <v>37.452668334999998</v>
      </c>
      <c r="AM6" s="34">
        <v>53.005464439999997</v>
      </c>
      <c r="AN6" s="34">
        <v>39.245439535000003</v>
      </c>
      <c r="AO6" s="34">
        <v>34.69149985</v>
      </c>
      <c r="AP6" s="34">
        <v>30.998738526</v>
      </c>
      <c r="AQ6" s="34">
        <v>33.525999143</v>
      </c>
      <c r="AR6" s="34">
        <v>39.343356147000001</v>
      </c>
      <c r="AS6" s="34">
        <v>49.674160280999999</v>
      </c>
      <c r="AT6" s="34">
        <v>46.459819533000001</v>
      </c>
      <c r="AU6" s="34">
        <v>38.358007417000003</v>
      </c>
      <c r="AV6" s="34">
        <v>34.758726029999998</v>
      </c>
      <c r="AW6" s="34">
        <v>32.884268958</v>
      </c>
      <c r="AX6" s="34">
        <v>39.206497921999997</v>
      </c>
      <c r="AY6" s="34">
        <v>43.513075733000001</v>
      </c>
      <c r="AZ6" s="920">
        <v>35.234261113000002</v>
      </c>
      <c r="BA6" s="437">
        <v>30.299440000000001</v>
      </c>
      <c r="BB6" s="437">
        <v>26.41329</v>
      </c>
      <c r="BC6" s="437">
        <v>28.74813</v>
      </c>
      <c r="BD6" s="437">
        <v>34.850430000000003</v>
      </c>
      <c r="BE6" s="437">
        <v>42.317219999999999</v>
      </c>
      <c r="BF6" s="437">
        <v>42.739460000000001</v>
      </c>
      <c r="BG6" s="437">
        <v>35.210529999999999</v>
      </c>
      <c r="BH6" s="437">
        <v>30.54814</v>
      </c>
      <c r="BI6" s="437">
        <v>31.375360000000001</v>
      </c>
      <c r="BJ6" s="437">
        <v>35.907859999999999</v>
      </c>
      <c r="BK6" s="437">
        <v>40.690759999999997</v>
      </c>
      <c r="BL6" s="437">
        <v>33.860700000000001</v>
      </c>
      <c r="BM6" s="437">
        <v>29.014720000000001</v>
      </c>
      <c r="BN6" s="437">
        <v>25.901720000000001</v>
      </c>
      <c r="BO6" s="437">
        <v>28.11993</v>
      </c>
      <c r="BP6" s="437">
        <v>34.352409999999999</v>
      </c>
      <c r="BQ6" s="437">
        <v>41.945390000000003</v>
      </c>
      <c r="BR6" s="437">
        <v>42.390360000000001</v>
      </c>
      <c r="BS6" s="437">
        <v>34.756920000000001</v>
      </c>
      <c r="BT6" s="437">
        <v>30.213059999999999</v>
      </c>
      <c r="BU6" s="437">
        <v>30.887090000000001</v>
      </c>
      <c r="BV6" s="437">
        <v>34.789850000000001</v>
      </c>
    </row>
    <row r="7" spans="1:74" ht="11.1" customHeight="1" x14ac:dyDescent="0.2">
      <c r="A7" s="48" t="s">
        <v>124</v>
      </c>
      <c r="B7" s="722" t="s">
        <v>1344</v>
      </c>
      <c r="C7" s="343">
        <v>7.4457339999999999</v>
      </c>
      <c r="D7" s="343">
        <v>3.609515</v>
      </c>
      <c r="E7" s="343">
        <v>-5.0064919999999997</v>
      </c>
      <c r="F7" s="343">
        <v>-4.6037129999999999</v>
      </c>
      <c r="G7" s="343">
        <v>-1.946339</v>
      </c>
      <c r="H7" s="343">
        <v>5.8228470000000003</v>
      </c>
      <c r="I7" s="343">
        <v>7.6266590000000001</v>
      </c>
      <c r="J7" s="343">
        <v>3.532114</v>
      </c>
      <c r="K7" s="343">
        <v>-3.8541829999999999</v>
      </c>
      <c r="L7" s="343">
        <v>-7.9645820000000001</v>
      </c>
      <c r="M7" s="343">
        <v>-5.8371890000000004</v>
      </c>
      <c r="N7" s="343">
        <v>4.365507</v>
      </c>
      <c r="O7" s="343">
        <v>-3.840265</v>
      </c>
      <c r="P7" s="343">
        <v>-7.0328860000000004</v>
      </c>
      <c r="Q7" s="343">
        <v>-9.2686969999999995</v>
      </c>
      <c r="R7" s="343">
        <v>-10.534228000000001</v>
      </c>
      <c r="S7" s="343">
        <v>-8.4430449999999997</v>
      </c>
      <c r="T7" s="343">
        <v>-1.5173859999999999</v>
      </c>
      <c r="U7" s="343">
        <v>6.2834399999999997</v>
      </c>
      <c r="V7" s="343">
        <v>5.0276189999999996</v>
      </c>
      <c r="W7" s="343">
        <v>-0.14672499999999999</v>
      </c>
      <c r="X7" s="343">
        <v>-4.9897919999999996</v>
      </c>
      <c r="Y7" s="343">
        <v>-7.936096</v>
      </c>
      <c r="Z7" s="343">
        <v>-2.0409470000000001</v>
      </c>
      <c r="AA7" s="343">
        <v>9.2204940000000004</v>
      </c>
      <c r="AB7" s="343">
        <v>-5.2695489999999996</v>
      </c>
      <c r="AC7" s="343">
        <v>-6.3206769999999999</v>
      </c>
      <c r="AD7" s="343">
        <v>-3.4099439999999999</v>
      </c>
      <c r="AE7" s="343">
        <v>-1.1612560000000001</v>
      </c>
      <c r="AF7" s="343">
        <v>4.555428</v>
      </c>
      <c r="AG7" s="343">
        <v>7.7697640000000003</v>
      </c>
      <c r="AH7" s="343">
        <v>5.5398259999999997</v>
      </c>
      <c r="AI7" s="343">
        <v>-0.88141700000000001</v>
      </c>
      <c r="AJ7" s="343">
        <v>-5.175503</v>
      </c>
      <c r="AK7" s="343">
        <v>-3.328252</v>
      </c>
      <c r="AL7" s="343">
        <v>3.280783</v>
      </c>
      <c r="AM7" s="343">
        <v>14.624217</v>
      </c>
      <c r="AN7" s="343">
        <v>6.5641340000000001</v>
      </c>
      <c r="AO7" s="343">
        <v>-4.7694470000000004</v>
      </c>
      <c r="AP7" s="343">
        <v>-4.3457239999999997</v>
      </c>
      <c r="AQ7" s="343">
        <v>-3.6614170000000001</v>
      </c>
      <c r="AR7" s="343">
        <v>2.9917750000000001</v>
      </c>
      <c r="AS7" s="343">
        <v>7.7334639999999997</v>
      </c>
      <c r="AT7" s="343">
        <v>4.2119400000000002</v>
      </c>
      <c r="AU7" s="343">
        <v>-0.76993400000000001</v>
      </c>
      <c r="AV7" s="343">
        <v>-3.0605560000000001</v>
      </c>
      <c r="AW7" s="343">
        <v>-2.8534712999999998</v>
      </c>
      <c r="AX7" s="343">
        <v>2.3789886999999998</v>
      </c>
      <c r="AY7" s="343">
        <v>4.0093154000000002</v>
      </c>
      <c r="AZ7" s="898">
        <v>1.3253659</v>
      </c>
      <c r="BA7" s="354">
        <v>-6.9915760000000002</v>
      </c>
      <c r="BB7" s="354">
        <v>-6.7049409999999998</v>
      </c>
      <c r="BC7" s="354">
        <v>-7.4942799999999998</v>
      </c>
      <c r="BD7" s="354">
        <v>-0.4892049</v>
      </c>
      <c r="BE7" s="354">
        <v>5.2591599999999996</v>
      </c>
      <c r="BF7" s="354">
        <v>3.0783260000000001</v>
      </c>
      <c r="BG7" s="354">
        <v>0.27430850000000001</v>
      </c>
      <c r="BH7" s="354">
        <v>-4.5605010000000004</v>
      </c>
      <c r="BI7" s="354">
        <v>-2.6120839999999999</v>
      </c>
      <c r="BJ7" s="354">
        <v>3.407807</v>
      </c>
      <c r="BK7" s="354">
        <v>2.5780080000000001</v>
      </c>
      <c r="BL7" s="354">
        <v>1.9599489999999999</v>
      </c>
      <c r="BM7" s="354">
        <v>-6.1195519999999997</v>
      </c>
      <c r="BN7" s="354">
        <v>-5.2701609999999999</v>
      </c>
      <c r="BO7" s="354">
        <v>-6.4028479999999997</v>
      </c>
      <c r="BP7" s="354">
        <v>0.58423849999999999</v>
      </c>
      <c r="BQ7" s="354">
        <v>6.4175149999999999</v>
      </c>
      <c r="BR7" s="354">
        <v>4.1424500000000002</v>
      </c>
      <c r="BS7" s="354">
        <v>1.116309</v>
      </c>
      <c r="BT7" s="354">
        <v>-3.3488319999999998</v>
      </c>
      <c r="BU7" s="354">
        <v>-1.8788689999999999</v>
      </c>
      <c r="BV7" s="354">
        <v>3.559787</v>
      </c>
    </row>
    <row r="8" spans="1:74" ht="11.1" customHeight="1" x14ac:dyDescent="0.2">
      <c r="A8" s="48" t="s">
        <v>125</v>
      </c>
      <c r="B8" s="722" t="s">
        <v>1345</v>
      </c>
      <c r="C8" s="343">
        <v>0.83845498500000004</v>
      </c>
      <c r="D8" s="343">
        <v>0.71138799200000002</v>
      </c>
      <c r="E8" s="343">
        <v>0.66151299900000005</v>
      </c>
      <c r="F8" s="343">
        <v>0.66740900999999997</v>
      </c>
      <c r="G8" s="343">
        <v>0.86050900500000005</v>
      </c>
      <c r="H8" s="343">
        <v>0.71793099000000005</v>
      </c>
      <c r="I8" s="343">
        <v>0.81222600899999997</v>
      </c>
      <c r="J8" s="343">
        <v>0.81286600399999998</v>
      </c>
      <c r="K8" s="343">
        <v>0.69104399999999999</v>
      </c>
      <c r="L8" s="343">
        <v>0.68970498800000002</v>
      </c>
      <c r="M8" s="343">
        <v>0.75208701</v>
      </c>
      <c r="N8" s="343">
        <v>0.71920099199999998</v>
      </c>
      <c r="O8" s="343">
        <v>0.62714100500000003</v>
      </c>
      <c r="P8" s="343">
        <v>0.71932198800000002</v>
      </c>
      <c r="Q8" s="343">
        <v>0.73745000999999999</v>
      </c>
      <c r="R8" s="343">
        <v>0.60231599999999996</v>
      </c>
      <c r="S8" s="343">
        <v>0.479152988</v>
      </c>
      <c r="T8" s="343">
        <v>0.65496299999999996</v>
      </c>
      <c r="U8" s="343">
        <v>0.86883098599999997</v>
      </c>
      <c r="V8" s="343">
        <v>0.80871901000000002</v>
      </c>
      <c r="W8" s="343">
        <v>0.50340699</v>
      </c>
      <c r="X8" s="343">
        <v>0.58995399400000004</v>
      </c>
      <c r="Y8" s="343">
        <v>0.72110399999999997</v>
      </c>
      <c r="Z8" s="343">
        <v>0.85225401499999998</v>
      </c>
      <c r="AA8" s="343">
        <v>0.77954800999999996</v>
      </c>
      <c r="AB8" s="343">
        <v>0.78345300900000003</v>
      </c>
      <c r="AC8" s="343">
        <v>0.85352600700000003</v>
      </c>
      <c r="AD8" s="343">
        <v>0.75435099000000005</v>
      </c>
      <c r="AE8" s="343">
        <v>0.57887000600000005</v>
      </c>
      <c r="AF8" s="343">
        <v>0.71482500000000004</v>
      </c>
      <c r="AG8" s="343">
        <v>0.82621500699999995</v>
      </c>
      <c r="AH8" s="343">
        <v>0.56068801000000001</v>
      </c>
      <c r="AI8" s="343">
        <v>0.43887599999999999</v>
      </c>
      <c r="AJ8" s="343">
        <v>0.43607600800000001</v>
      </c>
      <c r="AK8" s="343">
        <v>0.42346599000000001</v>
      </c>
      <c r="AL8" s="343">
        <v>0.62120100199999995</v>
      </c>
      <c r="AM8" s="343">
        <v>0.70439399700000005</v>
      </c>
      <c r="AN8" s="343">
        <v>0.830317992</v>
      </c>
      <c r="AO8" s="343">
        <v>0.81164999800000004</v>
      </c>
      <c r="AP8" s="343">
        <v>0.81184400999999995</v>
      </c>
      <c r="AQ8" s="343">
        <v>0.83874601299999996</v>
      </c>
      <c r="AR8" s="343">
        <v>0.85191698999999999</v>
      </c>
      <c r="AS8" s="343">
        <v>0.86007299000000004</v>
      </c>
      <c r="AT8" s="343">
        <v>0.86963199499999999</v>
      </c>
      <c r="AU8" s="343">
        <v>0.65726901000000004</v>
      </c>
      <c r="AV8" s="343">
        <v>0.52250000900000004</v>
      </c>
      <c r="AW8" s="343">
        <v>0.50000001000000005</v>
      </c>
      <c r="AX8" s="343">
        <v>0.5</v>
      </c>
      <c r="AY8" s="343">
        <v>0.53333333332999999</v>
      </c>
      <c r="AZ8" s="898">
        <v>0.53333333332999999</v>
      </c>
      <c r="BA8" s="354">
        <v>0.53333330000000001</v>
      </c>
      <c r="BB8" s="354">
        <v>0.53333330000000001</v>
      </c>
      <c r="BC8" s="354">
        <v>0.53333330000000001</v>
      </c>
      <c r="BD8" s="354">
        <v>0.53333330000000001</v>
      </c>
      <c r="BE8" s="354">
        <v>0.53333330000000001</v>
      </c>
      <c r="BF8" s="354">
        <v>0.53333330000000001</v>
      </c>
      <c r="BG8" s="354">
        <v>0.53333330000000001</v>
      </c>
      <c r="BH8" s="354">
        <v>0.53333330000000001</v>
      </c>
      <c r="BI8" s="354">
        <v>0.53333330000000001</v>
      </c>
      <c r="BJ8" s="354">
        <v>0.53333330000000001</v>
      </c>
      <c r="BK8" s="354">
        <v>0.35833330000000002</v>
      </c>
      <c r="BL8" s="354">
        <v>0.35833330000000002</v>
      </c>
      <c r="BM8" s="354">
        <v>0.35833330000000002</v>
      </c>
      <c r="BN8" s="354">
        <v>0.35833330000000002</v>
      </c>
      <c r="BO8" s="354">
        <v>0.35833330000000002</v>
      </c>
      <c r="BP8" s="354">
        <v>0.35833330000000002</v>
      </c>
      <c r="BQ8" s="354">
        <v>0.35833330000000002</v>
      </c>
      <c r="BR8" s="354">
        <v>0.35833330000000002</v>
      </c>
      <c r="BS8" s="354">
        <v>0.35833330000000002</v>
      </c>
      <c r="BT8" s="354">
        <v>0.35833330000000002</v>
      </c>
      <c r="BU8" s="354">
        <v>0.35833330000000002</v>
      </c>
      <c r="BV8" s="354">
        <v>0.35833330000000002</v>
      </c>
    </row>
    <row r="9" spans="1:74" s="277" customFormat="1" ht="11.1" customHeight="1" x14ac:dyDescent="0.2">
      <c r="A9" s="436" t="s">
        <v>123</v>
      </c>
      <c r="B9" s="723" t="s">
        <v>1175</v>
      </c>
      <c r="C9" s="34">
        <v>44.770859405000003</v>
      </c>
      <c r="D9" s="34">
        <v>40.612681930999997</v>
      </c>
      <c r="E9" s="34">
        <v>44.186177135999998</v>
      </c>
      <c r="F9" s="34">
        <v>39.142166848999999</v>
      </c>
      <c r="G9" s="34">
        <v>41.940601385999997</v>
      </c>
      <c r="H9" s="34">
        <v>40.807995458000001</v>
      </c>
      <c r="I9" s="34">
        <v>43.830239470999999</v>
      </c>
      <c r="J9" s="34">
        <v>46.959673113999997</v>
      </c>
      <c r="K9" s="34">
        <v>44.694697368</v>
      </c>
      <c r="L9" s="34">
        <v>44.552995379000002</v>
      </c>
      <c r="M9" s="34">
        <v>41.973961062000001</v>
      </c>
      <c r="N9" s="34">
        <v>39.233964440999998</v>
      </c>
      <c r="O9" s="34">
        <v>43.809175463999999</v>
      </c>
      <c r="P9" s="34">
        <v>37.204403249000002</v>
      </c>
      <c r="Q9" s="34">
        <v>42.547682817999998</v>
      </c>
      <c r="R9" s="34">
        <v>39.059737171999998</v>
      </c>
      <c r="S9" s="34">
        <v>39.646969310999999</v>
      </c>
      <c r="T9" s="34">
        <v>38.593389234999997</v>
      </c>
      <c r="U9" s="34">
        <v>39.849955942999998</v>
      </c>
      <c r="V9" s="34">
        <v>41.568205436</v>
      </c>
      <c r="W9" s="34">
        <v>39.915025714000002</v>
      </c>
      <c r="X9" s="34">
        <v>38.707419776999998</v>
      </c>
      <c r="Y9" s="34">
        <v>39.473054624</v>
      </c>
      <c r="Z9" s="34">
        <v>37.327059255999998</v>
      </c>
      <c r="AA9" s="34">
        <v>35.879312333000001</v>
      </c>
      <c r="AB9" s="34">
        <v>35.644072332999997</v>
      </c>
      <c r="AC9" s="34">
        <v>32.392723332999999</v>
      </c>
      <c r="AD9" s="34">
        <v>29.406863333</v>
      </c>
      <c r="AE9" s="34">
        <v>30.541283332999999</v>
      </c>
      <c r="AF9" s="34">
        <v>33.261677333000002</v>
      </c>
      <c r="AG9" s="34">
        <v>34.822701037000002</v>
      </c>
      <c r="AH9" s="34">
        <v>38.483486333000002</v>
      </c>
      <c r="AI9" s="34">
        <v>36.607809332999999</v>
      </c>
      <c r="AJ9" s="34">
        <v>35.472331333</v>
      </c>
      <c r="AK9" s="34">
        <v>32.000710333000001</v>
      </c>
      <c r="AL9" s="34">
        <v>33.550684333</v>
      </c>
      <c r="AM9" s="34">
        <v>37.676853442999999</v>
      </c>
      <c r="AN9" s="34">
        <v>31.850987542999999</v>
      </c>
      <c r="AO9" s="34">
        <v>38.649296851999999</v>
      </c>
      <c r="AP9" s="34">
        <v>34.532618515999999</v>
      </c>
      <c r="AQ9" s="34">
        <v>36.348670130000002</v>
      </c>
      <c r="AR9" s="34">
        <v>35.499664156999998</v>
      </c>
      <c r="AS9" s="34">
        <v>41.080623291000002</v>
      </c>
      <c r="AT9" s="34">
        <v>41.378247537999997</v>
      </c>
      <c r="AU9" s="34">
        <v>38.470672407000002</v>
      </c>
      <c r="AV9" s="34">
        <v>37.296782020999999</v>
      </c>
      <c r="AW9" s="34">
        <v>35.237740248000001</v>
      </c>
      <c r="AX9" s="34">
        <v>36.327509222000003</v>
      </c>
      <c r="AY9" s="34">
        <v>38.970427000000001</v>
      </c>
      <c r="AZ9" s="920">
        <v>33.375561879999999</v>
      </c>
      <c r="BA9" s="437">
        <v>36.757680000000001</v>
      </c>
      <c r="BB9" s="437">
        <v>32.584899999999998</v>
      </c>
      <c r="BC9" s="437">
        <v>35.70908</v>
      </c>
      <c r="BD9" s="437">
        <v>34.8063</v>
      </c>
      <c r="BE9" s="437">
        <v>36.524729999999998</v>
      </c>
      <c r="BF9" s="437">
        <v>39.127800000000001</v>
      </c>
      <c r="BG9" s="437">
        <v>34.402889999999999</v>
      </c>
      <c r="BH9" s="437">
        <v>34.575310000000002</v>
      </c>
      <c r="BI9" s="437">
        <v>33.45411</v>
      </c>
      <c r="BJ9" s="437">
        <v>31.966719999999999</v>
      </c>
      <c r="BK9" s="437">
        <v>37.754420000000003</v>
      </c>
      <c r="BL9" s="437">
        <v>31.54241</v>
      </c>
      <c r="BM9" s="437">
        <v>34.775939999999999</v>
      </c>
      <c r="BN9" s="437">
        <v>30.813549999999999</v>
      </c>
      <c r="BO9" s="437">
        <v>34.164450000000002</v>
      </c>
      <c r="BP9" s="437">
        <v>33.409840000000003</v>
      </c>
      <c r="BQ9" s="437">
        <v>35.169539999999998</v>
      </c>
      <c r="BR9" s="437">
        <v>37.889580000000002</v>
      </c>
      <c r="BS9" s="437">
        <v>33.28228</v>
      </c>
      <c r="BT9" s="437">
        <v>33.203560000000003</v>
      </c>
      <c r="BU9" s="437">
        <v>32.407620000000001</v>
      </c>
      <c r="BV9" s="437">
        <v>30.871729999999999</v>
      </c>
    </row>
    <row r="10" spans="1:74" s="277" customFormat="1" ht="11.1" customHeight="1" x14ac:dyDescent="0.2">
      <c r="A10" s="436" t="s">
        <v>114</v>
      </c>
      <c r="B10" s="724" t="s">
        <v>1346</v>
      </c>
      <c r="C10" s="34">
        <v>49.887262999999997</v>
      </c>
      <c r="D10" s="34">
        <v>47.875067000000001</v>
      </c>
      <c r="E10" s="34">
        <v>51.548139999999997</v>
      </c>
      <c r="F10" s="34">
        <v>46.387467999999998</v>
      </c>
      <c r="G10" s="34">
        <v>49.552526</v>
      </c>
      <c r="H10" s="34">
        <v>48.670070000000003</v>
      </c>
      <c r="I10" s="34">
        <v>49.301246999999996</v>
      </c>
      <c r="J10" s="34">
        <v>53.601346999999997</v>
      </c>
      <c r="K10" s="34">
        <v>51.574119000000003</v>
      </c>
      <c r="L10" s="34">
        <v>51.331895000000003</v>
      </c>
      <c r="M10" s="34">
        <v>48.753593000000002</v>
      </c>
      <c r="N10" s="34">
        <v>45.672547000000002</v>
      </c>
      <c r="O10" s="34">
        <v>51.052731999999999</v>
      </c>
      <c r="P10" s="34">
        <v>45.750903999999998</v>
      </c>
      <c r="Q10" s="34">
        <v>52.027268999999997</v>
      </c>
      <c r="R10" s="34">
        <v>47.006179000000003</v>
      </c>
      <c r="S10" s="34">
        <v>48.262134000000003</v>
      </c>
      <c r="T10" s="34">
        <v>47.18356</v>
      </c>
      <c r="U10" s="34">
        <v>46.594642999999998</v>
      </c>
      <c r="V10" s="34">
        <v>50.624502999999997</v>
      </c>
      <c r="W10" s="34">
        <v>48.619798000000003</v>
      </c>
      <c r="X10" s="34">
        <v>47.602803999999999</v>
      </c>
      <c r="Y10" s="34">
        <v>47.518639</v>
      </c>
      <c r="Z10" s="34">
        <v>45.710852000000003</v>
      </c>
      <c r="AA10" s="34">
        <v>44.060189000000001</v>
      </c>
      <c r="AB10" s="34">
        <v>44.018887999999997</v>
      </c>
      <c r="AC10" s="34">
        <v>41.815978999999999</v>
      </c>
      <c r="AD10" s="34">
        <v>35.763852999999997</v>
      </c>
      <c r="AE10" s="34">
        <v>39.430148000000003</v>
      </c>
      <c r="AF10" s="34">
        <v>43.069394000000003</v>
      </c>
      <c r="AG10" s="34">
        <v>43.388767000000001</v>
      </c>
      <c r="AH10" s="34">
        <v>47.159948</v>
      </c>
      <c r="AI10" s="34">
        <v>45.772016999999998</v>
      </c>
      <c r="AJ10" s="34">
        <v>44.317433000000001</v>
      </c>
      <c r="AK10" s="34">
        <v>40.984302999999997</v>
      </c>
      <c r="AL10" s="34">
        <v>42.759405000000001</v>
      </c>
      <c r="AM10" s="34">
        <v>44.845035000000003</v>
      </c>
      <c r="AN10" s="34">
        <v>39.706701000000002</v>
      </c>
      <c r="AO10" s="34">
        <v>47.781933000000002</v>
      </c>
      <c r="AP10" s="34">
        <v>41.876334</v>
      </c>
      <c r="AQ10" s="34">
        <v>44.020249</v>
      </c>
      <c r="AR10" s="34">
        <v>42.239888000000001</v>
      </c>
      <c r="AS10" s="34">
        <v>46.958624999999998</v>
      </c>
      <c r="AT10" s="34">
        <v>48.646165000000003</v>
      </c>
      <c r="AU10" s="34">
        <v>45.458542000000001</v>
      </c>
      <c r="AV10" s="34">
        <v>44.760317999999998</v>
      </c>
      <c r="AW10" s="34">
        <v>42.903666999999999</v>
      </c>
      <c r="AX10" s="34">
        <v>43.840071999999999</v>
      </c>
      <c r="AY10" s="34">
        <v>45.84592</v>
      </c>
      <c r="AZ10" s="920">
        <v>41.461249000000002</v>
      </c>
      <c r="BA10" s="437">
        <v>45.237079999999999</v>
      </c>
      <c r="BB10" s="437">
        <v>39.940959999999997</v>
      </c>
      <c r="BC10" s="437">
        <v>42.836860000000001</v>
      </c>
      <c r="BD10" s="437">
        <v>42.19032</v>
      </c>
      <c r="BE10" s="437">
        <v>42.998240000000003</v>
      </c>
      <c r="BF10" s="437">
        <v>46.333710000000004</v>
      </c>
      <c r="BG10" s="437">
        <v>41.604370000000003</v>
      </c>
      <c r="BH10" s="437">
        <v>42.843029999999999</v>
      </c>
      <c r="BI10" s="437">
        <v>41.601030000000002</v>
      </c>
      <c r="BJ10" s="437">
        <v>40.98124</v>
      </c>
      <c r="BK10" s="437">
        <v>44.432729999999999</v>
      </c>
      <c r="BL10" s="437">
        <v>39.200150000000001</v>
      </c>
      <c r="BM10" s="437">
        <v>43.445990000000002</v>
      </c>
      <c r="BN10" s="437">
        <v>38.241930000000004</v>
      </c>
      <c r="BO10" s="437">
        <v>41.402009999999997</v>
      </c>
      <c r="BP10" s="437">
        <v>40.87923</v>
      </c>
      <c r="BQ10" s="437">
        <v>41.814070000000001</v>
      </c>
      <c r="BR10" s="437">
        <v>45.27525</v>
      </c>
      <c r="BS10" s="437">
        <v>40.611049999999999</v>
      </c>
      <c r="BT10" s="437">
        <v>41.924680000000002</v>
      </c>
      <c r="BU10" s="437">
        <v>40.698480000000004</v>
      </c>
      <c r="BV10" s="437">
        <v>40.029809999999998</v>
      </c>
    </row>
    <row r="11" spans="1:74" ht="11.1" customHeight="1" x14ac:dyDescent="0.2">
      <c r="A11" s="47" t="s">
        <v>115</v>
      </c>
      <c r="B11" s="725" t="s">
        <v>984</v>
      </c>
      <c r="C11" s="343">
        <v>13.45969</v>
      </c>
      <c r="D11" s="343">
        <v>12.916791999999999</v>
      </c>
      <c r="E11" s="343">
        <v>13.907807</v>
      </c>
      <c r="F11" s="343">
        <v>12.883153</v>
      </c>
      <c r="G11" s="343">
        <v>13.762204000000001</v>
      </c>
      <c r="H11" s="343">
        <v>13.517059</v>
      </c>
      <c r="I11" s="343">
        <v>12.841676</v>
      </c>
      <c r="J11" s="343">
        <v>13.961724999999999</v>
      </c>
      <c r="K11" s="343">
        <v>13.433665</v>
      </c>
      <c r="L11" s="343">
        <v>14.194516</v>
      </c>
      <c r="M11" s="343">
        <v>13.481558</v>
      </c>
      <c r="N11" s="343">
        <v>12.629568000000001</v>
      </c>
      <c r="O11" s="343">
        <v>14.770154</v>
      </c>
      <c r="P11" s="343">
        <v>13.236259</v>
      </c>
      <c r="Q11" s="343">
        <v>15.052104999999999</v>
      </c>
      <c r="R11" s="343">
        <v>14.063772</v>
      </c>
      <c r="S11" s="343">
        <v>14.439529</v>
      </c>
      <c r="T11" s="343">
        <v>14.116864</v>
      </c>
      <c r="U11" s="343">
        <v>12.857955</v>
      </c>
      <c r="V11" s="343">
        <v>13.970018</v>
      </c>
      <c r="W11" s="343">
        <v>13.416847000000001</v>
      </c>
      <c r="X11" s="343">
        <v>13.401282999999999</v>
      </c>
      <c r="Y11" s="343">
        <v>13.377580999999999</v>
      </c>
      <c r="Z11" s="343">
        <v>12.868648</v>
      </c>
      <c r="AA11" s="343">
        <v>13.419525999999999</v>
      </c>
      <c r="AB11" s="343">
        <v>13.406929</v>
      </c>
      <c r="AC11" s="343">
        <v>12.735989999999999</v>
      </c>
      <c r="AD11" s="343">
        <v>12.09253</v>
      </c>
      <c r="AE11" s="343">
        <v>13.332166000000001</v>
      </c>
      <c r="AF11" s="343">
        <v>14.562701000000001</v>
      </c>
      <c r="AG11" s="343">
        <v>12.691197000000001</v>
      </c>
      <c r="AH11" s="343">
        <v>13.794235</v>
      </c>
      <c r="AI11" s="343">
        <v>13.388299</v>
      </c>
      <c r="AJ11" s="343">
        <v>13.367653000000001</v>
      </c>
      <c r="AK11" s="343">
        <v>12.362292999999999</v>
      </c>
      <c r="AL11" s="343">
        <v>12.897736999999999</v>
      </c>
      <c r="AM11" s="343">
        <v>13.467164</v>
      </c>
      <c r="AN11" s="343">
        <v>11.924091000000001</v>
      </c>
      <c r="AO11" s="343">
        <v>14.349178</v>
      </c>
      <c r="AP11" s="343">
        <v>13.212796000000001</v>
      </c>
      <c r="AQ11" s="343">
        <v>13.889249</v>
      </c>
      <c r="AR11" s="343">
        <v>13.327510999999999</v>
      </c>
      <c r="AS11" s="343">
        <v>14.613268</v>
      </c>
      <c r="AT11" s="343">
        <v>15.135875</v>
      </c>
      <c r="AU11" s="343">
        <v>14.156843</v>
      </c>
      <c r="AV11" s="343">
        <v>13.653836</v>
      </c>
      <c r="AW11" s="343">
        <v>12.793436</v>
      </c>
      <c r="AX11" s="343">
        <v>13.082616</v>
      </c>
      <c r="AY11" s="343">
        <v>13.963536</v>
      </c>
      <c r="AZ11" s="898">
        <v>12.611046</v>
      </c>
      <c r="BA11" s="354">
        <v>13.79992</v>
      </c>
      <c r="BB11" s="354">
        <v>12.67961</v>
      </c>
      <c r="BC11" s="354">
        <v>13.53424</v>
      </c>
      <c r="BD11" s="354">
        <v>13.41344</v>
      </c>
      <c r="BE11" s="354">
        <v>12.062419999999999</v>
      </c>
      <c r="BF11" s="354">
        <v>13.0297</v>
      </c>
      <c r="BG11" s="354">
        <v>11.84102</v>
      </c>
      <c r="BH11" s="354">
        <v>12.67259</v>
      </c>
      <c r="BI11" s="354">
        <v>12.34291</v>
      </c>
      <c r="BJ11" s="354">
        <v>12.417289999999999</v>
      </c>
      <c r="BK11" s="354">
        <v>15.672929999999999</v>
      </c>
      <c r="BL11" s="354">
        <v>13.519450000000001</v>
      </c>
      <c r="BM11" s="354">
        <v>14.31911</v>
      </c>
      <c r="BN11" s="354">
        <v>12.86633</v>
      </c>
      <c r="BO11" s="354">
        <v>13.53523</v>
      </c>
      <c r="BP11" s="354">
        <v>13.27261</v>
      </c>
      <c r="BQ11" s="354">
        <v>11.839779999999999</v>
      </c>
      <c r="BR11" s="354">
        <v>12.763769999999999</v>
      </c>
      <c r="BS11" s="354">
        <v>11.52915</v>
      </c>
      <c r="BT11" s="354">
        <v>12.36565</v>
      </c>
      <c r="BU11" s="354">
        <v>12.00164</v>
      </c>
      <c r="BV11" s="354">
        <v>12.038</v>
      </c>
    </row>
    <row r="12" spans="1:74" ht="11.1" customHeight="1" x14ac:dyDescent="0.2">
      <c r="A12" s="47" t="s">
        <v>116</v>
      </c>
      <c r="B12" s="725" t="s">
        <v>985</v>
      </c>
      <c r="C12" s="343">
        <v>7.9840910000000003</v>
      </c>
      <c r="D12" s="343">
        <v>7.6620379999999999</v>
      </c>
      <c r="E12" s="343">
        <v>8.249898</v>
      </c>
      <c r="F12" s="343">
        <v>8.0796589999999995</v>
      </c>
      <c r="G12" s="343">
        <v>8.6309260000000005</v>
      </c>
      <c r="H12" s="343">
        <v>8.4771970000000003</v>
      </c>
      <c r="I12" s="343">
        <v>7.8965889999999996</v>
      </c>
      <c r="J12" s="343">
        <v>8.5853389999999994</v>
      </c>
      <c r="K12" s="343">
        <v>8.2606710000000003</v>
      </c>
      <c r="L12" s="343">
        <v>8.6510029999999993</v>
      </c>
      <c r="M12" s="343">
        <v>8.2164699999999993</v>
      </c>
      <c r="N12" s="343">
        <v>7.6972500000000004</v>
      </c>
      <c r="O12" s="343">
        <v>8.691065</v>
      </c>
      <c r="P12" s="343">
        <v>7.7885039999999996</v>
      </c>
      <c r="Q12" s="343">
        <v>8.856973</v>
      </c>
      <c r="R12" s="343">
        <v>7.7413410000000002</v>
      </c>
      <c r="S12" s="343">
        <v>7.9481760000000001</v>
      </c>
      <c r="T12" s="343">
        <v>7.7705320000000002</v>
      </c>
      <c r="U12" s="343">
        <v>7.2269829999999997</v>
      </c>
      <c r="V12" s="343">
        <v>7.8520240000000001</v>
      </c>
      <c r="W12" s="343">
        <v>7.5410469999999998</v>
      </c>
      <c r="X12" s="343">
        <v>7.5233790000000003</v>
      </c>
      <c r="Y12" s="343">
        <v>7.5100920000000002</v>
      </c>
      <c r="Z12" s="343">
        <v>7.2243899999999996</v>
      </c>
      <c r="AA12" s="343">
        <v>7.5525690000000001</v>
      </c>
      <c r="AB12" s="343">
        <v>7.5455009999999998</v>
      </c>
      <c r="AC12" s="343">
        <v>7.1678579999999998</v>
      </c>
      <c r="AD12" s="343">
        <v>6.1406039999999997</v>
      </c>
      <c r="AE12" s="343">
        <v>6.7701279999999997</v>
      </c>
      <c r="AF12" s="343">
        <v>7.3949749999999996</v>
      </c>
      <c r="AG12" s="343">
        <v>6.9062289999999997</v>
      </c>
      <c r="AH12" s="343">
        <v>7.5064960000000003</v>
      </c>
      <c r="AI12" s="343">
        <v>7.2855429999999997</v>
      </c>
      <c r="AJ12" s="343">
        <v>6.5863300000000002</v>
      </c>
      <c r="AK12" s="343">
        <v>6.090973</v>
      </c>
      <c r="AL12" s="343">
        <v>6.3547750000000001</v>
      </c>
      <c r="AM12" s="343">
        <v>7.7727279999999999</v>
      </c>
      <c r="AN12" s="343">
        <v>6.882117</v>
      </c>
      <c r="AO12" s="343">
        <v>8.2817100000000003</v>
      </c>
      <c r="AP12" s="343">
        <v>6.3844329999999996</v>
      </c>
      <c r="AQ12" s="343">
        <v>6.7112999999999996</v>
      </c>
      <c r="AR12" s="343">
        <v>6.4398559999999998</v>
      </c>
      <c r="AS12" s="343">
        <v>7.4273449999999999</v>
      </c>
      <c r="AT12" s="343">
        <v>7.6474130000000002</v>
      </c>
      <c r="AU12" s="343">
        <v>7.1888480000000001</v>
      </c>
      <c r="AV12" s="343">
        <v>7.0323039999999999</v>
      </c>
      <c r="AW12" s="343">
        <v>6.5703370000000003</v>
      </c>
      <c r="AX12" s="343">
        <v>6.7564099999999998</v>
      </c>
      <c r="AY12" s="343">
        <v>7.180733</v>
      </c>
      <c r="AZ12" s="898">
        <v>6.4971690000000004</v>
      </c>
      <c r="BA12" s="354">
        <v>7.5157629999999997</v>
      </c>
      <c r="BB12" s="354">
        <v>6.6170879999999999</v>
      </c>
      <c r="BC12" s="354">
        <v>7.1783849999999996</v>
      </c>
      <c r="BD12" s="354">
        <v>6.9261650000000001</v>
      </c>
      <c r="BE12" s="354">
        <v>6.6499079999999999</v>
      </c>
      <c r="BF12" s="354">
        <v>7.2876260000000004</v>
      </c>
      <c r="BG12" s="354">
        <v>6.4749080000000001</v>
      </c>
      <c r="BH12" s="354">
        <v>6.6165209999999997</v>
      </c>
      <c r="BI12" s="354">
        <v>6.4197629999999997</v>
      </c>
      <c r="BJ12" s="354">
        <v>6.3453049999999998</v>
      </c>
      <c r="BK12" s="354">
        <v>7.4153279999999997</v>
      </c>
      <c r="BL12" s="354">
        <v>6.5242329999999997</v>
      </c>
      <c r="BM12" s="354">
        <v>7.3877509999999997</v>
      </c>
      <c r="BN12" s="354">
        <v>6.3969659999999999</v>
      </c>
      <c r="BO12" s="354">
        <v>6.9413629999999999</v>
      </c>
      <c r="BP12" s="354">
        <v>6.669581</v>
      </c>
      <c r="BQ12" s="354">
        <v>6.3905700000000003</v>
      </c>
      <c r="BR12" s="354">
        <v>7.0350450000000002</v>
      </c>
      <c r="BS12" s="354">
        <v>6.2260650000000002</v>
      </c>
      <c r="BT12" s="354">
        <v>6.3876549999999996</v>
      </c>
      <c r="BU12" s="354">
        <v>6.189432</v>
      </c>
      <c r="BV12" s="354">
        <v>6.1049170000000004</v>
      </c>
    </row>
    <row r="13" spans="1:74" ht="11.1" customHeight="1" x14ac:dyDescent="0.2">
      <c r="A13" s="47" t="s">
        <v>117</v>
      </c>
      <c r="B13" s="725" t="s">
        <v>986</v>
      </c>
      <c r="C13" s="343">
        <v>28.443481999999999</v>
      </c>
      <c r="D13" s="343">
        <v>27.296237000000001</v>
      </c>
      <c r="E13" s="343">
        <v>29.390435</v>
      </c>
      <c r="F13" s="343">
        <v>25.424655999999999</v>
      </c>
      <c r="G13" s="343">
        <v>27.159396000000001</v>
      </c>
      <c r="H13" s="343">
        <v>26.675813999999999</v>
      </c>
      <c r="I13" s="343">
        <v>28.562982000000002</v>
      </c>
      <c r="J13" s="343">
        <v>31.054283000000002</v>
      </c>
      <c r="K13" s="343">
        <v>29.879783</v>
      </c>
      <c r="L13" s="343">
        <v>28.486376</v>
      </c>
      <c r="M13" s="343">
        <v>27.055565000000001</v>
      </c>
      <c r="N13" s="343">
        <v>25.345728999999999</v>
      </c>
      <c r="O13" s="343">
        <v>27.591512999999999</v>
      </c>
      <c r="P13" s="343">
        <v>24.726140999999998</v>
      </c>
      <c r="Q13" s="343">
        <v>28.118190999999999</v>
      </c>
      <c r="R13" s="343">
        <v>25.201066000000001</v>
      </c>
      <c r="S13" s="343">
        <v>25.874428999999999</v>
      </c>
      <c r="T13" s="343">
        <v>25.296164000000001</v>
      </c>
      <c r="U13" s="343">
        <v>26.509705</v>
      </c>
      <c r="V13" s="343">
        <v>28.802461000000001</v>
      </c>
      <c r="W13" s="343">
        <v>27.661904</v>
      </c>
      <c r="X13" s="343">
        <v>26.678142000000001</v>
      </c>
      <c r="Y13" s="343">
        <v>26.630966000000001</v>
      </c>
      <c r="Z13" s="343">
        <v>25.617813999999999</v>
      </c>
      <c r="AA13" s="343">
        <v>23.088094000000002</v>
      </c>
      <c r="AB13" s="343">
        <v>23.066458000000001</v>
      </c>
      <c r="AC13" s="343">
        <v>21.912130999999999</v>
      </c>
      <c r="AD13" s="343">
        <v>17.530719000000001</v>
      </c>
      <c r="AE13" s="343">
        <v>19.327853999999999</v>
      </c>
      <c r="AF13" s="343">
        <v>21.111718</v>
      </c>
      <c r="AG13" s="343">
        <v>23.791340999999999</v>
      </c>
      <c r="AH13" s="343">
        <v>25.859217000000001</v>
      </c>
      <c r="AI13" s="343">
        <v>25.098175000000001</v>
      </c>
      <c r="AJ13" s="343">
        <v>24.36345</v>
      </c>
      <c r="AK13" s="343">
        <v>22.531037000000001</v>
      </c>
      <c r="AL13" s="343">
        <v>23.506893000000002</v>
      </c>
      <c r="AM13" s="343">
        <v>23.605143000000002</v>
      </c>
      <c r="AN13" s="343">
        <v>20.900493000000001</v>
      </c>
      <c r="AO13" s="343">
        <v>25.151045</v>
      </c>
      <c r="AP13" s="343">
        <v>22.279105000000001</v>
      </c>
      <c r="AQ13" s="343">
        <v>23.419699999999999</v>
      </c>
      <c r="AR13" s="343">
        <v>22.472521</v>
      </c>
      <c r="AS13" s="343">
        <v>24.918012000000001</v>
      </c>
      <c r="AT13" s="343">
        <v>25.862877000000001</v>
      </c>
      <c r="AU13" s="343">
        <v>24.112850999999999</v>
      </c>
      <c r="AV13" s="343">
        <v>24.074178</v>
      </c>
      <c r="AW13" s="343">
        <v>23.539894</v>
      </c>
      <c r="AX13" s="343">
        <v>24.001045999999999</v>
      </c>
      <c r="AY13" s="343">
        <v>24.701650999999998</v>
      </c>
      <c r="AZ13" s="898">
        <v>22.353034000000001</v>
      </c>
      <c r="BA13" s="354">
        <v>23.921399999999998</v>
      </c>
      <c r="BB13" s="354">
        <v>20.644259999999999</v>
      </c>
      <c r="BC13" s="354">
        <v>22.12424</v>
      </c>
      <c r="BD13" s="354">
        <v>21.850719999999999</v>
      </c>
      <c r="BE13" s="354">
        <v>24.285920000000001</v>
      </c>
      <c r="BF13" s="354">
        <v>26.016369999999998</v>
      </c>
      <c r="BG13" s="354">
        <v>23.288440000000001</v>
      </c>
      <c r="BH13" s="354">
        <v>23.553920000000002</v>
      </c>
      <c r="BI13" s="354">
        <v>22.838349999999998</v>
      </c>
      <c r="BJ13" s="354">
        <v>22.21865</v>
      </c>
      <c r="BK13" s="354">
        <v>21.344480000000001</v>
      </c>
      <c r="BL13" s="354">
        <v>19.156469999999999</v>
      </c>
      <c r="BM13" s="354">
        <v>21.739129999999999</v>
      </c>
      <c r="BN13" s="354">
        <v>18.978629999999999</v>
      </c>
      <c r="BO13" s="354">
        <v>20.925419999999999</v>
      </c>
      <c r="BP13" s="354">
        <v>20.93703</v>
      </c>
      <c r="BQ13" s="354">
        <v>23.58372</v>
      </c>
      <c r="BR13" s="354">
        <v>25.476430000000001</v>
      </c>
      <c r="BS13" s="354">
        <v>22.855830000000001</v>
      </c>
      <c r="BT13" s="354">
        <v>23.171379999999999</v>
      </c>
      <c r="BU13" s="354">
        <v>22.50741</v>
      </c>
      <c r="BV13" s="354">
        <v>21.886900000000001</v>
      </c>
    </row>
    <row r="14" spans="1:74" s="277" customFormat="1" ht="11.1" customHeight="1" x14ac:dyDescent="0.2">
      <c r="A14" s="436" t="s">
        <v>1458</v>
      </c>
      <c r="B14" s="724" t="s">
        <v>1182</v>
      </c>
      <c r="C14" s="34">
        <v>-5.0157049999999996</v>
      </c>
      <c r="D14" s="34">
        <v>-7.0159979999999997</v>
      </c>
      <c r="E14" s="34">
        <v>-7.0478319999999997</v>
      </c>
      <c r="F14" s="34">
        <v>-7.118493</v>
      </c>
      <c r="G14" s="34">
        <v>-7.213298</v>
      </c>
      <c r="H14" s="34">
        <v>-7.4646819999999998</v>
      </c>
      <c r="I14" s="34">
        <v>-5.6288460000000002</v>
      </c>
      <c r="J14" s="34">
        <v>-6.7662750000000003</v>
      </c>
      <c r="K14" s="34">
        <v>-6.748977</v>
      </c>
      <c r="L14" s="34">
        <v>-6.3778389999999998</v>
      </c>
      <c r="M14" s="34">
        <v>-6.5964270000000003</v>
      </c>
      <c r="N14" s="34">
        <v>-6.6478970000000004</v>
      </c>
      <c r="O14" s="34">
        <v>-6.6417979999999996</v>
      </c>
      <c r="P14" s="34">
        <v>-7.9558160000000004</v>
      </c>
      <c r="Q14" s="34">
        <v>-8.9110490000000002</v>
      </c>
      <c r="R14" s="34">
        <v>-7.4111260000000003</v>
      </c>
      <c r="S14" s="34">
        <v>-8.1241439999999994</v>
      </c>
      <c r="T14" s="34">
        <v>-8.1545190000000005</v>
      </c>
      <c r="U14" s="34">
        <v>-6.3754780000000002</v>
      </c>
      <c r="V14" s="34">
        <v>-8.7646049999999995</v>
      </c>
      <c r="W14" s="34">
        <v>-8.5016700000000007</v>
      </c>
      <c r="X14" s="34">
        <v>-8.7919459999999994</v>
      </c>
      <c r="Y14" s="34">
        <v>-8.0528840000000006</v>
      </c>
      <c r="Z14" s="34">
        <v>-8.5129040000000007</v>
      </c>
      <c r="AA14" s="34">
        <v>-8.33521</v>
      </c>
      <c r="AB14" s="34">
        <v>-8.5291490000000003</v>
      </c>
      <c r="AC14" s="34">
        <v>-9.5775889999999997</v>
      </c>
      <c r="AD14" s="34">
        <v>-6.511323</v>
      </c>
      <c r="AE14" s="34">
        <v>-9.0431980000000003</v>
      </c>
      <c r="AF14" s="34">
        <v>-9.9620499999999996</v>
      </c>
      <c r="AG14" s="34">
        <v>-8.7203992968000001</v>
      </c>
      <c r="AH14" s="34">
        <v>-8.8307950000000002</v>
      </c>
      <c r="AI14" s="34">
        <v>-9.3185409999999997</v>
      </c>
      <c r="AJ14" s="34">
        <v>-8.9994350000000001</v>
      </c>
      <c r="AK14" s="34">
        <v>-9.1379260000000002</v>
      </c>
      <c r="AL14" s="34">
        <v>-9.363054</v>
      </c>
      <c r="AM14" s="34">
        <v>-7.4811881329999999</v>
      </c>
      <c r="AN14" s="34">
        <v>-7.1899032361000002</v>
      </c>
      <c r="AO14" s="34">
        <v>-9.1083780000000001</v>
      </c>
      <c r="AP14" s="34">
        <v>-7.3199714217</v>
      </c>
      <c r="AQ14" s="34">
        <v>-7.6483379999999999</v>
      </c>
      <c r="AR14" s="34">
        <v>-6.7174755008</v>
      </c>
      <c r="AS14" s="34">
        <v>-6.2965575843000003</v>
      </c>
      <c r="AT14" s="34">
        <v>-7.9290409999999998</v>
      </c>
      <c r="AU14" s="34">
        <v>-7.4605329999999999</v>
      </c>
      <c r="AV14" s="34">
        <v>-7.4083719787</v>
      </c>
      <c r="AW14" s="34">
        <v>-7.6405430000000001</v>
      </c>
      <c r="AX14" s="34">
        <v>-7.4995627780999996</v>
      </c>
      <c r="AY14" s="34">
        <v>-7.1325750000000001</v>
      </c>
      <c r="AZ14" s="920">
        <v>-7.403346</v>
      </c>
      <c r="BA14" s="437">
        <v>-8.4429110000000005</v>
      </c>
      <c r="BB14" s="437">
        <v>-7.3246989999999998</v>
      </c>
      <c r="BC14" s="437">
        <v>-7.0861960000000002</v>
      </c>
      <c r="BD14" s="437">
        <v>-7.345046</v>
      </c>
      <c r="BE14" s="437">
        <v>-6.8901070000000004</v>
      </c>
      <c r="BF14" s="437">
        <v>-7.8596000000000004</v>
      </c>
      <c r="BG14" s="437">
        <v>-7.6795929999999997</v>
      </c>
      <c r="BH14" s="437">
        <v>-8.2171830000000003</v>
      </c>
      <c r="BI14" s="437">
        <v>-8.0979050000000008</v>
      </c>
      <c r="BJ14" s="437">
        <v>-8.9772569999999998</v>
      </c>
      <c r="BK14" s="437">
        <v>-6.9313130000000003</v>
      </c>
      <c r="BL14" s="437">
        <v>-6.9475759999999998</v>
      </c>
      <c r="BM14" s="437">
        <v>-8.6145800000000001</v>
      </c>
      <c r="BN14" s="437">
        <v>-7.3811460000000002</v>
      </c>
      <c r="BO14" s="437">
        <v>-7.1825190000000001</v>
      </c>
      <c r="BP14" s="437">
        <v>-7.4185689999999997</v>
      </c>
      <c r="BQ14" s="437">
        <v>-7.0508899999999999</v>
      </c>
      <c r="BR14" s="437">
        <v>-8.0297450000000001</v>
      </c>
      <c r="BS14" s="437">
        <v>-7.7975789999999998</v>
      </c>
      <c r="BT14" s="437">
        <v>-8.6639230000000005</v>
      </c>
      <c r="BU14" s="437">
        <v>-8.2331310000000002</v>
      </c>
      <c r="BV14" s="437">
        <v>-9.1125019999999992</v>
      </c>
    </row>
    <row r="15" spans="1:74" s="720" customFormat="1" ht="11.1" customHeight="1" x14ac:dyDescent="0.2">
      <c r="A15" s="719" t="s">
        <v>119</v>
      </c>
      <c r="B15" s="725" t="s">
        <v>1347</v>
      </c>
      <c r="C15" s="343">
        <v>0.50270199999999998</v>
      </c>
      <c r="D15" s="343">
        <v>0.28925400000000001</v>
      </c>
      <c r="E15" s="343">
        <v>0.52970899999999999</v>
      </c>
      <c r="F15" s="343">
        <v>0.68416500000000002</v>
      </c>
      <c r="G15" s="343">
        <v>0.32450899999999999</v>
      </c>
      <c r="H15" s="343">
        <v>0.62746999999999997</v>
      </c>
      <c r="I15" s="343">
        <v>0.65998699999999999</v>
      </c>
      <c r="J15" s="343">
        <v>0.77902899999999997</v>
      </c>
      <c r="K15" s="343">
        <v>0.53134199999999998</v>
      </c>
      <c r="L15" s="343">
        <v>0.40368100000000001</v>
      </c>
      <c r="M15" s="343">
        <v>0.68949099999999997</v>
      </c>
      <c r="N15" s="343">
        <v>0.292128</v>
      </c>
      <c r="O15" s="343">
        <v>0.43973600000000002</v>
      </c>
      <c r="P15" s="343">
        <v>0.29964200000000002</v>
      </c>
      <c r="Q15" s="343">
        <v>0.28083599999999997</v>
      </c>
      <c r="R15" s="343">
        <v>0.42641400000000002</v>
      </c>
      <c r="S15" s="343">
        <v>0.305446</v>
      </c>
      <c r="T15" s="343">
        <v>0.282364</v>
      </c>
      <c r="U15" s="343">
        <v>0.32570700000000002</v>
      </c>
      <c r="V15" s="343">
        <v>0.35474099999999997</v>
      </c>
      <c r="W15" s="343">
        <v>0.313973</v>
      </c>
      <c r="X15" s="343">
        <v>0.41334900000000002</v>
      </c>
      <c r="Y15" s="343">
        <v>0.335148</v>
      </c>
      <c r="Z15" s="343">
        <v>0.232768</v>
      </c>
      <c r="AA15" s="343">
        <v>9.3540999999999999E-2</v>
      </c>
      <c r="AB15" s="343">
        <v>0.15052699999999999</v>
      </c>
      <c r="AC15" s="343">
        <v>8.4850999999999996E-2</v>
      </c>
      <c r="AD15" s="343">
        <v>0.25353900000000001</v>
      </c>
      <c r="AE15" s="343">
        <v>7.9714999999999994E-2</v>
      </c>
      <c r="AF15" s="343">
        <v>0.20256399999999999</v>
      </c>
      <c r="AG15" s="343">
        <v>0.18488070323</v>
      </c>
      <c r="AH15" s="343">
        <v>0.28809200000000001</v>
      </c>
      <c r="AI15" s="343">
        <v>0.24795600000000001</v>
      </c>
      <c r="AJ15" s="343">
        <v>0.118162</v>
      </c>
      <c r="AK15" s="343">
        <v>0.16708500000000001</v>
      </c>
      <c r="AL15" s="343">
        <v>0.126801</v>
      </c>
      <c r="AM15" s="343">
        <v>0.24458186699000001</v>
      </c>
      <c r="AN15" s="343">
        <v>0.19734876392</v>
      </c>
      <c r="AO15" s="343">
        <v>0.190439</v>
      </c>
      <c r="AP15" s="343">
        <v>0.26411457831000001</v>
      </c>
      <c r="AQ15" s="343">
        <v>0.195683</v>
      </c>
      <c r="AR15" s="343">
        <v>0.23220049918999999</v>
      </c>
      <c r="AS15" s="343">
        <v>0.22099441573</v>
      </c>
      <c r="AT15" s="343">
        <v>0.240645</v>
      </c>
      <c r="AU15" s="343">
        <v>0.19603400000000001</v>
      </c>
      <c r="AV15" s="343">
        <v>0.35765550260000001</v>
      </c>
      <c r="AW15" s="343">
        <v>0.33391700000000002</v>
      </c>
      <c r="AX15" s="343">
        <v>0.22574757644999999</v>
      </c>
      <c r="AY15" s="343">
        <v>0.352379</v>
      </c>
      <c r="AZ15" s="898">
        <v>0.19997200000000001</v>
      </c>
      <c r="BA15" s="354">
        <v>0.35621429999999998</v>
      </c>
      <c r="BB15" s="354">
        <v>0.39209759999999999</v>
      </c>
      <c r="BC15" s="354">
        <v>0.51051740000000001</v>
      </c>
      <c r="BD15" s="354">
        <v>0.48484650000000001</v>
      </c>
      <c r="BE15" s="354">
        <v>0.53672299999999995</v>
      </c>
      <c r="BF15" s="354">
        <v>0.44411040000000002</v>
      </c>
      <c r="BG15" s="354">
        <v>0.3950787</v>
      </c>
      <c r="BH15" s="354">
        <v>0.35099760000000002</v>
      </c>
      <c r="BI15" s="354">
        <v>0.40767750000000003</v>
      </c>
      <c r="BJ15" s="354">
        <v>0.37618499999999999</v>
      </c>
      <c r="BK15" s="354">
        <v>0.3937252</v>
      </c>
      <c r="BL15" s="354">
        <v>0.19827710000000001</v>
      </c>
      <c r="BM15" s="354">
        <v>0.34421629999999998</v>
      </c>
      <c r="BN15" s="354">
        <v>0.37677860000000002</v>
      </c>
      <c r="BO15" s="354">
        <v>0.49516729999999998</v>
      </c>
      <c r="BP15" s="354">
        <v>0.47066380000000002</v>
      </c>
      <c r="BQ15" s="354">
        <v>0.52341720000000003</v>
      </c>
      <c r="BR15" s="354">
        <v>0.43213469999999998</v>
      </c>
      <c r="BS15" s="354">
        <v>0.38419940000000002</v>
      </c>
      <c r="BT15" s="354">
        <v>0.34072819999999998</v>
      </c>
      <c r="BU15" s="354">
        <v>0.39802969999999999</v>
      </c>
      <c r="BV15" s="354">
        <v>0.36621769999999998</v>
      </c>
    </row>
    <row r="16" spans="1:74" s="720" customFormat="1" ht="11.1" customHeight="1" x14ac:dyDescent="0.2">
      <c r="A16" s="719" t="s">
        <v>120</v>
      </c>
      <c r="B16" s="725" t="s">
        <v>1348</v>
      </c>
      <c r="C16" s="343">
        <v>5.5184069999999998</v>
      </c>
      <c r="D16" s="343">
        <v>7.3052520000000003</v>
      </c>
      <c r="E16" s="343">
        <v>7.5775410000000001</v>
      </c>
      <c r="F16" s="343">
        <v>7.8026580000000001</v>
      </c>
      <c r="G16" s="343">
        <v>7.5378069999999999</v>
      </c>
      <c r="H16" s="343">
        <v>8.0921520000000005</v>
      </c>
      <c r="I16" s="343">
        <v>6.2888330000000003</v>
      </c>
      <c r="J16" s="343">
        <v>7.5453039999999998</v>
      </c>
      <c r="K16" s="343">
        <v>7.2803190000000004</v>
      </c>
      <c r="L16" s="343">
        <v>6.7815200000000004</v>
      </c>
      <c r="M16" s="343">
        <v>7.2859179999999997</v>
      </c>
      <c r="N16" s="343">
        <v>6.9400250000000003</v>
      </c>
      <c r="O16" s="343">
        <v>7.0815340000000004</v>
      </c>
      <c r="P16" s="343">
        <v>8.2554580000000009</v>
      </c>
      <c r="Q16" s="343">
        <v>9.1918849999999992</v>
      </c>
      <c r="R16" s="343">
        <v>7.8375399999999997</v>
      </c>
      <c r="S16" s="343">
        <v>8.4295899999999993</v>
      </c>
      <c r="T16" s="343">
        <v>8.4368829999999999</v>
      </c>
      <c r="U16" s="343">
        <v>6.7011849999999997</v>
      </c>
      <c r="V16" s="343">
        <v>9.1193460000000002</v>
      </c>
      <c r="W16" s="343">
        <v>8.8156429999999997</v>
      </c>
      <c r="X16" s="343">
        <v>9.2052949999999996</v>
      </c>
      <c r="Y16" s="343">
        <v>8.3880320000000008</v>
      </c>
      <c r="Z16" s="343">
        <v>8.7456720000000008</v>
      </c>
      <c r="AA16" s="343">
        <v>8.4287510000000001</v>
      </c>
      <c r="AB16" s="343">
        <v>8.6796760000000006</v>
      </c>
      <c r="AC16" s="343">
        <v>9.6624400000000001</v>
      </c>
      <c r="AD16" s="343">
        <v>6.7648619999999999</v>
      </c>
      <c r="AE16" s="343">
        <v>9.1229130000000005</v>
      </c>
      <c r="AF16" s="343">
        <v>10.164614</v>
      </c>
      <c r="AG16" s="343">
        <v>8.9052799999999994</v>
      </c>
      <c r="AH16" s="343">
        <v>9.1188870000000009</v>
      </c>
      <c r="AI16" s="343">
        <v>9.566497</v>
      </c>
      <c r="AJ16" s="343">
        <v>9.117597</v>
      </c>
      <c r="AK16" s="343">
        <v>9.3050110000000004</v>
      </c>
      <c r="AL16" s="343">
        <v>9.4898550000000004</v>
      </c>
      <c r="AM16" s="343">
        <v>7.7257699999999998</v>
      </c>
      <c r="AN16" s="343">
        <v>7.3872520000000002</v>
      </c>
      <c r="AO16" s="343">
        <v>9.2988169999999997</v>
      </c>
      <c r="AP16" s="343">
        <v>7.5840860000000001</v>
      </c>
      <c r="AQ16" s="343">
        <v>7.8440209999999997</v>
      </c>
      <c r="AR16" s="343">
        <v>6.9496760000000002</v>
      </c>
      <c r="AS16" s="343">
        <v>6.5175520000000002</v>
      </c>
      <c r="AT16" s="343">
        <v>8.1696860000000004</v>
      </c>
      <c r="AU16" s="343">
        <v>7.6565669999999999</v>
      </c>
      <c r="AV16" s="343">
        <v>7.7660274813000001</v>
      </c>
      <c r="AW16" s="343">
        <v>7.9744599999999997</v>
      </c>
      <c r="AX16" s="343">
        <v>7.7253103545000004</v>
      </c>
      <c r="AY16" s="343">
        <v>7.4849540000000001</v>
      </c>
      <c r="AZ16" s="898">
        <v>7.6033179999999998</v>
      </c>
      <c r="BA16" s="354">
        <v>8.7991259999999993</v>
      </c>
      <c r="BB16" s="354">
        <v>7.7167969999999997</v>
      </c>
      <c r="BC16" s="354">
        <v>7.5967140000000004</v>
      </c>
      <c r="BD16" s="354">
        <v>7.8298920000000001</v>
      </c>
      <c r="BE16" s="354">
        <v>7.4268299999999998</v>
      </c>
      <c r="BF16" s="354">
        <v>8.3037109999999998</v>
      </c>
      <c r="BG16" s="354">
        <v>8.0746719999999996</v>
      </c>
      <c r="BH16" s="354">
        <v>8.5681799999999999</v>
      </c>
      <c r="BI16" s="354">
        <v>8.5055829999999997</v>
      </c>
      <c r="BJ16" s="354">
        <v>9.3534419999999994</v>
      </c>
      <c r="BK16" s="354">
        <v>7.3250380000000002</v>
      </c>
      <c r="BL16" s="354">
        <v>7.1458529999999998</v>
      </c>
      <c r="BM16" s="354">
        <v>8.9587959999999995</v>
      </c>
      <c r="BN16" s="354">
        <v>7.757924</v>
      </c>
      <c r="BO16" s="354">
        <v>7.6776869999999997</v>
      </c>
      <c r="BP16" s="354">
        <v>7.8892319999999998</v>
      </c>
      <c r="BQ16" s="354">
        <v>7.5743070000000001</v>
      </c>
      <c r="BR16" s="354">
        <v>8.4618800000000007</v>
      </c>
      <c r="BS16" s="354">
        <v>8.1817790000000006</v>
      </c>
      <c r="BT16" s="354">
        <v>9.0046510000000008</v>
      </c>
      <c r="BU16" s="354">
        <v>8.6311610000000005</v>
      </c>
      <c r="BV16" s="354">
        <v>9.4787199999999991</v>
      </c>
    </row>
    <row r="17" spans="1:74" ht="11.1" customHeight="1" x14ac:dyDescent="0.2">
      <c r="A17" s="47" t="s">
        <v>121</v>
      </c>
      <c r="B17" s="726" t="s">
        <v>1349</v>
      </c>
      <c r="C17" s="343">
        <v>2.8675670000000002</v>
      </c>
      <c r="D17" s="343">
        <v>3.9834839999999998</v>
      </c>
      <c r="E17" s="343">
        <v>3.6464560000000001</v>
      </c>
      <c r="F17" s="343">
        <v>3.9406050000000001</v>
      </c>
      <c r="G17" s="343">
        <v>4.4709810000000001</v>
      </c>
      <c r="H17" s="343">
        <v>4.6886659999999996</v>
      </c>
      <c r="I17" s="343">
        <v>3.8087960000000001</v>
      </c>
      <c r="J17" s="343">
        <v>3.507873</v>
      </c>
      <c r="K17" s="343">
        <v>4.1654010000000001</v>
      </c>
      <c r="L17" s="343">
        <v>3.9011010000000002</v>
      </c>
      <c r="M17" s="343">
        <v>3.9591319999999999</v>
      </c>
      <c r="N17" s="343">
        <v>3.5378409999999998</v>
      </c>
      <c r="O17" s="343">
        <v>3.947028</v>
      </c>
      <c r="P17" s="343">
        <v>4.0777049999999999</v>
      </c>
      <c r="Q17" s="343">
        <v>4.0592689999999996</v>
      </c>
      <c r="R17" s="343">
        <v>3.9838260000000001</v>
      </c>
      <c r="S17" s="343">
        <v>4.5199309999999997</v>
      </c>
      <c r="T17" s="343">
        <v>4.2302920000000004</v>
      </c>
      <c r="U17" s="343">
        <v>3.8586070000000001</v>
      </c>
      <c r="V17" s="343">
        <v>5.1284859999999997</v>
      </c>
      <c r="W17" s="343">
        <v>4.537738</v>
      </c>
      <c r="X17" s="343">
        <v>4.2559519999999997</v>
      </c>
      <c r="Y17" s="343">
        <v>4.2799670000000001</v>
      </c>
      <c r="Z17" s="343">
        <v>4.2029579999999997</v>
      </c>
      <c r="AA17" s="343">
        <v>3.9392870000000002</v>
      </c>
      <c r="AB17" s="343">
        <v>4.5618369999999997</v>
      </c>
      <c r="AC17" s="343">
        <v>5.5548469999999996</v>
      </c>
      <c r="AD17" s="343">
        <v>3.468629</v>
      </c>
      <c r="AE17" s="343">
        <v>4.5436500000000004</v>
      </c>
      <c r="AF17" s="343">
        <v>5.8277330000000003</v>
      </c>
      <c r="AG17" s="343">
        <v>4.3086849999999997</v>
      </c>
      <c r="AH17" s="343">
        <v>4.3366249999999997</v>
      </c>
      <c r="AI17" s="343">
        <v>4.7500520000000002</v>
      </c>
      <c r="AJ17" s="343">
        <v>4.2634059999999998</v>
      </c>
      <c r="AK17" s="343">
        <v>5.2819120000000002</v>
      </c>
      <c r="AL17" s="343">
        <v>5.750203</v>
      </c>
      <c r="AM17" s="343">
        <v>3.7648570000000001</v>
      </c>
      <c r="AN17" s="343">
        <v>3.9979789999999999</v>
      </c>
      <c r="AO17" s="343">
        <v>4.9272400000000003</v>
      </c>
      <c r="AP17" s="343">
        <v>3.6171190000000002</v>
      </c>
      <c r="AQ17" s="343">
        <v>3.8988679999999998</v>
      </c>
      <c r="AR17" s="343">
        <v>4.0426419999999998</v>
      </c>
      <c r="AS17" s="343">
        <v>3.6217519999999999</v>
      </c>
      <c r="AT17" s="343">
        <v>4.6554500000000001</v>
      </c>
      <c r="AU17" s="343">
        <v>4.3151190000000001</v>
      </c>
      <c r="AV17" s="343">
        <v>3.9243283193999998</v>
      </c>
      <c r="AW17" s="343">
        <v>4.8812540000000002</v>
      </c>
      <c r="AX17" s="343">
        <v>4.4714069771</v>
      </c>
      <c r="AY17" s="343">
        <v>4.254772</v>
      </c>
      <c r="AZ17" s="898">
        <v>4.1260969999999997</v>
      </c>
      <c r="BA17" s="354">
        <v>4.648943</v>
      </c>
      <c r="BB17" s="354">
        <v>4.5107280000000003</v>
      </c>
      <c r="BC17" s="354">
        <v>4.6221620000000003</v>
      </c>
      <c r="BD17" s="354">
        <v>4.5089430000000004</v>
      </c>
      <c r="BE17" s="354">
        <v>4.086271</v>
      </c>
      <c r="BF17" s="354">
        <v>4.7090949999999996</v>
      </c>
      <c r="BG17" s="354">
        <v>4.4867610000000004</v>
      </c>
      <c r="BH17" s="354">
        <v>4.5089160000000001</v>
      </c>
      <c r="BI17" s="354">
        <v>4.3144410000000004</v>
      </c>
      <c r="BJ17" s="354">
        <v>4.6784299999999996</v>
      </c>
      <c r="BK17" s="354">
        <v>4.0912959999999998</v>
      </c>
      <c r="BL17" s="354">
        <v>3.9062739999999998</v>
      </c>
      <c r="BM17" s="354">
        <v>4.7693750000000001</v>
      </c>
      <c r="BN17" s="354">
        <v>4.636164</v>
      </c>
      <c r="BO17" s="354">
        <v>4.7688629999999996</v>
      </c>
      <c r="BP17" s="354">
        <v>4.6363469999999998</v>
      </c>
      <c r="BQ17" s="354">
        <v>4.242756</v>
      </c>
      <c r="BR17" s="354">
        <v>4.8657690000000002</v>
      </c>
      <c r="BS17" s="354">
        <v>4.6222770000000004</v>
      </c>
      <c r="BT17" s="354">
        <v>4.6722770000000002</v>
      </c>
      <c r="BU17" s="354">
        <v>4.4613990000000001</v>
      </c>
      <c r="BV17" s="354">
        <v>4.8396980000000003</v>
      </c>
    </row>
    <row r="18" spans="1:74" ht="11.1" customHeight="1" x14ac:dyDescent="0.2">
      <c r="A18" s="47" t="s">
        <v>122</v>
      </c>
      <c r="B18" s="726" t="s">
        <v>1350</v>
      </c>
      <c r="C18" s="343">
        <v>2.6508400000000001</v>
      </c>
      <c r="D18" s="343">
        <v>3.3217680000000001</v>
      </c>
      <c r="E18" s="343">
        <v>3.9310849999999999</v>
      </c>
      <c r="F18" s="343">
        <v>3.862053</v>
      </c>
      <c r="G18" s="343">
        <v>3.0668259999999998</v>
      </c>
      <c r="H18" s="343">
        <v>3.403486</v>
      </c>
      <c r="I18" s="343">
        <v>2.4800369999999998</v>
      </c>
      <c r="J18" s="343">
        <v>4.0374309999999998</v>
      </c>
      <c r="K18" s="343">
        <v>3.1149179999999999</v>
      </c>
      <c r="L18" s="343">
        <v>2.8804189999999998</v>
      </c>
      <c r="M18" s="343">
        <v>3.3267859999999998</v>
      </c>
      <c r="N18" s="343">
        <v>3.4021840000000001</v>
      </c>
      <c r="O18" s="343">
        <v>3.134506</v>
      </c>
      <c r="P18" s="343">
        <v>4.177753</v>
      </c>
      <c r="Q18" s="343">
        <v>5.1326159999999996</v>
      </c>
      <c r="R18" s="343">
        <v>3.8537140000000001</v>
      </c>
      <c r="S18" s="343">
        <v>3.909659</v>
      </c>
      <c r="T18" s="343">
        <v>4.2065910000000004</v>
      </c>
      <c r="U18" s="343">
        <v>2.842578</v>
      </c>
      <c r="V18" s="343">
        <v>3.9908600000000001</v>
      </c>
      <c r="W18" s="343">
        <v>4.2779049999999996</v>
      </c>
      <c r="X18" s="343">
        <v>4.9493429999999998</v>
      </c>
      <c r="Y18" s="343">
        <v>4.1080649999999999</v>
      </c>
      <c r="Z18" s="343">
        <v>4.5427140000000001</v>
      </c>
      <c r="AA18" s="343">
        <v>4.4894639999999999</v>
      </c>
      <c r="AB18" s="343">
        <v>4.117839</v>
      </c>
      <c r="AC18" s="343">
        <v>4.1075929999999996</v>
      </c>
      <c r="AD18" s="343">
        <v>3.296233</v>
      </c>
      <c r="AE18" s="343">
        <v>4.5792630000000001</v>
      </c>
      <c r="AF18" s="343">
        <v>4.336881</v>
      </c>
      <c r="AG18" s="343">
        <v>4.5965949999999998</v>
      </c>
      <c r="AH18" s="343">
        <v>4.7822620000000002</v>
      </c>
      <c r="AI18" s="343">
        <v>4.8164449999999999</v>
      </c>
      <c r="AJ18" s="343">
        <v>4.8541910000000001</v>
      </c>
      <c r="AK18" s="343">
        <v>4.0230990000000002</v>
      </c>
      <c r="AL18" s="343">
        <v>3.739652</v>
      </c>
      <c r="AM18" s="343">
        <v>3.9609130000000001</v>
      </c>
      <c r="AN18" s="343">
        <v>3.3892730000000002</v>
      </c>
      <c r="AO18" s="343">
        <v>4.3715770000000003</v>
      </c>
      <c r="AP18" s="343">
        <v>3.9669669999999999</v>
      </c>
      <c r="AQ18" s="343">
        <v>3.9451529999999999</v>
      </c>
      <c r="AR18" s="343">
        <v>2.9070339999999999</v>
      </c>
      <c r="AS18" s="343">
        <v>2.8957999999999999</v>
      </c>
      <c r="AT18" s="343">
        <v>3.5142359999999999</v>
      </c>
      <c r="AU18" s="343">
        <v>3.3414480000000002</v>
      </c>
      <c r="AV18" s="343">
        <v>3.8416991618999998</v>
      </c>
      <c r="AW18" s="343">
        <v>3.0932059999999999</v>
      </c>
      <c r="AX18" s="343">
        <v>3.2539033774999999</v>
      </c>
      <c r="AY18" s="343">
        <v>3.2301820000000001</v>
      </c>
      <c r="AZ18" s="898">
        <v>3.4772210000000001</v>
      </c>
      <c r="BA18" s="354">
        <v>4.1501830000000002</v>
      </c>
      <c r="BB18" s="354">
        <v>3.2060689999999998</v>
      </c>
      <c r="BC18" s="354">
        <v>2.9745520000000001</v>
      </c>
      <c r="BD18" s="354">
        <v>3.3209490000000002</v>
      </c>
      <c r="BE18" s="354">
        <v>3.3405589999999998</v>
      </c>
      <c r="BF18" s="354">
        <v>3.5946150000000001</v>
      </c>
      <c r="BG18" s="354">
        <v>3.5879110000000001</v>
      </c>
      <c r="BH18" s="354">
        <v>4.0592649999999999</v>
      </c>
      <c r="BI18" s="354">
        <v>4.1911420000000001</v>
      </c>
      <c r="BJ18" s="354">
        <v>4.6750119999999997</v>
      </c>
      <c r="BK18" s="354">
        <v>3.2337419999999999</v>
      </c>
      <c r="BL18" s="354">
        <v>3.2395779999999998</v>
      </c>
      <c r="BM18" s="354">
        <v>4.1894210000000003</v>
      </c>
      <c r="BN18" s="354">
        <v>3.1217600000000001</v>
      </c>
      <c r="BO18" s="354">
        <v>2.9088229999999999</v>
      </c>
      <c r="BP18" s="354">
        <v>3.252885</v>
      </c>
      <c r="BQ18" s="354">
        <v>3.3315510000000002</v>
      </c>
      <c r="BR18" s="354">
        <v>3.5961110000000001</v>
      </c>
      <c r="BS18" s="354">
        <v>3.559501</v>
      </c>
      <c r="BT18" s="354">
        <v>4.3323749999999999</v>
      </c>
      <c r="BU18" s="354">
        <v>4.1697620000000004</v>
      </c>
      <c r="BV18" s="354">
        <v>4.6390219999999998</v>
      </c>
    </row>
    <row r="19" spans="1:74" s="277" customFormat="1" ht="11.1" customHeight="1" x14ac:dyDescent="0.2">
      <c r="A19" s="438" t="s">
        <v>118</v>
      </c>
      <c r="B19" s="724" t="s">
        <v>1351</v>
      </c>
      <c r="C19" s="34">
        <v>-0.10069859482</v>
      </c>
      <c r="D19" s="34">
        <v>-0.24638706901999999</v>
      </c>
      <c r="E19" s="34">
        <v>-0.31413086432999998</v>
      </c>
      <c r="F19" s="34">
        <v>-0.12680815079999999</v>
      </c>
      <c r="G19" s="34">
        <v>-0.39862661378999997</v>
      </c>
      <c r="H19" s="34">
        <v>-0.39739254174999999</v>
      </c>
      <c r="I19" s="34">
        <v>0.15783847093</v>
      </c>
      <c r="J19" s="34">
        <v>0.12460111391000001</v>
      </c>
      <c r="K19" s="34">
        <v>-0.13044463192</v>
      </c>
      <c r="L19" s="34">
        <v>-0.40106062110000001</v>
      </c>
      <c r="M19" s="34">
        <v>-0.18320493814</v>
      </c>
      <c r="N19" s="34">
        <v>0.20931444084</v>
      </c>
      <c r="O19" s="34">
        <v>-0.60175853587999995</v>
      </c>
      <c r="P19" s="34">
        <v>-0.59068475115999997</v>
      </c>
      <c r="Q19" s="34">
        <v>-0.56853718171000001</v>
      </c>
      <c r="R19" s="34">
        <v>-0.53531582754999996</v>
      </c>
      <c r="S19" s="34">
        <v>-0.49102068865999998</v>
      </c>
      <c r="T19" s="34">
        <v>-0.43565176504999997</v>
      </c>
      <c r="U19" s="34">
        <v>-0.36920905670999998</v>
      </c>
      <c r="V19" s="34">
        <v>-0.29169256366000001</v>
      </c>
      <c r="W19" s="34">
        <v>-0.20310228588000001</v>
      </c>
      <c r="X19" s="34">
        <v>-0.10343822338</v>
      </c>
      <c r="Y19" s="34">
        <v>7.2996238426000001E-3</v>
      </c>
      <c r="Z19" s="34">
        <v>0.12911125578999999</v>
      </c>
      <c r="AA19" s="34">
        <v>0.15433333332999999</v>
      </c>
      <c r="AB19" s="34">
        <v>0.15433333332999999</v>
      </c>
      <c r="AC19" s="34">
        <v>0.15433333332999999</v>
      </c>
      <c r="AD19" s="34">
        <v>0.15433333332999999</v>
      </c>
      <c r="AE19" s="34">
        <v>0.15433333332999999</v>
      </c>
      <c r="AF19" s="34">
        <v>0.15433333332999999</v>
      </c>
      <c r="AG19" s="34">
        <v>0.15433333332999999</v>
      </c>
      <c r="AH19" s="34">
        <v>0.15433333332999999</v>
      </c>
      <c r="AI19" s="34">
        <v>0.15433333332999999</v>
      </c>
      <c r="AJ19" s="34">
        <v>0.15433333332999999</v>
      </c>
      <c r="AK19" s="34">
        <v>0.15433333332999999</v>
      </c>
      <c r="AL19" s="34">
        <v>0.15433333332999999</v>
      </c>
      <c r="AM19" s="34">
        <v>0.31300657569000001</v>
      </c>
      <c r="AN19" s="34">
        <v>-0.66581022080999996</v>
      </c>
      <c r="AO19" s="34">
        <v>-2.4258148473999999E-2</v>
      </c>
      <c r="AP19" s="34">
        <v>-2.3744061984E-2</v>
      </c>
      <c r="AQ19" s="34">
        <v>-2.3240870180000001E-2</v>
      </c>
      <c r="AR19" s="34">
        <v>-2.2748342179E-2</v>
      </c>
      <c r="AS19" s="34">
        <v>0.41855587560000002</v>
      </c>
      <c r="AT19" s="34">
        <v>0.66112353786</v>
      </c>
      <c r="AU19" s="34">
        <v>0.47266340665000001</v>
      </c>
      <c r="AV19" s="34">
        <v>-5.5164000652E-2</v>
      </c>
      <c r="AW19" s="34">
        <v>-2.5383751510999999E-2</v>
      </c>
      <c r="AX19" s="34">
        <v>-1.2999999999999999E-2</v>
      </c>
      <c r="AY19" s="34">
        <v>0.25707999999999998</v>
      </c>
      <c r="AZ19" s="920">
        <v>-0.68233900000000003</v>
      </c>
      <c r="BA19" s="437">
        <v>-3.64856E-2</v>
      </c>
      <c r="BB19" s="437">
        <v>-3.1361100000000003E-2</v>
      </c>
      <c r="BC19" s="437">
        <v>-4.1584200000000002E-2</v>
      </c>
      <c r="BD19" s="437">
        <v>-3.8979399999999997E-2</v>
      </c>
      <c r="BE19" s="437">
        <v>0.41659309999999999</v>
      </c>
      <c r="BF19" s="437">
        <v>0.65369060000000001</v>
      </c>
      <c r="BG19" s="437">
        <v>0.47810989999999998</v>
      </c>
      <c r="BH19" s="437">
        <v>-5.0535799999999999E-2</v>
      </c>
      <c r="BI19" s="437">
        <v>-4.9016799999999999E-2</v>
      </c>
      <c r="BJ19" s="437">
        <v>-3.7267500000000002E-2</v>
      </c>
      <c r="BK19" s="437">
        <v>0.25300299999999998</v>
      </c>
      <c r="BL19" s="437">
        <v>-0.71016520000000005</v>
      </c>
      <c r="BM19" s="437">
        <v>-5.5470400000000003E-2</v>
      </c>
      <c r="BN19" s="437">
        <v>-4.7234600000000002E-2</v>
      </c>
      <c r="BO19" s="437">
        <v>-5.5044000000000003E-2</v>
      </c>
      <c r="BP19" s="437">
        <v>-5.0816E-2</v>
      </c>
      <c r="BQ19" s="437">
        <v>0.40636159999999999</v>
      </c>
      <c r="BR19" s="437">
        <v>0.64407389999999998</v>
      </c>
      <c r="BS19" s="437">
        <v>0.46880690000000003</v>
      </c>
      <c r="BT19" s="437">
        <v>-5.7202700000000002E-2</v>
      </c>
      <c r="BU19" s="437">
        <v>-5.7729299999999997E-2</v>
      </c>
      <c r="BV19" s="437">
        <v>-4.5582600000000001E-2</v>
      </c>
    </row>
    <row r="20" spans="1:74" ht="11.1" customHeight="1" x14ac:dyDescent="0.2">
      <c r="A20" s="46"/>
      <c r="B20" s="720"/>
      <c r="C20" s="427"/>
      <c r="D20" s="427"/>
      <c r="E20" s="427"/>
      <c r="F20" s="427"/>
      <c r="G20" s="427"/>
      <c r="H20" s="427"/>
      <c r="I20" s="427"/>
      <c r="J20" s="427"/>
      <c r="K20" s="427"/>
      <c r="L20" s="427"/>
      <c r="M20" s="427"/>
      <c r="N20" s="427"/>
      <c r="O20" s="427"/>
      <c r="P20" s="427"/>
      <c r="Q20" s="427"/>
      <c r="R20" s="427"/>
      <c r="S20" s="427"/>
      <c r="T20" s="427"/>
      <c r="U20" s="427"/>
      <c r="V20" s="427"/>
      <c r="W20" s="427"/>
      <c r="X20" s="427"/>
      <c r="Y20" s="427"/>
      <c r="Z20" s="427"/>
      <c r="AA20" s="427"/>
      <c r="AB20" s="427"/>
      <c r="AC20" s="427"/>
      <c r="AD20" s="427"/>
      <c r="AE20" s="427"/>
      <c r="AF20" s="427"/>
      <c r="AG20" s="427"/>
      <c r="AH20" s="427"/>
      <c r="AI20" s="427"/>
      <c r="AJ20" s="427"/>
      <c r="AK20" s="427"/>
      <c r="AL20" s="427"/>
      <c r="AM20" s="427"/>
      <c r="AN20" s="427"/>
      <c r="AO20" s="427"/>
      <c r="AP20" s="427"/>
      <c r="AQ20" s="427"/>
      <c r="AR20" s="427"/>
      <c r="AS20" s="427"/>
      <c r="AT20" s="427"/>
      <c r="AU20" s="427"/>
      <c r="AV20" s="427"/>
      <c r="AW20" s="427"/>
      <c r="AX20" s="427"/>
      <c r="AY20" s="427"/>
      <c r="AZ20" s="934"/>
      <c r="BA20" s="433"/>
      <c r="BB20" s="433"/>
      <c r="BC20" s="433"/>
      <c r="BD20" s="433"/>
      <c r="BE20" s="433"/>
      <c r="BF20" s="433"/>
      <c r="BG20" s="433"/>
      <c r="BH20" s="433"/>
      <c r="BI20" s="433"/>
      <c r="BJ20" s="433"/>
      <c r="BK20" s="433"/>
      <c r="BL20" s="433"/>
      <c r="BM20" s="433"/>
      <c r="BN20" s="433"/>
      <c r="BO20" s="433"/>
      <c r="BP20" s="433"/>
      <c r="BQ20" s="433"/>
      <c r="BR20" s="433"/>
      <c r="BS20" s="433"/>
      <c r="BT20" s="433"/>
      <c r="BU20" s="433"/>
      <c r="BV20" s="433"/>
    </row>
    <row r="21" spans="1:74" ht="11.1" customHeight="1" x14ac:dyDescent="0.2">
      <c r="A21" s="46"/>
      <c r="B21" s="277" t="s">
        <v>1352</v>
      </c>
      <c r="C21" s="427"/>
      <c r="D21" s="427"/>
      <c r="E21" s="427"/>
      <c r="F21" s="427"/>
      <c r="G21" s="427"/>
      <c r="H21" s="427"/>
      <c r="I21" s="427"/>
      <c r="J21" s="427"/>
      <c r="K21" s="427"/>
      <c r="L21" s="427"/>
      <c r="M21" s="427"/>
      <c r="N21" s="427"/>
      <c r="O21" s="427"/>
      <c r="P21" s="427"/>
      <c r="Q21" s="427"/>
      <c r="R21" s="427"/>
      <c r="S21" s="427"/>
      <c r="T21" s="427"/>
      <c r="U21" s="427"/>
      <c r="V21" s="427"/>
      <c r="W21" s="427"/>
      <c r="X21" s="427"/>
      <c r="Y21" s="427"/>
      <c r="Z21" s="427"/>
      <c r="AA21" s="427"/>
      <c r="AB21" s="427"/>
      <c r="AC21" s="427"/>
      <c r="AD21" s="427"/>
      <c r="AE21" s="427"/>
      <c r="AF21" s="427"/>
      <c r="AG21" s="427"/>
      <c r="AH21" s="427"/>
      <c r="AI21" s="427"/>
      <c r="AJ21" s="427"/>
      <c r="AK21" s="427"/>
      <c r="AL21" s="427"/>
      <c r="AM21" s="427"/>
      <c r="AN21" s="427"/>
      <c r="AO21" s="427"/>
      <c r="AP21" s="427"/>
      <c r="AQ21" s="427"/>
      <c r="AR21" s="427"/>
      <c r="AS21" s="427"/>
      <c r="AT21" s="427"/>
      <c r="AU21" s="427"/>
      <c r="AV21" s="427"/>
      <c r="AW21" s="427"/>
      <c r="AX21" s="427"/>
      <c r="AY21" s="427"/>
      <c r="AZ21" s="934"/>
      <c r="BA21" s="433"/>
      <c r="BB21" s="433"/>
      <c r="BC21" s="433"/>
      <c r="BD21" s="433"/>
      <c r="BE21" s="433"/>
      <c r="BF21" s="433"/>
      <c r="BG21" s="433"/>
      <c r="BH21" s="433"/>
      <c r="BI21" s="433"/>
      <c r="BJ21" s="433"/>
      <c r="BK21" s="433"/>
      <c r="BL21" s="433"/>
      <c r="BM21" s="433"/>
      <c r="BN21" s="433"/>
      <c r="BO21" s="433"/>
      <c r="BP21" s="433"/>
      <c r="BQ21" s="433"/>
      <c r="BR21" s="433"/>
      <c r="BS21" s="433"/>
      <c r="BT21" s="433"/>
      <c r="BU21" s="433"/>
      <c r="BV21" s="433"/>
    </row>
    <row r="22" spans="1:74" s="277" customFormat="1" ht="11.1" customHeight="1" x14ac:dyDescent="0.2">
      <c r="A22" s="436" t="s">
        <v>132</v>
      </c>
      <c r="B22" s="721" t="s">
        <v>1353</v>
      </c>
      <c r="C22" s="34">
        <v>52.532774033999999</v>
      </c>
      <c r="D22" s="34">
        <v>43.693880972000002</v>
      </c>
      <c r="E22" s="34">
        <v>38.218616445000002</v>
      </c>
      <c r="F22" s="34">
        <v>34.553562149999998</v>
      </c>
      <c r="G22" s="34">
        <v>38.843298312999998</v>
      </c>
      <c r="H22" s="34">
        <v>45.339655229999998</v>
      </c>
      <c r="I22" s="34">
        <v>53.059303763999999</v>
      </c>
      <c r="J22" s="34">
        <v>51.962850938000003</v>
      </c>
      <c r="K22" s="34">
        <v>40.842045900000002</v>
      </c>
      <c r="L22" s="34">
        <v>35.108945034000001</v>
      </c>
      <c r="M22" s="34">
        <v>35.986838069999997</v>
      </c>
      <c r="N22" s="34">
        <v>45.392050513999997</v>
      </c>
      <c r="O22" s="34">
        <v>39.092554401999998</v>
      </c>
      <c r="P22" s="34">
        <v>30.341058832000002</v>
      </c>
      <c r="Q22" s="34">
        <v>32.317523559999998</v>
      </c>
      <c r="R22" s="34">
        <v>26.062644030000001</v>
      </c>
      <c r="S22" s="34">
        <v>28.689242019999998</v>
      </c>
      <c r="T22" s="34">
        <v>36.729027989999999</v>
      </c>
      <c r="U22" s="34">
        <v>47.559796317999997</v>
      </c>
      <c r="V22" s="34">
        <v>47.049748575000002</v>
      </c>
      <c r="W22" s="34">
        <v>37.333333320000001</v>
      </c>
      <c r="X22" s="34">
        <v>32.707409722999998</v>
      </c>
      <c r="Y22" s="34">
        <v>32.790520649999998</v>
      </c>
      <c r="Z22" s="34">
        <v>35.221733356999998</v>
      </c>
      <c r="AA22" s="34">
        <v>45.650107875000003</v>
      </c>
      <c r="AB22" s="34">
        <v>29.198921990999999</v>
      </c>
      <c r="AC22" s="34">
        <v>25.646462998000001</v>
      </c>
      <c r="AD22" s="34">
        <v>24.27694602</v>
      </c>
      <c r="AE22" s="34">
        <v>29.250938770000001</v>
      </c>
      <c r="AF22" s="34">
        <v>37.46769372</v>
      </c>
      <c r="AG22" s="34">
        <v>43.518561235999996</v>
      </c>
      <c r="AH22" s="34">
        <v>42.474831504999997</v>
      </c>
      <c r="AI22" s="34">
        <v>34.485968370000002</v>
      </c>
      <c r="AJ22" s="34">
        <v>30.586618099999999</v>
      </c>
      <c r="AK22" s="34">
        <v>29.599145579999998</v>
      </c>
      <c r="AL22" s="34">
        <v>38.782489673999997</v>
      </c>
      <c r="AM22" s="34">
        <v>49.060488337999999</v>
      </c>
      <c r="AN22" s="34">
        <v>38.236127439999997</v>
      </c>
      <c r="AO22" s="34">
        <v>31.154850053000001</v>
      </c>
      <c r="AP22" s="34">
        <v>28.631193</v>
      </c>
      <c r="AQ22" s="34">
        <v>30.761274983</v>
      </c>
      <c r="AR22" s="34">
        <v>39.411925199999999</v>
      </c>
      <c r="AS22" s="34">
        <v>48.039382531000001</v>
      </c>
      <c r="AT22" s="34">
        <v>42.612866197000002</v>
      </c>
      <c r="AU22" s="34">
        <v>36.310760760000001</v>
      </c>
      <c r="AV22" s="34">
        <v>34.149530652999999</v>
      </c>
      <c r="AW22" s="34">
        <v>34.087416099999999</v>
      </c>
      <c r="AX22" s="34">
        <v>40.177149081000003</v>
      </c>
      <c r="AY22" s="34">
        <v>45.131701540000002</v>
      </c>
      <c r="AZ22" s="920">
        <v>35.625368799999997</v>
      </c>
      <c r="BA22" s="437">
        <v>30.299440000000001</v>
      </c>
      <c r="BB22" s="437">
        <v>26.41329</v>
      </c>
      <c r="BC22" s="437">
        <v>28.74813</v>
      </c>
      <c r="BD22" s="437">
        <v>34.850430000000003</v>
      </c>
      <c r="BE22" s="437">
        <v>42.317219999999999</v>
      </c>
      <c r="BF22" s="437">
        <v>42.739460000000001</v>
      </c>
      <c r="BG22" s="437">
        <v>35.210529999999999</v>
      </c>
      <c r="BH22" s="437">
        <v>30.54814</v>
      </c>
      <c r="BI22" s="437">
        <v>31.375360000000001</v>
      </c>
      <c r="BJ22" s="437">
        <v>35.907859999999999</v>
      </c>
      <c r="BK22" s="437">
        <v>40.690759999999997</v>
      </c>
      <c r="BL22" s="437">
        <v>33.860700000000001</v>
      </c>
      <c r="BM22" s="437">
        <v>29.014720000000001</v>
      </c>
      <c r="BN22" s="437">
        <v>25.901720000000001</v>
      </c>
      <c r="BO22" s="437">
        <v>28.11993</v>
      </c>
      <c r="BP22" s="437">
        <v>34.352409999999999</v>
      </c>
      <c r="BQ22" s="437">
        <v>41.945390000000003</v>
      </c>
      <c r="BR22" s="437">
        <v>42.390360000000001</v>
      </c>
      <c r="BS22" s="437">
        <v>34.756920000000001</v>
      </c>
      <c r="BT22" s="437">
        <v>30.213059999999999</v>
      </c>
      <c r="BU22" s="437">
        <v>30.887090000000001</v>
      </c>
      <c r="BV22" s="437">
        <v>34.789850000000001</v>
      </c>
    </row>
    <row r="23" spans="1:74" s="720" customFormat="1" ht="11.1" customHeight="1" x14ac:dyDescent="0.2">
      <c r="A23" s="719" t="s">
        <v>127</v>
      </c>
      <c r="B23" s="722" t="s">
        <v>1354</v>
      </c>
      <c r="C23" s="343">
        <v>1.432361014</v>
      </c>
      <c r="D23" s="343">
        <v>1.3087779879999999</v>
      </c>
      <c r="E23" s="343">
        <v>1.4117230119999999</v>
      </c>
      <c r="F23" s="343">
        <v>1.3183229999999999</v>
      </c>
      <c r="G23" s="343">
        <v>1.349243008</v>
      </c>
      <c r="H23" s="343">
        <v>1.28117499</v>
      </c>
      <c r="I23" s="343">
        <v>1.33444801</v>
      </c>
      <c r="J23" s="343">
        <v>1.33444801</v>
      </c>
      <c r="K23" s="343">
        <v>1.2634509899999999</v>
      </c>
      <c r="L23" s="343">
        <v>1.3725299909999999</v>
      </c>
      <c r="M23" s="343">
        <v>1.2877080000000001</v>
      </c>
      <c r="N23" s="343">
        <v>1.315065012</v>
      </c>
      <c r="O23" s="343">
        <v>1.3544059959999999</v>
      </c>
      <c r="P23" s="343">
        <v>1.2655879880000001</v>
      </c>
      <c r="Q23" s="343">
        <v>1.4052840019999999</v>
      </c>
      <c r="R23" s="343">
        <v>1.263009</v>
      </c>
      <c r="S23" s="343">
        <v>1.302344999</v>
      </c>
      <c r="T23" s="343">
        <v>1.28675199</v>
      </c>
      <c r="U23" s="343">
        <v>1.3439380089999999</v>
      </c>
      <c r="V23" s="343">
        <v>1.3501239970000001</v>
      </c>
      <c r="W23" s="343">
        <v>1.3034979900000001</v>
      </c>
      <c r="X23" s="343">
        <v>1.2780330010000001</v>
      </c>
      <c r="Y23" s="343">
        <v>1.3860489899999999</v>
      </c>
      <c r="Z23" s="343">
        <v>1.309509998</v>
      </c>
      <c r="AA23" s="343">
        <v>1.275529007</v>
      </c>
      <c r="AB23" s="343">
        <v>1.263871011</v>
      </c>
      <c r="AC23" s="343">
        <v>1.3278819930000001</v>
      </c>
      <c r="AD23" s="343">
        <v>1.227042</v>
      </c>
      <c r="AE23" s="343">
        <v>1.278251985</v>
      </c>
      <c r="AF23" s="343">
        <v>1.2329420099999999</v>
      </c>
      <c r="AG23" s="343">
        <v>1.325718999</v>
      </c>
      <c r="AH23" s="343">
        <v>1.349476004</v>
      </c>
      <c r="AI23" s="343">
        <v>1.253217</v>
      </c>
      <c r="AJ23" s="343">
        <v>1.3093500069999999</v>
      </c>
      <c r="AK23" s="343">
        <v>1.284996</v>
      </c>
      <c r="AL23" s="343">
        <v>1.371560001</v>
      </c>
      <c r="AM23" s="343">
        <v>1.2453000080000001</v>
      </c>
      <c r="AN23" s="343">
        <v>1.1282050079999999</v>
      </c>
      <c r="AO23" s="343">
        <v>1.2476579919999999</v>
      </c>
      <c r="AP23" s="343">
        <v>1.1910999900000001</v>
      </c>
      <c r="AQ23" s="343">
        <v>1.256857986</v>
      </c>
      <c r="AR23" s="343">
        <v>1.2677430000000001</v>
      </c>
      <c r="AS23" s="343">
        <v>1.238666008</v>
      </c>
      <c r="AT23" s="343">
        <v>1.2339700039999999</v>
      </c>
      <c r="AU23" s="343">
        <v>1.201746</v>
      </c>
      <c r="AV23" s="343">
        <v>1.2270574999999999</v>
      </c>
      <c r="AW23" s="343">
        <v>1.2270719999999999</v>
      </c>
      <c r="AX23" s="343">
        <v>1.2698065000000001</v>
      </c>
      <c r="AY23" s="343">
        <v>1.217211</v>
      </c>
      <c r="AZ23" s="898">
        <v>1.1388769999999999</v>
      </c>
      <c r="BA23" s="354">
        <v>1.2481629999999999</v>
      </c>
      <c r="BB23" s="354">
        <v>1.197182</v>
      </c>
      <c r="BC23" s="354">
        <v>1.2511669999999999</v>
      </c>
      <c r="BD23" s="354">
        <v>1.2428809999999999</v>
      </c>
      <c r="BE23" s="354">
        <v>1.264006</v>
      </c>
      <c r="BF23" s="354">
        <v>1.2873950000000001</v>
      </c>
      <c r="BG23" s="354">
        <v>1.2289019999999999</v>
      </c>
      <c r="BH23" s="354">
        <v>1.259614</v>
      </c>
      <c r="BI23" s="354">
        <v>1.259385</v>
      </c>
      <c r="BJ23" s="354">
        <v>1.3033349999999999</v>
      </c>
      <c r="BK23" s="354">
        <v>1.2777210000000001</v>
      </c>
      <c r="BL23" s="354">
        <v>1.195962</v>
      </c>
      <c r="BM23" s="354">
        <v>1.310306</v>
      </c>
      <c r="BN23" s="354">
        <v>1.25678</v>
      </c>
      <c r="BO23" s="354">
        <v>1.311434</v>
      </c>
      <c r="BP23" s="354">
        <v>1.298681</v>
      </c>
      <c r="BQ23" s="354">
        <v>1.317256</v>
      </c>
      <c r="BR23" s="354">
        <v>1.3373079999999999</v>
      </c>
      <c r="BS23" s="354">
        <v>1.274203</v>
      </c>
      <c r="BT23" s="354">
        <v>1.3046549999999999</v>
      </c>
      <c r="BU23" s="354">
        <v>1.3008439999999999</v>
      </c>
      <c r="BV23" s="354">
        <v>1.344106</v>
      </c>
    </row>
    <row r="24" spans="1:74" s="720" customFormat="1" ht="11.1" customHeight="1" x14ac:dyDescent="0.2">
      <c r="A24" s="813" t="s">
        <v>128</v>
      </c>
      <c r="B24" s="722" t="s">
        <v>1355</v>
      </c>
      <c r="C24" s="343">
        <v>48.804961011000003</v>
      </c>
      <c r="D24" s="343">
        <v>40.063279004000002</v>
      </c>
      <c r="E24" s="343">
        <v>34.498293455999999</v>
      </c>
      <c r="F24" s="343">
        <v>31.01163816</v>
      </c>
      <c r="G24" s="343">
        <v>35.263856312000001</v>
      </c>
      <c r="H24" s="343">
        <v>41.816830260000003</v>
      </c>
      <c r="I24" s="343">
        <v>49.556009760000002</v>
      </c>
      <c r="J24" s="343">
        <v>48.469140955999997</v>
      </c>
      <c r="K24" s="343">
        <v>37.409150910000001</v>
      </c>
      <c r="L24" s="343">
        <v>31.554040028999999</v>
      </c>
      <c r="M24" s="343">
        <v>32.503461059999999</v>
      </c>
      <c r="N24" s="343">
        <v>41.883044511999998</v>
      </c>
      <c r="O24" s="343">
        <v>35.568915408000002</v>
      </c>
      <c r="P24" s="343">
        <v>26.902883840000001</v>
      </c>
      <c r="Q24" s="343">
        <v>28.757982566999999</v>
      </c>
      <c r="R24" s="343">
        <v>22.89972801</v>
      </c>
      <c r="S24" s="343">
        <v>25.508736012</v>
      </c>
      <c r="T24" s="343">
        <v>33.578732010000003</v>
      </c>
      <c r="U24" s="343">
        <v>44.479539287999998</v>
      </c>
      <c r="V24" s="343">
        <v>43.954407564999997</v>
      </c>
      <c r="W24" s="343">
        <v>34.277138309999998</v>
      </c>
      <c r="X24" s="343">
        <v>29.617636716</v>
      </c>
      <c r="Y24" s="343">
        <v>29.583579660000002</v>
      </c>
      <c r="Z24" s="343">
        <v>32.076025344999998</v>
      </c>
      <c r="AA24" s="343">
        <v>42.462506865999998</v>
      </c>
      <c r="AB24" s="343">
        <v>26.017035988</v>
      </c>
      <c r="AC24" s="343">
        <v>22.422230001999999</v>
      </c>
      <c r="AD24" s="343">
        <v>21.281213009999998</v>
      </c>
      <c r="AE24" s="343">
        <v>26.198445774</v>
      </c>
      <c r="AF24" s="343">
        <v>34.447315709999998</v>
      </c>
      <c r="AG24" s="343">
        <v>40.470849215000001</v>
      </c>
      <c r="AH24" s="343">
        <v>39.397056489999997</v>
      </c>
      <c r="AI24" s="343">
        <v>31.50153237</v>
      </c>
      <c r="AJ24" s="343">
        <v>27.307751075999999</v>
      </c>
      <c r="AK24" s="343">
        <v>26.336124569999999</v>
      </c>
      <c r="AL24" s="343">
        <v>35.416149670999999</v>
      </c>
      <c r="AM24" s="343">
        <v>45.929194334000002</v>
      </c>
      <c r="AN24" s="343">
        <v>35.223525428000002</v>
      </c>
      <c r="AO24" s="343">
        <v>28.022229063000001</v>
      </c>
      <c r="AP24" s="343">
        <v>25.861280010000002</v>
      </c>
      <c r="AQ24" s="343">
        <v>27.931247008</v>
      </c>
      <c r="AR24" s="343">
        <v>36.563031209999998</v>
      </c>
      <c r="AS24" s="343">
        <v>45.139966512000001</v>
      </c>
      <c r="AT24" s="343">
        <v>39.721846186999997</v>
      </c>
      <c r="AU24" s="343">
        <v>33.452767739999999</v>
      </c>
      <c r="AV24" s="343">
        <v>31.176327163</v>
      </c>
      <c r="AW24" s="343">
        <v>31.0479415</v>
      </c>
      <c r="AX24" s="343">
        <v>37.208634031000003</v>
      </c>
      <c r="AY24" s="343">
        <v>42.256770000000003</v>
      </c>
      <c r="AZ24" s="898">
        <v>32.678750000000001</v>
      </c>
      <c r="BA24" s="354">
        <v>27.405090000000001</v>
      </c>
      <c r="BB24" s="354">
        <v>23.805969999999999</v>
      </c>
      <c r="BC24" s="354">
        <v>26.144860000000001</v>
      </c>
      <c r="BD24" s="354">
        <v>32.220770000000002</v>
      </c>
      <c r="BE24" s="354">
        <v>39.725079999999998</v>
      </c>
      <c r="BF24" s="354">
        <v>40.120339999999999</v>
      </c>
      <c r="BG24" s="354">
        <v>32.517139999999998</v>
      </c>
      <c r="BH24" s="354">
        <v>27.676770000000001</v>
      </c>
      <c r="BI24" s="354">
        <v>28.417819999999999</v>
      </c>
      <c r="BJ24" s="354">
        <v>33.012869999999999</v>
      </c>
      <c r="BK24" s="354">
        <v>37.873220000000003</v>
      </c>
      <c r="BL24" s="354">
        <v>30.929760000000002</v>
      </c>
      <c r="BM24" s="354">
        <v>26.12642</v>
      </c>
      <c r="BN24" s="354">
        <v>23.29636</v>
      </c>
      <c r="BO24" s="354">
        <v>25.51275</v>
      </c>
      <c r="BP24" s="354">
        <v>31.716719999999999</v>
      </c>
      <c r="BQ24" s="354">
        <v>39.357080000000003</v>
      </c>
      <c r="BR24" s="354">
        <v>39.783839999999998</v>
      </c>
      <c r="BS24" s="354">
        <v>32.082189999999997</v>
      </c>
      <c r="BT24" s="354">
        <v>27.363430000000001</v>
      </c>
      <c r="BU24" s="354">
        <v>27.953389999999999</v>
      </c>
      <c r="BV24" s="354">
        <v>31.922519999999999</v>
      </c>
    </row>
    <row r="25" spans="1:74" s="720" customFormat="1" ht="11.1" customHeight="1" x14ac:dyDescent="0.2">
      <c r="A25" s="719" t="s">
        <v>129</v>
      </c>
      <c r="B25" s="722" t="s">
        <v>1356</v>
      </c>
      <c r="C25" s="343">
        <v>2.2954520089999999</v>
      </c>
      <c r="D25" s="343">
        <v>2.32182398</v>
      </c>
      <c r="E25" s="343">
        <v>2.3085999770000001</v>
      </c>
      <c r="F25" s="343">
        <v>2.22360099</v>
      </c>
      <c r="G25" s="343">
        <v>2.2301989930000001</v>
      </c>
      <c r="H25" s="343">
        <v>2.24164998</v>
      </c>
      <c r="I25" s="343">
        <v>2.1688459940000002</v>
      </c>
      <c r="J25" s="343">
        <v>2.1592619719999999</v>
      </c>
      <c r="K25" s="343">
        <v>2.1694439999999999</v>
      </c>
      <c r="L25" s="343">
        <v>2.1823750139999998</v>
      </c>
      <c r="M25" s="343">
        <v>2.19566901</v>
      </c>
      <c r="N25" s="343">
        <v>2.1939409900000002</v>
      </c>
      <c r="O25" s="343">
        <v>2.169232998</v>
      </c>
      <c r="P25" s="343">
        <v>2.1725870039999999</v>
      </c>
      <c r="Q25" s="343">
        <v>2.154256991</v>
      </c>
      <c r="R25" s="343">
        <v>1.8999070199999999</v>
      </c>
      <c r="S25" s="343">
        <v>1.878161009</v>
      </c>
      <c r="T25" s="343">
        <v>1.8635439899999999</v>
      </c>
      <c r="U25" s="343">
        <v>1.7363190209999999</v>
      </c>
      <c r="V25" s="343">
        <v>1.745217013</v>
      </c>
      <c r="W25" s="343">
        <v>1.75269702</v>
      </c>
      <c r="X25" s="343">
        <v>1.811740006</v>
      </c>
      <c r="Y25" s="343">
        <v>1.820892</v>
      </c>
      <c r="Z25" s="343">
        <v>1.836198014</v>
      </c>
      <c r="AA25" s="343">
        <v>1.9120720019999999</v>
      </c>
      <c r="AB25" s="343">
        <v>1.918014992</v>
      </c>
      <c r="AC25" s="343">
        <v>1.8963510029999999</v>
      </c>
      <c r="AD25" s="343">
        <v>1.76869101</v>
      </c>
      <c r="AE25" s="343">
        <v>1.774241011</v>
      </c>
      <c r="AF25" s="343">
        <v>1.787436</v>
      </c>
      <c r="AG25" s="343">
        <v>1.7219930219999999</v>
      </c>
      <c r="AH25" s="343">
        <v>1.7282990110000001</v>
      </c>
      <c r="AI25" s="343">
        <v>1.7312190000000001</v>
      </c>
      <c r="AJ25" s="343">
        <v>1.969517017</v>
      </c>
      <c r="AK25" s="343">
        <v>1.9780250100000001</v>
      </c>
      <c r="AL25" s="343">
        <v>1.9947800019999999</v>
      </c>
      <c r="AM25" s="343">
        <v>1.8859939960000001</v>
      </c>
      <c r="AN25" s="343">
        <v>1.884397004</v>
      </c>
      <c r="AO25" s="343">
        <v>1.884962998</v>
      </c>
      <c r="AP25" s="343">
        <v>1.578813</v>
      </c>
      <c r="AQ25" s="343">
        <v>1.5731699889999999</v>
      </c>
      <c r="AR25" s="343">
        <v>1.58115099</v>
      </c>
      <c r="AS25" s="343">
        <v>1.660750011</v>
      </c>
      <c r="AT25" s="343">
        <v>1.657050006</v>
      </c>
      <c r="AU25" s="343">
        <v>1.6562470199999999</v>
      </c>
      <c r="AV25" s="343">
        <v>1.74614599</v>
      </c>
      <c r="AW25" s="343">
        <v>1.8124026</v>
      </c>
      <c r="AX25" s="343">
        <v>1.6987085500000001</v>
      </c>
      <c r="AY25" s="343">
        <v>1.6577076399999999</v>
      </c>
      <c r="AZ25" s="898">
        <v>1.8077472000000001</v>
      </c>
      <c r="BA25" s="354">
        <v>1.646188</v>
      </c>
      <c r="BB25" s="354">
        <v>1.4101330000000001</v>
      </c>
      <c r="BC25" s="354">
        <v>1.3521080000000001</v>
      </c>
      <c r="BD25" s="354">
        <v>1.3867719999999999</v>
      </c>
      <c r="BE25" s="354">
        <v>1.3281369999999999</v>
      </c>
      <c r="BF25" s="354">
        <v>1.331717</v>
      </c>
      <c r="BG25" s="354">
        <v>1.464486</v>
      </c>
      <c r="BH25" s="354">
        <v>1.6117539999999999</v>
      </c>
      <c r="BI25" s="354">
        <v>1.698148</v>
      </c>
      <c r="BJ25" s="354">
        <v>1.591655</v>
      </c>
      <c r="BK25" s="354">
        <v>1.539822</v>
      </c>
      <c r="BL25" s="354">
        <v>1.7349699999999999</v>
      </c>
      <c r="BM25" s="354">
        <v>1.577995</v>
      </c>
      <c r="BN25" s="354">
        <v>1.348581</v>
      </c>
      <c r="BO25" s="354">
        <v>1.2957479999999999</v>
      </c>
      <c r="BP25" s="354">
        <v>1.3370150000000001</v>
      </c>
      <c r="BQ25" s="354">
        <v>1.271047</v>
      </c>
      <c r="BR25" s="354">
        <v>1.269212</v>
      </c>
      <c r="BS25" s="354">
        <v>1.400528</v>
      </c>
      <c r="BT25" s="354">
        <v>1.5449729999999999</v>
      </c>
      <c r="BU25" s="354">
        <v>1.6328530000000001</v>
      </c>
      <c r="BV25" s="354">
        <v>1.5232209999999999</v>
      </c>
    </row>
    <row r="26" spans="1:74" ht="11.1" customHeight="1" x14ac:dyDescent="0.2">
      <c r="A26" s="47" t="s">
        <v>130</v>
      </c>
      <c r="B26" s="727" t="s">
        <v>1357</v>
      </c>
      <c r="C26" s="343">
        <v>9.2073006999999998E-2</v>
      </c>
      <c r="D26" s="343">
        <v>9.0886992E-2</v>
      </c>
      <c r="E26" s="343">
        <v>6.0865989000000002E-2</v>
      </c>
      <c r="F26" s="343">
        <v>3.8550000000000001E-2</v>
      </c>
      <c r="G26" s="343">
        <v>4.0830999E-2</v>
      </c>
      <c r="H26" s="343">
        <v>6.3087989999999997E-2</v>
      </c>
      <c r="I26" s="343">
        <v>5.7117003999999999E-2</v>
      </c>
      <c r="J26" s="343">
        <v>5.9916985999999998E-2</v>
      </c>
      <c r="K26" s="343">
        <v>6.0362010000000001E-2</v>
      </c>
      <c r="L26" s="343">
        <v>6.9691999000000004E-2</v>
      </c>
      <c r="M26" s="343">
        <v>7.8812999999999994E-2</v>
      </c>
      <c r="N26" s="343">
        <v>8.7532002999999997E-2</v>
      </c>
      <c r="O26" s="343">
        <v>8.8192985000000002E-2</v>
      </c>
      <c r="P26" s="343">
        <v>7.6099996000000003E-2</v>
      </c>
      <c r="Q26" s="343">
        <v>6.7201986000000005E-2</v>
      </c>
      <c r="R26" s="343">
        <v>5.6417009999999997E-2</v>
      </c>
      <c r="S26" s="343">
        <v>4.4019999999999997E-2</v>
      </c>
      <c r="T26" s="343">
        <v>3.5154989999999997E-2</v>
      </c>
      <c r="U26" s="343">
        <v>3.9586007999999999E-2</v>
      </c>
      <c r="V26" s="343">
        <v>4.0903012000000002E-2</v>
      </c>
      <c r="W26" s="343">
        <v>4.182201E-2</v>
      </c>
      <c r="X26" s="343">
        <v>4.8719011E-2</v>
      </c>
      <c r="Y26" s="343">
        <v>5.9555009999999999E-2</v>
      </c>
      <c r="Z26" s="343">
        <v>7.0039012999999997E-2</v>
      </c>
      <c r="AA26" s="343">
        <v>9.8169993999999997E-2</v>
      </c>
      <c r="AB26" s="343">
        <v>7.2995986999999998E-2</v>
      </c>
      <c r="AC26" s="343">
        <v>5.7369003000000002E-2</v>
      </c>
      <c r="AD26" s="343">
        <v>4.9263000000000001E-2</v>
      </c>
      <c r="AE26" s="343">
        <v>2.9824014999999999E-2</v>
      </c>
      <c r="AF26" s="343">
        <v>4.2035999999999997E-2</v>
      </c>
      <c r="AG26" s="343">
        <v>2.8647006999999999E-2</v>
      </c>
      <c r="AH26" s="343">
        <v>3.1356995999999998E-2</v>
      </c>
      <c r="AI26" s="343">
        <v>3.1244999999999998E-2</v>
      </c>
      <c r="AJ26" s="343">
        <v>5.5097013E-2</v>
      </c>
      <c r="AK26" s="343">
        <v>6.5939999999999999E-2</v>
      </c>
      <c r="AL26" s="343">
        <v>7.1338998000000001E-2</v>
      </c>
      <c r="AM26" s="343">
        <v>8.6521992000000006E-2</v>
      </c>
      <c r="AN26" s="343">
        <v>7.4275991999999999E-2</v>
      </c>
      <c r="AO26" s="343">
        <v>6.5728990000000001E-2</v>
      </c>
      <c r="AP26" s="343">
        <v>4.6350990000000002E-2</v>
      </c>
      <c r="AQ26" s="343">
        <v>4.2826004000000001E-2</v>
      </c>
      <c r="AR26" s="343">
        <v>3.7118999999999999E-2</v>
      </c>
      <c r="AS26" s="343">
        <v>4.3252006000000003E-2</v>
      </c>
      <c r="AT26" s="343">
        <v>4.0733008000000001E-2</v>
      </c>
      <c r="AU26" s="343">
        <v>4.0145010000000002E-2</v>
      </c>
      <c r="AV26" s="343">
        <v>5.7724789999999998E-2</v>
      </c>
      <c r="AW26" s="343">
        <v>7.4907600000000005E-2</v>
      </c>
      <c r="AX26" s="343">
        <v>8.969075E-2</v>
      </c>
      <c r="AY26" s="343">
        <v>0.10840519999999999</v>
      </c>
      <c r="AZ26" s="898">
        <v>9.3517100000000006E-2</v>
      </c>
      <c r="BA26" s="354">
        <v>8.1910200000000002E-2</v>
      </c>
      <c r="BB26" s="354">
        <v>4.2317500000000001E-2</v>
      </c>
      <c r="BC26" s="354">
        <v>3.9956800000000001E-2</v>
      </c>
      <c r="BD26" s="354">
        <v>4.2882499999999997E-2</v>
      </c>
      <c r="BE26" s="354">
        <v>3.8754499999999997E-2</v>
      </c>
      <c r="BF26" s="354">
        <v>3.8815299999999997E-2</v>
      </c>
      <c r="BG26" s="354">
        <v>3.9988000000000003E-2</v>
      </c>
      <c r="BH26" s="354">
        <v>5.7356400000000002E-2</v>
      </c>
      <c r="BI26" s="354">
        <v>6.7816399999999999E-2</v>
      </c>
      <c r="BJ26" s="354">
        <v>8.4615200000000002E-2</v>
      </c>
      <c r="BK26" s="354">
        <v>0.1053613</v>
      </c>
      <c r="BL26" s="354">
        <v>9.96084E-2</v>
      </c>
      <c r="BM26" s="354">
        <v>9.2044000000000001E-2</v>
      </c>
      <c r="BN26" s="354">
        <v>4.8477600000000003E-2</v>
      </c>
      <c r="BO26" s="354">
        <v>4.5165799999999999E-2</v>
      </c>
      <c r="BP26" s="354">
        <v>4.81609E-2</v>
      </c>
      <c r="BQ26" s="354">
        <v>4.4289299999999997E-2</v>
      </c>
      <c r="BR26" s="354">
        <v>4.4135599999999997E-2</v>
      </c>
      <c r="BS26" s="354">
        <v>4.5123299999999998E-2</v>
      </c>
      <c r="BT26" s="354">
        <v>6.2094799999999999E-2</v>
      </c>
      <c r="BU26" s="354">
        <v>7.2916999999999996E-2</v>
      </c>
      <c r="BV26" s="354">
        <v>9.0105900000000003E-2</v>
      </c>
    </row>
    <row r="27" spans="1:74" ht="11.1" customHeight="1" x14ac:dyDescent="0.2">
      <c r="A27" s="47" t="s">
        <v>131</v>
      </c>
      <c r="B27" s="727" t="s">
        <v>1358</v>
      </c>
      <c r="C27" s="343">
        <v>2.2033790020000001</v>
      </c>
      <c r="D27" s="343">
        <v>2.2309369879999998</v>
      </c>
      <c r="E27" s="343">
        <v>2.2477339879999998</v>
      </c>
      <c r="F27" s="343">
        <v>2.1850509900000001</v>
      </c>
      <c r="G27" s="343">
        <v>2.1893679939999999</v>
      </c>
      <c r="H27" s="343">
        <v>2.1785619899999999</v>
      </c>
      <c r="I27" s="343">
        <v>2.11172899</v>
      </c>
      <c r="J27" s="343">
        <v>2.0993449860000002</v>
      </c>
      <c r="K27" s="343">
        <v>2.10908199</v>
      </c>
      <c r="L27" s="343">
        <v>2.112683015</v>
      </c>
      <c r="M27" s="343">
        <v>2.1168560099999998</v>
      </c>
      <c r="N27" s="343">
        <v>2.106408987</v>
      </c>
      <c r="O27" s="343">
        <v>2.081040013</v>
      </c>
      <c r="P27" s="343">
        <v>2.096487008</v>
      </c>
      <c r="Q27" s="343">
        <v>2.0870550049999999</v>
      </c>
      <c r="R27" s="343">
        <v>1.84349001</v>
      </c>
      <c r="S27" s="343">
        <v>1.8341410090000001</v>
      </c>
      <c r="T27" s="343">
        <v>1.828389</v>
      </c>
      <c r="U27" s="343">
        <v>1.696733013</v>
      </c>
      <c r="V27" s="343">
        <v>1.704314001</v>
      </c>
      <c r="W27" s="343">
        <v>1.7108750100000001</v>
      </c>
      <c r="X27" s="343">
        <v>1.763020995</v>
      </c>
      <c r="Y27" s="343">
        <v>1.76133699</v>
      </c>
      <c r="Z27" s="343">
        <v>1.7661590009999999</v>
      </c>
      <c r="AA27" s="343">
        <v>1.8139020079999999</v>
      </c>
      <c r="AB27" s="343">
        <v>1.8450190049999999</v>
      </c>
      <c r="AC27" s="343">
        <v>1.8389819999999999</v>
      </c>
      <c r="AD27" s="343">
        <v>1.7194280099999999</v>
      </c>
      <c r="AE27" s="343">
        <v>1.744416996</v>
      </c>
      <c r="AF27" s="343">
        <v>1.7454000000000001</v>
      </c>
      <c r="AG27" s="343">
        <v>1.6933460149999999</v>
      </c>
      <c r="AH27" s="343">
        <v>1.6969420150000001</v>
      </c>
      <c r="AI27" s="343">
        <v>1.6999740000000001</v>
      </c>
      <c r="AJ27" s="343">
        <v>1.9144200039999999</v>
      </c>
      <c r="AK27" s="343">
        <v>1.91208501</v>
      </c>
      <c r="AL27" s="343">
        <v>1.9234410040000001</v>
      </c>
      <c r="AM27" s="343">
        <v>1.7994720040000001</v>
      </c>
      <c r="AN27" s="343">
        <v>1.810121012</v>
      </c>
      <c r="AO27" s="343">
        <v>1.819234008</v>
      </c>
      <c r="AP27" s="343">
        <v>1.5324620099999999</v>
      </c>
      <c r="AQ27" s="343">
        <v>1.530343985</v>
      </c>
      <c r="AR27" s="343">
        <v>1.5440319899999999</v>
      </c>
      <c r="AS27" s="343">
        <v>1.6174980050000001</v>
      </c>
      <c r="AT27" s="343">
        <v>1.6163169980000001</v>
      </c>
      <c r="AU27" s="343">
        <v>1.6161020100000001</v>
      </c>
      <c r="AV27" s="343">
        <v>1.6884212000000001</v>
      </c>
      <c r="AW27" s="343">
        <v>1.737495</v>
      </c>
      <c r="AX27" s="343">
        <v>1.6090177999999999</v>
      </c>
      <c r="AY27" s="343">
        <v>1.5493025</v>
      </c>
      <c r="AZ27" s="898">
        <v>1.7142299999999999</v>
      </c>
      <c r="BA27" s="354">
        <v>1.5642780000000001</v>
      </c>
      <c r="BB27" s="354">
        <v>1.3678159999999999</v>
      </c>
      <c r="BC27" s="354">
        <v>1.3121510000000001</v>
      </c>
      <c r="BD27" s="354">
        <v>1.34389</v>
      </c>
      <c r="BE27" s="354">
        <v>1.2893829999999999</v>
      </c>
      <c r="BF27" s="354">
        <v>1.292902</v>
      </c>
      <c r="BG27" s="354">
        <v>1.424498</v>
      </c>
      <c r="BH27" s="354">
        <v>1.554397</v>
      </c>
      <c r="BI27" s="354">
        <v>1.630331</v>
      </c>
      <c r="BJ27" s="354">
        <v>1.5070399999999999</v>
      </c>
      <c r="BK27" s="354">
        <v>1.434461</v>
      </c>
      <c r="BL27" s="354">
        <v>1.6353610000000001</v>
      </c>
      <c r="BM27" s="354">
        <v>1.485951</v>
      </c>
      <c r="BN27" s="354">
        <v>1.300103</v>
      </c>
      <c r="BO27" s="354">
        <v>1.2505820000000001</v>
      </c>
      <c r="BP27" s="354">
        <v>1.2888539999999999</v>
      </c>
      <c r="BQ27" s="354">
        <v>1.226758</v>
      </c>
      <c r="BR27" s="354">
        <v>1.225077</v>
      </c>
      <c r="BS27" s="354">
        <v>1.3554040000000001</v>
      </c>
      <c r="BT27" s="354">
        <v>1.4828779999999999</v>
      </c>
      <c r="BU27" s="354">
        <v>1.559936</v>
      </c>
      <c r="BV27" s="354">
        <v>1.4331149999999999</v>
      </c>
    </row>
    <row r="28" spans="1:74" ht="11.1" customHeight="1" x14ac:dyDescent="0.2">
      <c r="A28" s="46"/>
      <c r="B28" s="720"/>
      <c r="C28" s="427"/>
      <c r="D28" s="427"/>
      <c r="E28" s="427"/>
      <c r="F28" s="427"/>
      <c r="G28" s="427"/>
      <c r="H28" s="427"/>
      <c r="I28" s="427"/>
      <c r="J28" s="427"/>
      <c r="K28" s="427"/>
      <c r="L28" s="427"/>
      <c r="M28" s="427"/>
      <c r="N28" s="427"/>
      <c r="O28" s="427"/>
      <c r="P28" s="427"/>
      <c r="Q28" s="427"/>
      <c r="R28" s="427"/>
      <c r="S28" s="427"/>
      <c r="T28" s="427"/>
      <c r="U28" s="427"/>
      <c r="V28" s="427"/>
      <c r="W28" s="427"/>
      <c r="X28" s="427"/>
      <c r="Y28" s="427"/>
      <c r="Z28" s="427"/>
      <c r="AA28" s="427"/>
      <c r="AB28" s="427"/>
      <c r="AC28" s="427"/>
      <c r="AD28" s="427"/>
      <c r="AE28" s="427"/>
      <c r="AF28" s="427"/>
      <c r="AG28" s="427"/>
      <c r="AH28" s="427"/>
      <c r="AI28" s="427"/>
      <c r="AJ28" s="427"/>
      <c r="AK28" s="427"/>
      <c r="AL28" s="427"/>
      <c r="AM28" s="427"/>
      <c r="AN28" s="427"/>
      <c r="AO28" s="427"/>
      <c r="AP28" s="427"/>
      <c r="AQ28" s="427"/>
      <c r="AR28" s="427"/>
      <c r="AS28" s="427"/>
      <c r="AT28" s="427"/>
      <c r="AU28" s="427"/>
      <c r="AV28" s="427"/>
      <c r="AW28" s="427"/>
      <c r="AX28" s="427"/>
      <c r="AY28" s="427"/>
      <c r="AZ28" s="934"/>
      <c r="BA28" s="433"/>
      <c r="BB28" s="433"/>
      <c r="BC28" s="433"/>
      <c r="BD28" s="433"/>
      <c r="BE28" s="433"/>
      <c r="BF28" s="433"/>
      <c r="BG28" s="433"/>
      <c r="BH28" s="433"/>
      <c r="BI28" s="433"/>
      <c r="BJ28" s="433"/>
      <c r="BK28" s="433"/>
      <c r="BL28" s="433"/>
      <c r="BM28" s="433"/>
      <c r="BN28" s="433"/>
      <c r="BO28" s="433"/>
      <c r="BP28" s="433"/>
      <c r="BQ28" s="433"/>
      <c r="BR28" s="433"/>
      <c r="BS28" s="433"/>
      <c r="BT28" s="433"/>
      <c r="BU28" s="433"/>
      <c r="BV28" s="433"/>
    </row>
    <row r="29" spans="1:74" s="277" customFormat="1" ht="11.1" customHeight="1" x14ac:dyDescent="0.2">
      <c r="A29" s="436" t="s">
        <v>133</v>
      </c>
      <c r="B29" s="728" t="s">
        <v>94</v>
      </c>
      <c r="C29" s="34">
        <v>0.52227435617999995</v>
      </c>
      <c r="D29" s="34">
        <v>1.2397039510000001</v>
      </c>
      <c r="E29" s="34">
        <v>1.6225816897000001</v>
      </c>
      <c r="F29" s="34">
        <v>0.65230070920000005</v>
      </c>
      <c r="G29" s="34">
        <v>2.0114730781999999</v>
      </c>
      <c r="H29" s="34">
        <v>2.0091182182999998</v>
      </c>
      <c r="I29" s="34">
        <v>-0.79017928407000004</v>
      </c>
      <c r="J29" s="34">
        <v>-0.65819782009000005</v>
      </c>
      <c r="K29" s="34">
        <v>0.68951246808</v>
      </c>
      <c r="L29" s="34">
        <v>2.1691733328999998</v>
      </c>
      <c r="M29" s="34">
        <v>0.90202100186</v>
      </c>
      <c r="N29" s="34">
        <v>-1.0733780812</v>
      </c>
      <c r="O29" s="34">
        <v>1.5034970671000001</v>
      </c>
      <c r="P29" s="34">
        <v>0.54978040484000001</v>
      </c>
      <c r="Q29" s="34">
        <v>1.6989122683</v>
      </c>
      <c r="R29" s="34">
        <v>3.0651811425000002</v>
      </c>
      <c r="S29" s="34">
        <v>2.9938352792999998</v>
      </c>
      <c r="T29" s="34">
        <v>1.0019382450000001</v>
      </c>
      <c r="U29" s="34">
        <v>-0.55756938870999995</v>
      </c>
      <c r="V29" s="34">
        <v>0.35479487133999998</v>
      </c>
      <c r="W29" s="34">
        <v>2.9383743840999998</v>
      </c>
      <c r="X29" s="34">
        <v>1.6001720476000001</v>
      </c>
      <c r="Y29" s="34">
        <v>-0.53245802616000004</v>
      </c>
      <c r="Z29" s="34">
        <v>0.91663291379</v>
      </c>
      <c r="AA29" s="34">
        <v>0.22924646833000001</v>
      </c>
      <c r="AB29" s="34">
        <v>1.9590543513000001</v>
      </c>
      <c r="AC29" s="34">
        <v>1.2791093423</v>
      </c>
      <c r="AD29" s="34">
        <v>2.4743243033</v>
      </c>
      <c r="AE29" s="34">
        <v>0.70795856933000001</v>
      </c>
      <c r="AF29" s="34">
        <v>1.0642366133000001</v>
      </c>
      <c r="AG29" s="34">
        <v>-9.9881192435999994E-2</v>
      </c>
      <c r="AH29" s="34">
        <v>2.1091688383</v>
      </c>
      <c r="AI29" s="34">
        <v>1.6792999633000001</v>
      </c>
      <c r="AJ29" s="34">
        <v>0.14628624133000001</v>
      </c>
      <c r="AK29" s="34">
        <v>-0.50322125666999995</v>
      </c>
      <c r="AL29" s="34">
        <v>-1.3298213387</v>
      </c>
      <c r="AM29" s="34">
        <v>3.9449761017</v>
      </c>
      <c r="AN29" s="34">
        <v>1.0093120951000001</v>
      </c>
      <c r="AO29" s="34">
        <v>3.5366497964999999</v>
      </c>
      <c r="AP29" s="34">
        <v>2.3675455262999998</v>
      </c>
      <c r="AQ29" s="34">
        <v>2.7647241598000001</v>
      </c>
      <c r="AR29" s="34">
        <v>-6.8569052988999998E-2</v>
      </c>
      <c r="AS29" s="34">
        <v>1.6347777503000001</v>
      </c>
      <c r="AT29" s="34">
        <v>3.8469533358999999</v>
      </c>
      <c r="AU29" s="34">
        <v>2.0472466566</v>
      </c>
      <c r="AV29" s="34">
        <v>0.60919537665000001</v>
      </c>
      <c r="AW29" s="34">
        <v>-1.2031471414999999</v>
      </c>
      <c r="AX29" s="34">
        <v>-0.97065115867999996</v>
      </c>
      <c r="AY29" s="34">
        <v>-1.6186258066999999</v>
      </c>
      <c r="AZ29" s="920">
        <v>-0.39110768667000001</v>
      </c>
      <c r="BA29" s="437">
        <v>0</v>
      </c>
      <c r="BB29" s="437">
        <v>0</v>
      </c>
      <c r="BC29" s="437">
        <v>0</v>
      </c>
      <c r="BD29" s="437">
        <v>0</v>
      </c>
      <c r="BE29" s="437">
        <v>0</v>
      </c>
      <c r="BF29" s="437">
        <v>0</v>
      </c>
      <c r="BG29" s="437">
        <v>0</v>
      </c>
      <c r="BH29" s="437">
        <v>0</v>
      </c>
      <c r="BI29" s="437">
        <v>0</v>
      </c>
      <c r="BJ29" s="437">
        <v>0</v>
      </c>
      <c r="BK29" s="437">
        <v>0</v>
      </c>
      <c r="BL29" s="437">
        <v>0</v>
      </c>
      <c r="BM29" s="437">
        <v>0</v>
      </c>
      <c r="BN29" s="437">
        <v>0</v>
      </c>
      <c r="BO29" s="437">
        <v>0</v>
      </c>
      <c r="BP29" s="437">
        <v>0</v>
      </c>
      <c r="BQ29" s="437">
        <v>0</v>
      </c>
      <c r="BR29" s="437">
        <v>0</v>
      </c>
      <c r="BS29" s="437">
        <v>0</v>
      </c>
      <c r="BT29" s="437">
        <v>0</v>
      </c>
      <c r="BU29" s="437">
        <v>0</v>
      </c>
      <c r="BV29" s="437">
        <v>0</v>
      </c>
    </row>
    <row r="30" spans="1:74" ht="11.1" customHeight="1" x14ac:dyDescent="0.2">
      <c r="A30" s="47"/>
      <c r="B30" s="720"/>
      <c r="C30" s="427"/>
      <c r="D30" s="427"/>
      <c r="E30" s="427"/>
      <c r="F30" s="427"/>
      <c r="G30" s="427"/>
      <c r="H30" s="427"/>
      <c r="I30" s="427"/>
      <c r="J30" s="427"/>
      <c r="K30" s="427"/>
      <c r="L30" s="427"/>
      <c r="M30" s="427"/>
      <c r="N30" s="427"/>
      <c r="O30" s="427"/>
      <c r="P30" s="427"/>
      <c r="Q30" s="427"/>
      <c r="R30" s="427"/>
      <c r="S30" s="427"/>
      <c r="T30" s="427"/>
      <c r="U30" s="427"/>
      <c r="V30" s="427"/>
      <c r="W30" s="427"/>
      <c r="X30" s="427"/>
      <c r="Y30" s="427"/>
      <c r="Z30" s="427"/>
      <c r="AA30" s="427"/>
      <c r="AB30" s="427"/>
      <c r="AC30" s="427"/>
      <c r="AD30" s="427"/>
      <c r="AE30" s="427"/>
      <c r="AF30" s="427"/>
      <c r="AG30" s="427"/>
      <c r="AH30" s="427"/>
      <c r="AI30" s="427"/>
      <c r="AJ30" s="427"/>
      <c r="AK30" s="427"/>
      <c r="AL30" s="427"/>
      <c r="AM30" s="427"/>
      <c r="AN30" s="427"/>
      <c r="AO30" s="427"/>
      <c r="AP30" s="427"/>
      <c r="AQ30" s="427"/>
      <c r="AR30" s="427"/>
      <c r="AS30" s="427"/>
      <c r="AT30" s="427"/>
      <c r="AU30" s="427"/>
      <c r="AV30" s="427"/>
      <c r="AW30" s="427"/>
      <c r="AX30" s="427"/>
      <c r="AY30" s="427"/>
      <c r="AZ30" s="934"/>
      <c r="BA30" s="433"/>
      <c r="BB30" s="433"/>
      <c r="BC30" s="433"/>
      <c r="BD30" s="433"/>
      <c r="BE30" s="433"/>
      <c r="BF30" s="433"/>
      <c r="BG30" s="433"/>
      <c r="BH30" s="433"/>
      <c r="BI30" s="433"/>
      <c r="BJ30" s="433"/>
      <c r="BK30" s="433"/>
      <c r="BL30" s="433"/>
      <c r="BM30" s="433"/>
      <c r="BN30" s="433"/>
      <c r="BO30" s="433"/>
      <c r="BP30" s="433"/>
      <c r="BQ30" s="433"/>
      <c r="BR30" s="433"/>
      <c r="BS30" s="433"/>
      <c r="BT30" s="433"/>
      <c r="BU30" s="433"/>
      <c r="BV30" s="433"/>
    </row>
    <row r="31" spans="1:74" s="277" customFormat="1" ht="11.1" customHeight="1" x14ac:dyDescent="0.2">
      <c r="A31" s="436" t="s">
        <v>1449</v>
      </c>
      <c r="B31" s="721" t="s">
        <v>1359</v>
      </c>
      <c r="C31" s="34">
        <v>108.01098259</v>
      </c>
      <c r="D31" s="34">
        <v>104.64785465999999</v>
      </c>
      <c r="E31" s="34">
        <v>109.96847753</v>
      </c>
      <c r="F31" s="34">
        <v>114.69899868</v>
      </c>
      <c r="G31" s="34">
        <v>117.04396429000001</v>
      </c>
      <c r="H31" s="34">
        <v>111.61850982999999</v>
      </c>
      <c r="I31" s="34">
        <v>103.83401236</v>
      </c>
      <c r="J31" s="34">
        <v>100.17729725</v>
      </c>
      <c r="K31" s="34">
        <v>104.16192488</v>
      </c>
      <c r="L31" s="34">
        <v>112.5275675</v>
      </c>
      <c r="M31" s="34">
        <v>118.54796143999999</v>
      </c>
      <c r="N31" s="34">
        <v>113.97314</v>
      </c>
      <c r="O31" s="34">
        <v>118.41516353999999</v>
      </c>
      <c r="P31" s="34">
        <v>126.03873428999999</v>
      </c>
      <c r="Q31" s="34">
        <v>135.87596847</v>
      </c>
      <c r="R31" s="34">
        <v>146.94551229999999</v>
      </c>
      <c r="S31" s="34">
        <v>155.87957797999999</v>
      </c>
      <c r="T31" s="34">
        <v>157.83261575</v>
      </c>
      <c r="U31" s="34">
        <v>151.91838480999999</v>
      </c>
      <c r="V31" s="34">
        <v>147.18245837000001</v>
      </c>
      <c r="W31" s="34">
        <v>147.53228566000001</v>
      </c>
      <c r="X31" s="34">
        <v>152.62551587999999</v>
      </c>
      <c r="Y31" s="34">
        <v>160.55431225999999</v>
      </c>
      <c r="Z31" s="34">
        <v>162.466148</v>
      </c>
      <c r="AA31" s="34">
        <v>153.09132066999999</v>
      </c>
      <c r="AB31" s="34">
        <v>158.20653633000001</v>
      </c>
      <c r="AC31" s="34">
        <v>164.37288000000001</v>
      </c>
      <c r="AD31" s="34">
        <v>167.62849066999999</v>
      </c>
      <c r="AE31" s="34">
        <v>168.63541333000001</v>
      </c>
      <c r="AF31" s="34">
        <v>163.92565200000001</v>
      </c>
      <c r="AG31" s="34">
        <v>156.00155466999999</v>
      </c>
      <c r="AH31" s="34">
        <v>150.30739532999999</v>
      </c>
      <c r="AI31" s="34">
        <v>151.034479</v>
      </c>
      <c r="AJ31" s="34">
        <v>156.05564867000001</v>
      </c>
      <c r="AK31" s="34">
        <v>159.22956733000001</v>
      </c>
      <c r="AL31" s="34">
        <v>155.79445100000001</v>
      </c>
      <c r="AM31" s="34">
        <v>140.85722741999999</v>
      </c>
      <c r="AN31" s="34">
        <v>134.95890365</v>
      </c>
      <c r="AO31" s="34">
        <v>139.75260879000001</v>
      </c>
      <c r="AP31" s="34">
        <v>144.12207685999999</v>
      </c>
      <c r="AQ31" s="34">
        <v>147.80673472999999</v>
      </c>
      <c r="AR31" s="34">
        <v>144.83770806999999</v>
      </c>
      <c r="AS31" s="34">
        <v>136.68568819000001</v>
      </c>
      <c r="AT31" s="34">
        <v>131.81262465</v>
      </c>
      <c r="AU31" s="34">
        <v>132.10989524999999</v>
      </c>
      <c r="AV31" s="34">
        <v>135.22561525</v>
      </c>
      <c r="AW31" s="34">
        <v>138.1044703</v>
      </c>
      <c r="AX31" s="34">
        <v>135.7384816</v>
      </c>
      <c r="AY31" s="34">
        <v>131.4522</v>
      </c>
      <c r="AZ31" s="920">
        <v>130.82900000000001</v>
      </c>
      <c r="BA31" s="437">
        <v>137.8571</v>
      </c>
      <c r="BB31" s="437">
        <v>144.5934</v>
      </c>
      <c r="BC31" s="437">
        <v>152.1293</v>
      </c>
      <c r="BD31" s="437">
        <v>152.6575</v>
      </c>
      <c r="BE31" s="437">
        <v>146.98169999999999</v>
      </c>
      <c r="BF31" s="437">
        <v>143.24969999999999</v>
      </c>
      <c r="BG31" s="437">
        <v>142.4973</v>
      </c>
      <c r="BH31" s="437">
        <v>147.10830000000001</v>
      </c>
      <c r="BI31" s="437">
        <v>149.76939999999999</v>
      </c>
      <c r="BJ31" s="437">
        <v>146.3989</v>
      </c>
      <c r="BK31" s="437">
        <v>143.56790000000001</v>
      </c>
      <c r="BL31" s="437">
        <v>142.31809999999999</v>
      </c>
      <c r="BM31" s="437">
        <v>148.4931</v>
      </c>
      <c r="BN31" s="437">
        <v>153.81049999999999</v>
      </c>
      <c r="BO31" s="437">
        <v>160.26840000000001</v>
      </c>
      <c r="BP31" s="437">
        <v>159.73500000000001</v>
      </c>
      <c r="BQ31" s="437">
        <v>152.9111</v>
      </c>
      <c r="BR31" s="437">
        <v>148.12459999999999</v>
      </c>
      <c r="BS31" s="437">
        <v>146.5395</v>
      </c>
      <c r="BT31" s="437">
        <v>149.94550000000001</v>
      </c>
      <c r="BU31" s="437">
        <v>151.88210000000001</v>
      </c>
      <c r="BV31" s="437">
        <v>148.36789999999999</v>
      </c>
    </row>
    <row r="32" spans="1:74" s="720" customFormat="1" ht="11.1" customHeight="1" x14ac:dyDescent="0.2">
      <c r="A32" s="719" t="s">
        <v>321</v>
      </c>
      <c r="B32" s="729" t="s">
        <v>1360</v>
      </c>
      <c r="C32" s="343">
        <v>19.113698594999999</v>
      </c>
      <c r="D32" s="343">
        <v>19.360085664</v>
      </c>
      <c r="E32" s="343">
        <v>19.674216527999999</v>
      </c>
      <c r="F32" s="343">
        <v>19.801024679000001</v>
      </c>
      <c r="G32" s="343">
        <v>20.199651292999999</v>
      </c>
      <c r="H32" s="343">
        <v>20.597043835000001</v>
      </c>
      <c r="I32" s="343">
        <v>20.439205363999999</v>
      </c>
      <c r="J32" s="343">
        <v>20.314604249999999</v>
      </c>
      <c r="K32" s="343">
        <v>20.445048881999998</v>
      </c>
      <c r="L32" s="343">
        <v>20.846109503000001</v>
      </c>
      <c r="M32" s="343">
        <v>21.029314441</v>
      </c>
      <c r="N32" s="343">
        <v>20.82</v>
      </c>
      <c r="O32" s="343">
        <v>21.421758535999999</v>
      </c>
      <c r="P32" s="343">
        <v>22.012443287</v>
      </c>
      <c r="Q32" s="343">
        <v>22.580980469</v>
      </c>
      <c r="R32" s="343">
        <v>23.116296296000002</v>
      </c>
      <c r="S32" s="343">
        <v>23.607316985000001</v>
      </c>
      <c r="T32" s="343">
        <v>24.04296875</v>
      </c>
      <c r="U32" s="343">
        <v>24.412177806999999</v>
      </c>
      <c r="V32" s="343">
        <v>24.703870370000001</v>
      </c>
      <c r="W32" s="343">
        <v>24.906972656000001</v>
      </c>
      <c r="X32" s="343">
        <v>25.010410879999998</v>
      </c>
      <c r="Y32" s="343">
        <v>25.003111256</v>
      </c>
      <c r="Z32" s="343">
        <v>24.873999999999999</v>
      </c>
      <c r="AA32" s="343">
        <v>24.719666666999998</v>
      </c>
      <c r="AB32" s="343">
        <v>24.565333333000002</v>
      </c>
      <c r="AC32" s="343">
        <v>24.411000000000001</v>
      </c>
      <c r="AD32" s="343">
        <v>24.256666667000001</v>
      </c>
      <c r="AE32" s="343">
        <v>24.102333333000001</v>
      </c>
      <c r="AF32" s="343">
        <v>23.948</v>
      </c>
      <c r="AG32" s="343">
        <v>23.793666667</v>
      </c>
      <c r="AH32" s="343">
        <v>23.639333333</v>
      </c>
      <c r="AI32" s="343">
        <v>23.484999999999999</v>
      </c>
      <c r="AJ32" s="343">
        <v>23.330666666999999</v>
      </c>
      <c r="AK32" s="343">
        <v>23.176333332999999</v>
      </c>
      <c r="AL32" s="343">
        <v>23.021999999999998</v>
      </c>
      <c r="AM32" s="343">
        <v>22.708993423999999</v>
      </c>
      <c r="AN32" s="343">
        <v>23.374803645</v>
      </c>
      <c r="AO32" s="343">
        <v>23.399061794000001</v>
      </c>
      <c r="AP32" s="343">
        <v>23.422805856</v>
      </c>
      <c r="AQ32" s="343">
        <v>23.446046725999999</v>
      </c>
      <c r="AR32" s="343">
        <v>23.468795067999999</v>
      </c>
      <c r="AS32" s="343">
        <v>23.050239191999999</v>
      </c>
      <c r="AT32" s="343">
        <v>22.389115654000001</v>
      </c>
      <c r="AU32" s="343">
        <v>21.916452247999999</v>
      </c>
      <c r="AV32" s="343">
        <v>21.971616248</v>
      </c>
      <c r="AW32" s="343">
        <v>21.997</v>
      </c>
      <c r="AX32" s="343">
        <v>22.01</v>
      </c>
      <c r="AY32" s="343">
        <v>21.75292</v>
      </c>
      <c r="AZ32" s="898">
        <v>22.43526</v>
      </c>
      <c r="BA32" s="354">
        <v>22.47175</v>
      </c>
      <c r="BB32" s="354">
        <v>22.50311</v>
      </c>
      <c r="BC32" s="354">
        <v>22.544689999999999</v>
      </c>
      <c r="BD32" s="354">
        <v>22.583670000000001</v>
      </c>
      <c r="BE32" s="354">
        <v>22.167079999999999</v>
      </c>
      <c r="BF32" s="354">
        <v>21.513390000000001</v>
      </c>
      <c r="BG32" s="354">
        <v>21.03528</v>
      </c>
      <c r="BH32" s="354">
        <v>21.085809999999999</v>
      </c>
      <c r="BI32" s="354">
        <v>21.134830000000001</v>
      </c>
      <c r="BJ32" s="354">
        <v>21.1721</v>
      </c>
      <c r="BK32" s="354">
        <v>20.919090000000001</v>
      </c>
      <c r="BL32" s="354">
        <v>21.629259999999999</v>
      </c>
      <c r="BM32" s="354">
        <v>21.684729999999998</v>
      </c>
      <c r="BN32" s="354">
        <v>21.731960000000001</v>
      </c>
      <c r="BO32" s="354">
        <v>21.787009999999999</v>
      </c>
      <c r="BP32" s="354">
        <v>21.837820000000001</v>
      </c>
      <c r="BQ32" s="354">
        <v>21.431460000000001</v>
      </c>
      <c r="BR32" s="354">
        <v>20.787389999999998</v>
      </c>
      <c r="BS32" s="354">
        <v>20.318580000000001</v>
      </c>
      <c r="BT32" s="354">
        <v>20.375779999999999</v>
      </c>
      <c r="BU32" s="354">
        <v>20.433509999999998</v>
      </c>
      <c r="BV32" s="354">
        <v>20.479099999999999</v>
      </c>
    </row>
    <row r="33" spans="1:74" s="720" customFormat="1" ht="11.1" customHeight="1" x14ac:dyDescent="0.2">
      <c r="A33" s="719" t="s">
        <v>322</v>
      </c>
      <c r="B33" s="729" t="s">
        <v>1361</v>
      </c>
      <c r="C33" s="343">
        <v>88.897283999999999</v>
      </c>
      <c r="D33" s="343">
        <v>85.287768999999997</v>
      </c>
      <c r="E33" s="343">
        <v>90.294261000000006</v>
      </c>
      <c r="F33" s="343">
        <v>94.897974000000005</v>
      </c>
      <c r="G33" s="343">
        <v>96.844313</v>
      </c>
      <c r="H33" s="343">
        <v>91.021466000000004</v>
      </c>
      <c r="I33" s="343">
        <v>83.394807</v>
      </c>
      <c r="J33" s="343">
        <v>79.862692999999993</v>
      </c>
      <c r="K33" s="343">
        <v>83.716875999999999</v>
      </c>
      <c r="L33" s="343">
        <v>91.681458000000006</v>
      </c>
      <c r="M33" s="343">
        <v>97.518647000000001</v>
      </c>
      <c r="N33" s="343">
        <v>93.153139999999993</v>
      </c>
      <c r="O33" s="343">
        <v>96.993404999999996</v>
      </c>
      <c r="P33" s="343">
        <v>104.026291</v>
      </c>
      <c r="Q33" s="343">
        <v>113.294988</v>
      </c>
      <c r="R33" s="343">
        <v>123.829216</v>
      </c>
      <c r="S33" s="343">
        <v>132.27226099999999</v>
      </c>
      <c r="T33" s="343">
        <v>133.789647</v>
      </c>
      <c r="U33" s="343">
        <v>127.506207</v>
      </c>
      <c r="V33" s="343">
        <v>122.478588</v>
      </c>
      <c r="W33" s="343">
        <v>122.62531300000001</v>
      </c>
      <c r="X33" s="343">
        <v>127.615105</v>
      </c>
      <c r="Y33" s="343">
        <v>135.55120099999999</v>
      </c>
      <c r="Z33" s="343">
        <v>137.59214800000001</v>
      </c>
      <c r="AA33" s="343">
        <v>128.37165400000001</v>
      </c>
      <c r="AB33" s="343">
        <v>133.64120299999999</v>
      </c>
      <c r="AC33" s="343">
        <v>139.96188000000001</v>
      </c>
      <c r="AD33" s="343">
        <v>143.371824</v>
      </c>
      <c r="AE33" s="343">
        <v>144.53308000000001</v>
      </c>
      <c r="AF33" s="343">
        <v>139.97765200000001</v>
      </c>
      <c r="AG33" s="343">
        <v>132.207888</v>
      </c>
      <c r="AH33" s="343">
        <v>126.66806200000001</v>
      </c>
      <c r="AI33" s="343">
        <v>127.54947900000001</v>
      </c>
      <c r="AJ33" s="343">
        <v>132.72498200000001</v>
      </c>
      <c r="AK33" s="343">
        <v>136.053234</v>
      </c>
      <c r="AL33" s="343">
        <v>132.77245099999999</v>
      </c>
      <c r="AM33" s="343">
        <v>118.148234</v>
      </c>
      <c r="AN33" s="343">
        <v>111.58410000000001</v>
      </c>
      <c r="AO33" s="343">
        <v>116.35354700000001</v>
      </c>
      <c r="AP33" s="343">
        <v>120.699271</v>
      </c>
      <c r="AQ33" s="343">
        <v>124.360688</v>
      </c>
      <c r="AR33" s="343">
        <v>121.36891300000001</v>
      </c>
      <c r="AS33" s="343">
        <v>113.63544899999999</v>
      </c>
      <c r="AT33" s="343">
        <v>109.423509</v>
      </c>
      <c r="AU33" s="343">
        <v>110.193443</v>
      </c>
      <c r="AV33" s="343">
        <v>113.25399899999999</v>
      </c>
      <c r="AW33" s="343">
        <v>116.1074703</v>
      </c>
      <c r="AX33" s="343">
        <v>113.72848159999999</v>
      </c>
      <c r="AY33" s="343">
        <v>109.7191662</v>
      </c>
      <c r="AZ33" s="898">
        <v>108.3938003</v>
      </c>
      <c r="BA33" s="354">
        <v>115.3854</v>
      </c>
      <c r="BB33" s="354">
        <v>122.0903</v>
      </c>
      <c r="BC33" s="354">
        <v>129.58459999999999</v>
      </c>
      <c r="BD33" s="354">
        <v>130.07380000000001</v>
      </c>
      <c r="BE33" s="354">
        <v>124.8146</v>
      </c>
      <c r="BF33" s="354">
        <v>121.7363</v>
      </c>
      <c r="BG33" s="354">
        <v>121.462</v>
      </c>
      <c r="BH33" s="354">
        <v>126.02249999999999</v>
      </c>
      <c r="BI33" s="354">
        <v>128.63460000000001</v>
      </c>
      <c r="BJ33" s="354">
        <v>125.2268</v>
      </c>
      <c r="BK33" s="354">
        <v>122.64879999999999</v>
      </c>
      <c r="BL33" s="354">
        <v>120.6888</v>
      </c>
      <c r="BM33" s="354">
        <v>126.80840000000001</v>
      </c>
      <c r="BN33" s="354">
        <v>132.07849999999999</v>
      </c>
      <c r="BO33" s="354">
        <v>138.48140000000001</v>
      </c>
      <c r="BP33" s="354">
        <v>137.8972</v>
      </c>
      <c r="BQ33" s="354">
        <v>131.4796</v>
      </c>
      <c r="BR33" s="354">
        <v>127.3372</v>
      </c>
      <c r="BS33" s="354">
        <v>126.2209</v>
      </c>
      <c r="BT33" s="354">
        <v>129.56970000000001</v>
      </c>
      <c r="BU33" s="354">
        <v>131.4486</v>
      </c>
      <c r="BV33" s="354">
        <v>127.8888</v>
      </c>
    </row>
    <row r="34" spans="1:74" ht="11.1" customHeight="1" x14ac:dyDescent="0.2">
      <c r="A34" s="47" t="s">
        <v>39</v>
      </c>
      <c r="B34" s="722" t="s">
        <v>987</v>
      </c>
      <c r="C34" s="343">
        <v>84.541109000000006</v>
      </c>
      <c r="D34" s="343">
        <v>81.034187000000003</v>
      </c>
      <c r="E34" s="343">
        <v>86.143270000000001</v>
      </c>
      <c r="F34" s="343">
        <v>90.746359999999996</v>
      </c>
      <c r="G34" s="343">
        <v>92.692076</v>
      </c>
      <c r="H34" s="343">
        <v>86.868606</v>
      </c>
      <c r="I34" s="343">
        <v>79.171988999999996</v>
      </c>
      <c r="J34" s="343">
        <v>75.569913999999997</v>
      </c>
      <c r="K34" s="343">
        <v>79.354139000000004</v>
      </c>
      <c r="L34" s="343">
        <v>87.342115000000007</v>
      </c>
      <c r="M34" s="343">
        <v>93.202696000000003</v>
      </c>
      <c r="N34" s="343">
        <v>88.860583000000005</v>
      </c>
      <c r="O34" s="343">
        <v>92.713750000000005</v>
      </c>
      <c r="P34" s="343">
        <v>99.759538000000006</v>
      </c>
      <c r="Q34" s="343">
        <v>109.04113700000001</v>
      </c>
      <c r="R34" s="343">
        <v>119.46028</v>
      </c>
      <c r="S34" s="343">
        <v>127.78824</v>
      </c>
      <c r="T34" s="343">
        <v>129.190541</v>
      </c>
      <c r="U34" s="343">
        <v>122.916276</v>
      </c>
      <c r="V34" s="343">
        <v>117.89783300000001</v>
      </c>
      <c r="W34" s="343">
        <v>118.05373299999999</v>
      </c>
      <c r="X34" s="343">
        <v>123.046131</v>
      </c>
      <c r="Y34" s="343">
        <v>130.98483400000001</v>
      </c>
      <c r="Z34" s="343">
        <v>133.02838700000001</v>
      </c>
      <c r="AA34" s="343">
        <v>123.854271</v>
      </c>
      <c r="AB34" s="343">
        <v>129.170199</v>
      </c>
      <c r="AC34" s="343">
        <v>135.53725399999999</v>
      </c>
      <c r="AD34" s="343">
        <v>138.83927399999999</v>
      </c>
      <c r="AE34" s="343">
        <v>139.892605</v>
      </c>
      <c r="AF34" s="343">
        <v>135.229253</v>
      </c>
      <c r="AG34" s="343">
        <v>127.37750200000001</v>
      </c>
      <c r="AH34" s="343">
        <v>121.755689</v>
      </c>
      <c r="AI34" s="343">
        <v>122.555119</v>
      </c>
      <c r="AJ34" s="343">
        <v>127.74657000000001</v>
      </c>
      <c r="AK34" s="343">
        <v>131.09076999999999</v>
      </c>
      <c r="AL34" s="343">
        <v>127.825935</v>
      </c>
      <c r="AM34" s="343">
        <v>113.29333</v>
      </c>
      <c r="AN34" s="343">
        <v>106.81254</v>
      </c>
      <c r="AO34" s="343">
        <v>111.66533</v>
      </c>
      <c r="AP34" s="343">
        <v>115.928974</v>
      </c>
      <c r="AQ34" s="343">
        <v>119.50830999999999</v>
      </c>
      <c r="AR34" s="343">
        <v>116.434455</v>
      </c>
      <c r="AS34" s="343">
        <v>108.748628</v>
      </c>
      <c r="AT34" s="343">
        <v>104.584324</v>
      </c>
      <c r="AU34" s="343">
        <v>105.401895</v>
      </c>
      <c r="AV34" s="343">
        <v>108.93906800000001</v>
      </c>
      <c r="AW34" s="343">
        <v>111.811325</v>
      </c>
      <c r="AX34" s="343">
        <v>109.451629</v>
      </c>
      <c r="AY34" s="343">
        <v>105.624</v>
      </c>
      <c r="AZ34" s="898">
        <v>104.47920000000001</v>
      </c>
      <c r="BA34" s="354">
        <v>111.6545</v>
      </c>
      <c r="BB34" s="354">
        <v>118.262</v>
      </c>
      <c r="BC34" s="354">
        <v>125.6587</v>
      </c>
      <c r="BD34" s="354">
        <v>126.0489</v>
      </c>
      <c r="BE34" s="354">
        <v>120.68340000000001</v>
      </c>
      <c r="BF34" s="354">
        <v>117.4984</v>
      </c>
      <c r="BG34" s="354">
        <v>117.1169</v>
      </c>
      <c r="BH34" s="354">
        <v>121.69759999999999</v>
      </c>
      <c r="BI34" s="354">
        <v>124.32810000000001</v>
      </c>
      <c r="BJ34" s="354">
        <v>120.9395</v>
      </c>
      <c r="BK34" s="354">
        <v>118.5391</v>
      </c>
      <c r="BL34" s="354">
        <v>116.75709999999999</v>
      </c>
      <c r="BM34" s="354">
        <v>123.05889999999999</v>
      </c>
      <c r="BN34" s="354">
        <v>128.23009999999999</v>
      </c>
      <c r="BO34" s="354">
        <v>134.5343</v>
      </c>
      <c r="BP34" s="354">
        <v>133.85069999999999</v>
      </c>
      <c r="BQ34" s="354">
        <v>127.3276</v>
      </c>
      <c r="BR34" s="354">
        <v>123.07989999999999</v>
      </c>
      <c r="BS34" s="354">
        <v>121.85850000000001</v>
      </c>
      <c r="BT34" s="354">
        <v>125.23</v>
      </c>
      <c r="BU34" s="354">
        <v>127.1302</v>
      </c>
      <c r="BV34" s="354">
        <v>123.593</v>
      </c>
    </row>
    <row r="35" spans="1:74" ht="11.1" customHeight="1" x14ac:dyDescent="0.2">
      <c r="A35" s="47" t="s">
        <v>37</v>
      </c>
      <c r="B35" s="722" t="s">
        <v>1362</v>
      </c>
      <c r="C35" s="343">
        <v>2.5509149999999998</v>
      </c>
      <c r="D35" s="343">
        <v>2.4775260000000001</v>
      </c>
      <c r="E35" s="343">
        <v>2.404137</v>
      </c>
      <c r="F35" s="343">
        <v>2.3941300000000001</v>
      </c>
      <c r="G35" s="343">
        <v>2.3841230000000002</v>
      </c>
      <c r="H35" s="343">
        <v>2.3741159999999999</v>
      </c>
      <c r="I35" s="343">
        <v>2.4258920000000002</v>
      </c>
      <c r="J35" s="343">
        <v>2.4776690000000001</v>
      </c>
      <c r="K35" s="343">
        <v>2.5294449999999999</v>
      </c>
      <c r="L35" s="343">
        <v>2.519412</v>
      </c>
      <c r="M35" s="343">
        <v>2.5093800000000002</v>
      </c>
      <c r="N35" s="343">
        <v>2.4993470000000002</v>
      </c>
      <c r="O35" s="343">
        <v>2.4800499999999999</v>
      </c>
      <c r="P35" s="343">
        <v>2.4607519999999998</v>
      </c>
      <c r="Q35" s="343">
        <v>2.4414549999999999</v>
      </c>
      <c r="R35" s="343">
        <v>2.5459350000000001</v>
      </c>
      <c r="S35" s="343">
        <v>2.6504159999999999</v>
      </c>
      <c r="T35" s="343">
        <v>2.754896</v>
      </c>
      <c r="U35" s="343">
        <v>2.7529810000000001</v>
      </c>
      <c r="V35" s="343">
        <v>2.7510650000000001</v>
      </c>
      <c r="W35" s="343">
        <v>2.7491500000000002</v>
      </c>
      <c r="X35" s="343">
        <v>2.7871769999999998</v>
      </c>
      <c r="Y35" s="343">
        <v>2.8252030000000001</v>
      </c>
      <c r="Z35" s="343">
        <v>2.8632300000000002</v>
      </c>
      <c r="AA35" s="343">
        <v>2.857386</v>
      </c>
      <c r="AB35" s="343">
        <v>2.8515419999999998</v>
      </c>
      <c r="AC35" s="343">
        <v>2.8456980000000001</v>
      </c>
      <c r="AD35" s="343">
        <v>2.9158339999999998</v>
      </c>
      <c r="AE35" s="343">
        <v>2.9859689999999999</v>
      </c>
      <c r="AF35" s="343">
        <v>3.0561050000000001</v>
      </c>
      <c r="AG35" s="343">
        <v>3.0943489999999998</v>
      </c>
      <c r="AH35" s="343">
        <v>3.132593</v>
      </c>
      <c r="AI35" s="343">
        <v>3.1708370000000001</v>
      </c>
      <c r="AJ35" s="343">
        <v>3.1630419999999999</v>
      </c>
      <c r="AK35" s="343">
        <v>3.1552470000000001</v>
      </c>
      <c r="AL35" s="343">
        <v>3.1474519999999999</v>
      </c>
      <c r="AM35" s="343">
        <v>3.0664829999999998</v>
      </c>
      <c r="AN35" s="343">
        <v>2.9987699999999999</v>
      </c>
      <c r="AO35" s="343">
        <v>2.9310559999999999</v>
      </c>
      <c r="AP35" s="343">
        <v>2.9575939999999998</v>
      </c>
      <c r="AQ35" s="343">
        <v>2.9841329999999999</v>
      </c>
      <c r="AR35" s="343">
        <v>3.0106709999999999</v>
      </c>
      <c r="AS35" s="343">
        <v>2.970952</v>
      </c>
      <c r="AT35" s="343">
        <v>2.9312339999999999</v>
      </c>
      <c r="AU35" s="343">
        <v>2.8915150000000001</v>
      </c>
      <c r="AV35" s="343">
        <v>2.8201019999999999</v>
      </c>
      <c r="AW35" s="343">
        <v>2.8265419999999999</v>
      </c>
      <c r="AX35" s="343">
        <v>2.8330790000000001</v>
      </c>
      <c r="AY35" s="343">
        <v>2.722807</v>
      </c>
      <c r="AZ35" s="898">
        <v>2.6123470000000002</v>
      </c>
      <c r="BA35" s="354">
        <v>2.4988419999999998</v>
      </c>
      <c r="BB35" s="354">
        <v>2.5400239999999998</v>
      </c>
      <c r="BC35" s="354">
        <v>2.5811510000000002</v>
      </c>
      <c r="BD35" s="354">
        <v>2.6222210000000001</v>
      </c>
      <c r="BE35" s="354">
        <v>2.6826140000000001</v>
      </c>
      <c r="BF35" s="354">
        <v>2.7429290000000002</v>
      </c>
      <c r="BG35" s="354">
        <v>2.8030390000000001</v>
      </c>
      <c r="BH35" s="354">
        <v>2.8098559999999999</v>
      </c>
      <c r="BI35" s="354">
        <v>2.8165610000000001</v>
      </c>
      <c r="BJ35" s="354">
        <v>2.8233350000000002</v>
      </c>
      <c r="BK35" s="354">
        <v>2.713314</v>
      </c>
      <c r="BL35" s="354">
        <v>2.603065</v>
      </c>
      <c r="BM35" s="354">
        <v>2.489757</v>
      </c>
      <c r="BN35" s="354">
        <v>2.5311219999999999</v>
      </c>
      <c r="BO35" s="354">
        <v>2.5724179999999999</v>
      </c>
      <c r="BP35" s="354">
        <v>2.6136490000000001</v>
      </c>
      <c r="BQ35" s="354">
        <v>2.67421</v>
      </c>
      <c r="BR35" s="354">
        <v>2.734699</v>
      </c>
      <c r="BS35" s="354">
        <v>2.7949860000000002</v>
      </c>
      <c r="BT35" s="354">
        <v>2.8019790000000002</v>
      </c>
      <c r="BU35" s="354">
        <v>2.8088600000000001</v>
      </c>
      <c r="BV35" s="354">
        <v>2.8158089999999998</v>
      </c>
    </row>
    <row r="36" spans="1:74" ht="11.1" customHeight="1" x14ac:dyDescent="0.2">
      <c r="A36" s="47" t="s">
        <v>38</v>
      </c>
      <c r="B36" s="722" t="s">
        <v>1354</v>
      </c>
      <c r="C36" s="343">
        <v>1.635589</v>
      </c>
      <c r="D36" s="343">
        <v>1.612679</v>
      </c>
      <c r="E36" s="343">
        <v>1.5897699999999999</v>
      </c>
      <c r="F36" s="343">
        <v>1.599945</v>
      </c>
      <c r="G36" s="343">
        <v>1.61012</v>
      </c>
      <c r="H36" s="343">
        <v>1.620295</v>
      </c>
      <c r="I36" s="343">
        <v>1.6289720000000001</v>
      </c>
      <c r="J36" s="343">
        <v>1.6376500000000001</v>
      </c>
      <c r="K36" s="343">
        <v>1.6463270000000001</v>
      </c>
      <c r="L36" s="343">
        <v>1.6397550000000001</v>
      </c>
      <c r="M36" s="343">
        <v>1.633184</v>
      </c>
      <c r="N36" s="343">
        <v>1.6266119999999999</v>
      </c>
      <c r="O36" s="343">
        <v>1.6345609999999999</v>
      </c>
      <c r="P36" s="343">
        <v>1.6425110000000001</v>
      </c>
      <c r="Q36" s="343">
        <v>1.65046</v>
      </c>
      <c r="R36" s="343">
        <v>1.6616089999999999</v>
      </c>
      <c r="S36" s="343">
        <v>1.672757</v>
      </c>
      <c r="T36" s="343">
        <v>1.6839059999999999</v>
      </c>
      <c r="U36" s="343">
        <v>1.6741140000000001</v>
      </c>
      <c r="V36" s="343">
        <v>1.6643220000000001</v>
      </c>
      <c r="W36" s="343">
        <v>1.6545300000000001</v>
      </c>
      <c r="X36" s="343">
        <v>1.6201540000000001</v>
      </c>
      <c r="Y36" s="343">
        <v>1.585777</v>
      </c>
      <c r="Z36" s="343">
        <v>1.551401</v>
      </c>
      <c r="AA36" s="343">
        <v>1.5167379999999999</v>
      </c>
      <c r="AB36" s="343">
        <v>1.4820739999999999</v>
      </c>
      <c r="AC36" s="343">
        <v>1.447411</v>
      </c>
      <c r="AD36" s="343">
        <v>1.4856549999999999</v>
      </c>
      <c r="AE36" s="343">
        <v>1.5239</v>
      </c>
      <c r="AF36" s="343">
        <v>1.562144</v>
      </c>
      <c r="AG36" s="343">
        <v>1.6081650000000001</v>
      </c>
      <c r="AH36" s="343">
        <v>1.6541870000000001</v>
      </c>
      <c r="AI36" s="343">
        <v>1.7002079999999999</v>
      </c>
      <c r="AJ36" s="343">
        <v>1.687046</v>
      </c>
      <c r="AK36" s="343">
        <v>1.6738839999999999</v>
      </c>
      <c r="AL36" s="343">
        <v>1.660722</v>
      </c>
      <c r="AM36" s="343">
        <v>1.66021</v>
      </c>
      <c r="AN36" s="343">
        <v>1.654711</v>
      </c>
      <c r="AO36" s="343">
        <v>1.649213</v>
      </c>
      <c r="AP36" s="343">
        <v>1.7043360000000001</v>
      </c>
      <c r="AQ36" s="343">
        <v>1.75946</v>
      </c>
      <c r="AR36" s="343">
        <v>1.8145830000000001</v>
      </c>
      <c r="AS36" s="343">
        <v>1.7964389999999999</v>
      </c>
      <c r="AT36" s="343">
        <v>1.7782960000000001</v>
      </c>
      <c r="AU36" s="343">
        <v>1.7601519999999999</v>
      </c>
      <c r="AV36" s="343">
        <v>1.327135</v>
      </c>
      <c r="AW36" s="343">
        <v>1.3057000000000001</v>
      </c>
      <c r="AX36" s="343">
        <v>1.2837339999999999</v>
      </c>
      <c r="AY36" s="343">
        <v>1.2249719999999999</v>
      </c>
      <c r="AZ36" s="898">
        <v>1.1662980000000001</v>
      </c>
      <c r="BA36" s="354">
        <v>1.108012</v>
      </c>
      <c r="BB36" s="354">
        <v>1.1649160000000001</v>
      </c>
      <c r="BC36" s="354">
        <v>1.222693</v>
      </c>
      <c r="BD36" s="354">
        <v>1.281793</v>
      </c>
      <c r="BE36" s="354">
        <v>1.324487</v>
      </c>
      <c r="BF36" s="354">
        <v>1.3677250000000001</v>
      </c>
      <c r="BG36" s="354">
        <v>1.411915</v>
      </c>
      <c r="BH36" s="354">
        <v>1.3901509999999999</v>
      </c>
      <c r="BI36" s="354">
        <v>1.3692009999999999</v>
      </c>
      <c r="BJ36" s="354">
        <v>1.347704</v>
      </c>
      <c r="BK36" s="354">
        <v>1.293693</v>
      </c>
      <c r="BL36" s="354">
        <v>1.2398340000000001</v>
      </c>
      <c r="BM36" s="354">
        <v>1.1858230000000001</v>
      </c>
      <c r="BN36" s="354">
        <v>1.2465809999999999</v>
      </c>
      <c r="BO36" s="354">
        <v>1.307706</v>
      </c>
      <c r="BP36" s="354">
        <v>1.3694789999999999</v>
      </c>
      <c r="BQ36" s="354">
        <v>1.413934</v>
      </c>
      <c r="BR36" s="354">
        <v>1.4582619999999999</v>
      </c>
      <c r="BS36" s="354">
        <v>1.502963</v>
      </c>
      <c r="BT36" s="354">
        <v>1.4813860000000001</v>
      </c>
      <c r="BU36" s="354">
        <v>1.4602580000000001</v>
      </c>
      <c r="BV36" s="354">
        <v>1.4382649999999999</v>
      </c>
    </row>
    <row r="37" spans="1:74" ht="11.1" customHeight="1" x14ac:dyDescent="0.2">
      <c r="A37" s="47" t="s">
        <v>113</v>
      </c>
      <c r="B37" s="722" t="s">
        <v>1363</v>
      </c>
      <c r="C37" s="343">
        <v>0.16967099999999999</v>
      </c>
      <c r="D37" s="343">
        <v>0.16337699999999999</v>
      </c>
      <c r="E37" s="343">
        <v>0.157084</v>
      </c>
      <c r="F37" s="343">
        <v>0.15753900000000001</v>
      </c>
      <c r="G37" s="343">
        <v>0.157994</v>
      </c>
      <c r="H37" s="343">
        <v>0.15844900000000001</v>
      </c>
      <c r="I37" s="343">
        <v>0.16795399999999999</v>
      </c>
      <c r="J37" s="343">
        <v>0.17746000000000001</v>
      </c>
      <c r="K37" s="343">
        <v>0.18696499999999999</v>
      </c>
      <c r="L37" s="343">
        <v>0.180176</v>
      </c>
      <c r="M37" s="343">
        <v>0.17338700000000001</v>
      </c>
      <c r="N37" s="343">
        <v>0.166598</v>
      </c>
      <c r="O37" s="343">
        <v>0.165044</v>
      </c>
      <c r="P37" s="343">
        <v>0.16349</v>
      </c>
      <c r="Q37" s="343">
        <v>0.161936</v>
      </c>
      <c r="R37" s="343">
        <v>0.16139200000000001</v>
      </c>
      <c r="S37" s="343">
        <v>0.16084799999999999</v>
      </c>
      <c r="T37" s="343">
        <v>0.160304</v>
      </c>
      <c r="U37" s="343">
        <v>0.16283600000000001</v>
      </c>
      <c r="V37" s="343">
        <v>0.16536799999999999</v>
      </c>
      <c r="W37" s="343">
        <v>0.16789999999999999</v>
      </c>
      <c r="X37" s="343">
        <v>0.16164300000000001</v>
      </c>
      <c r="Y37" s="343">
        <v>0.155387</v>
      </c>
      <c r="Z37" s="343">
        <v>0.14913000000000001</v>
      </c>
      <c r="AA37" s="343">
        <v>0.143259</v>
      </c>
      <c r="AB37" s="343">
        <v>0.13738800000000001</v>
      </c>
      <c r="AC37" s="343">
        <v>0.131517</v>
      </c>
      <c r="AD37" s="343">
        <v>0.13106100000000001</v>
      </c>
      <c r="AE37" s="343">
        <v>0.130606</v>
      </c>
      <c r="AF37" s="343">
        <v>0.13014999999999999</v>
      </c>
      <c r="AG37" s="343">
        <v>0.12787200000000001</v>
      </c>
      <c r="AH37" s="343">
        <v>0.12559300000000001</v>
      </c>
      <c r="AI37" s="343">
        <v>0.12331499999999999</v>
      </c>
      <c r="AJ37" s="343">
        <v>0.12832399999999999</v>
      </c>
      <c r="AK37" s="343">
        <v>0.13333300000000001</v>
      </c>
      <c r="AL37" s="343">
        <v>0.13834199999999999</v>
      </c>
      <c r="AM37" s="343">
        <v>0.12821099999999999</v>
      </c>
      <c r="AN37" s="343">
        <v>0.118079</v>
      </c>
      <c r="AO37" s="343">
        <v>0.107948</v>
      </c>
      <c r="AP37" s="343">
        <v>0.108367</v>
      </c>
      <c r="AQ37" s="343">
        <v>0.10878500000000001</v>
      </c>
      <c r="AR37" s="343">
        <v>0.109204</v>
      </c>
      <c r="AS37" s="343">
        <v>0.11942999999999999</v>
      </c>
      <c r="AT37" s="343">
        <v>0.12965499999999999</v>
      </c>
      <c r="AU37" s="343">
        <v>0.13988100000000001</v>
      </c>
      <c r="AV37" s="343">
        <v>0.16769400000000001</v>
      </c>
      <c r="AW37" s="343">
        <v>0.1639033</v>
      </c>
      <c r="AX37" s="343">
        <v>0.1600396</v>
      </c>
      <c r="AY37" s="343">
        <v>0.1473872</v>
      </c>
      <c r="AZ37" s="898">
        <v>0.1359553</v>
      </c>
      <c r="BA37" s="354">
        <v>0.1240299</v>
      </c>
      <c r="BB37" s="354">
        <v>0.1234119</v>
      </c>
      <c r="BC37" s="354">
        <v>0.1220131</v>
      </c>
      <c r="BD37" s="354">
        <v>0.1209042</v>
      </c>
      <c r="BE37" s="354">
        <v>0.124167</v>
      </c>
      <c r="BF37" s="354">
        <v>0.12728700000000001</v>
      </c>
      <c r="BG37" s="354">
        <v>0.13015160000000001</v>
      </c>
      <c r="BH37" s="354">
        <v>0.1248609</v>
      </c>
      <c r="BI37" s="354">
        <v>0.1207548</v>
      </c>
      <c r="BJ37" s="354">
        <v>0.11624180000000001</v>
      </c>
      <c r="BK37" s="354">
        <v>0.102627</v>
      </c>
      <c r="BL37" s="354">
        <v>8.8794100000000001E-2</v>
      </c>
      <c r="BM37" s="354">
        <v>7.3903499999999997E-2</v>
      </c>
      <c r="BN37" s="354">
        <v>7.0767399999999994E-2</v>
      </c>
      <c r="BO37" s="354">
        <v>6.6936399999999993E-2</v>
      </c>
      <c r="BP37" s="354">
        <v>6.32823E-2</v>
      </c>
      <c r="BQ37" s="354">
        <v>6.3906900000000003E-2</v>
      </c>
      <c r="BR37" s="354">
        <v>6.4335299999999998E-2</v>
      </c>
      <c r="BS37" s="354">
        <v>6.4424099999999998E-2</v>
      </c>
      <c r="BT37" s="354">
        <v>5.6350600000000001E-2</v>
      </c>
      <c r="BU37" s="354">
        <v>4.9296300000000001E-2</v>
      </c>
      <c r="BV37" s="354">
        <v>4.1709000000000003E-2</v>
      </c>
    </row>
    <row r="38" spans="1:74" ht="11.1" customHeight="1" x14ac:dyDescent="0.2">
      <c r="A38" s="47"/>
      <c r="B38" s="720"/>
      <c r="C38" s="428"/>
      <c r="D38" s="428"/>
      <c r="E38" s="428"/>
      <c r="F38" s="428"/>
      <c r="G38" s="428"/>
      <c r="H38" s="428"/>
      <c r="I38" s="428"/>
      <c r="J38" s="428"/>
      <c r="K38" s="428"/>
      <c r="L38" s="428"/>
      <c r="M38" s="428"/>
      <c r="N38" s="428"/>
      <c r="O38" s="428"/>
      <c r="P38" s="428"/>
      <c r="Q38" s="428"/>
      <c r="R38" s="428"/>
      <c r="S38" s="428"/>
      <c r="T38" s="428"/>
      <c r="U38" s="428"/>
      <c r="V38" s="428"/>
      <c r="W38" s="428"/>
      <c r="X38" s="428"/>
      <c r="Y38" s="428"/>
      <c r="Z38" s="428"/>
      <c r="AA38" s="428"/>
      <c r="AB38" s="428"/>
      <c r="AC38" s="428"/>
      <c r="AD38" s="428"/>
      <c r="AE38" s="428"/>
      <c r="AF38" s="428"/>
      <c r="AG38" s="428"/>
      <c r="AH38" s="428"/>
      <c r="AI38" s="428"/>
      <c r="AJ38" s="428"/>
      <c r="AK38" s="428"/>
      <c r="AL38" s="428"/>
      <c r="AM38" s="428"/>
      <c r="AN38" s="428"/>
      <c r="AO38" s="428"/>
      <c r="AP38" s="428"/>
      <c r="AQ38" s="428"/>
      <c r="AR38" s="428"/>
      <c r="AS38" s="428"/>
      <c r="AT38" s="428"/>
      <c r="AU38" s="428"/>
      <c r="AV38" s="428"/>
      <c r="AW38" s="428"/>
      <c r="AX38" s="428"/>
      <c r="AY38" s="428"/>
      <c r="AZ38" s="935"/>
      <c r="BA38" s="434"/>
      <c r="BB38" s="434"/>
      <c r="BC38" s="434"/>
      <c r="BD38" s="434"/>
      <c r="BE38" s="434"/>
      <c r="BF38" s="434"/>
      <c r="BG38" s="434"/>
      <c r="BH38" s="434"/>
      <c r="BI38" s="434"/>
      <c r="BJ38" s="434"/>
      <c r="BK38" s="434"/>
      <c r="BL38" s="434"/>
      <c r="BM38" s="434"/>
      <c r="BN38" s="434"/>
      <c r="BO38" s="434"/>
      <c r="BP38" s="434"/>
      <c r="BQ38" s="434"/>
      <c r="BR38" s="434"/>
      <c r="BS38" s="434"/>
      <c r="BT38" s="434"/>
      <c r="BU38" s="434"/>
      <c r="BV38" s="434"/>
    </row>
    <row r="39" spans="1:74" ht="11.1" customHeight="1" x14ac:dyDescent="0.2">
      <c r="A39" s="47"/>
      <c r="B39" s="277" t="s">
        <v>1364</v>
      </c>
      <c r="C39" s="428"/>
      <c r="D39" s="428"/>
      <c r="E39" s="428"/>
      <c r="F39" s="428"/>
      <c r="G39" s="428"/>
      <c r="H39" s="428"/>
      <c r="I39" s="428"/>
      <c r="J39" s="428"/>
      <c r="K39" s="428"/>
      <c r="L39" s="428"/>
      <c r="M39" s="428"/>
      <c r="N39" s="428"/>
      <c r="O39" s="428"/>
      <c r="P39" s="428"/>
      <c r="Q39" s="428"/>
      <c r="R39" s="428"/>
      <c r="S39" s="428"/>
      <c r="T39" s="428"/>
      <c r="U39" s="428"/>
      <c r="V39" s="428"/>
      <c r="W39" s="428"/>
      <c r="X39" s="428"/>
      <c r="Y39" s="428"/>
      <c r="Z39" s="428"/>
      <c r="AA39" s="428"/>
      <c r="AB39" s="428"/>
      <c r="AC39" s="428"/>
      <c r="AD39" s="428"/>
      <c r="AE39" s="428"/>
      <c r="AF39" s="428"/>
      <c r="AG39" s="428"/>
      <c r="AH39" s="428"/>
      <c r="AI39" s="428"/>
      <c r="AJ39" s="428"/>
      <c r="AK39" s="428"/>
      <c r="AL39" s="428"/>
      <c r="AM39" s="428"/>
      <c r="AN39" s="428"/>
      <c r="AO39" s="428"/>
      <c r="AP39" s="428"/>
      <c r="AQ39" s="428"/>
      <c r="AR39" s="428"/>
      <c r="AS39" s="428"/>
      <c r="AT39" s="428"/>
      <c r="AU39" s="428"/>
      <c r="AV39" s="428"/>
      <c r="AW39" s="428"/>
      <c r="AX39" s="428"/>
      <c r="AY39" s="428"/>
      <c r="AZ39" s="935"/>
      <c r="BA39" s="434"/>
      <c r="BB39" s="434"/>
      <c r="BC39" s="434"/>
      <c r="BD39" s="434"/>
      <c r="BE39" s="434"/>
      <c r="BF39" s="434"/>
      <c r="BG39" s="434"/>
      <c r="BH39" s="434"/>
      <c r="BI39" s="434"/>
      <c r="BJ39" s="434"/>
      <c r="BK39" s="434"/>
      <c r="BL39" s="434"/>
      <c r="BM39" s="434"/>
      <c r="BN39" s="434"/>
      <c r="BO39" s="434"/>
      <c r="BP39" s="434"/>
      <c r="BQ39" s="434"/>
      <c r="BR39" s="434"/>
      <c r="BS39" s="434"/>
      <c r="BT39" s="434"/>
      <c r="BU39" s="434"/>
      <c r="BV39" s="434"/>
    </row>
    <row r="40" spans="1:74" ht="11.1" customHeight="1" x14ac:dyDescent="0.2">
      <c r="A40" s="47" t="s">
        <v>36</v>
      </c>
      <c r="B40" s="729" t="s">
        <v>1365</v>
      </c>
      <c r="C40" s="429">
        <v>6.11</v>
      </c>
      <c r="D40" s="429">
        <v>6.11</v>
      </c>
      <c r="E40" s="429">
        <v>6.11</v>
      </c>
      <c r="F40" s="429">
        <v>6.11</v>
      </c>
      <c r="G40" s="429">
        <v>6.11</v>
      </c>
      <c r="H40" s="429">
        <v>6.11</v>
      </c>
      <c r="I40" s="429">
        <v>6.11</v>
      </c>
      <c r="J40" s="429">
        <v>6.11</v>
      </c>
      <c r="K40" s="429">
        <v>6.11</v>
      </c>
      <c r="L40" s="429">
        <v>6.11</v>
      </c>
      <c r="M40" s="429">
        <v>6.11</v>
      </c>
      <c r="N40" s="429">
        <v>6.11</v>
      </c>
      <c r="O40" s="429">
        <v>5.66</v>
      </c>
      <c r="P40" s="429">
        <v>5.66</v>
      </c>
      <c r="Q40" s="429">
        <v>5.66</v>
      </c>
      <c r="R40" s="429">
        <v>5.66</v>
      </c>
      <c r="S40" s="429">
        <v>5.66</v>
      </c>
      <c r="T40" s="429">
        <v>5.66</v>
      </c>
      <c r="U40" s="429">
        <v>5.66</v>
      </c>
      <c r="V40" s="429">
        <v>5.66</v>
      </c>
      <c r="W40" s="429">
        <v>5.66</v>
      </c>
      <c r="X40" s="429">
        <v>5.66</v>
      </c>
      <c r="Y40" s="429">
        <v>5.66</v>
      </c>
      <c r="Z40" s="429">
        <v>5.66</v>
      </c>
      <c r="AA40" s="429">
        <v>5.23</v>
      </c>
      <c r="AB40" s="429">
        <v>5.23</v>
      </c>
      <c r="AC40" s="429">
        <v>5.23</v>
      </c>
      <c r="AD40" s="429">
        <v>5.23</v>
      </c>
      <c r="AE40" s="429">
        <v>5.23</v>
      </c>
      <c r="AF40" s="429">
        <v>5.23</v>
      </c>
      <c r="AG40" s="429">
        <v>5.23</v>
      </c>
      <c r="AH40" s="429">
        <v>5.23</v>
      </c>
      <c r="AI40" s="429">
        <v>5.23</v>
      </c>
      <c r="AJ40" s="429">
        <v>5.23</v>
      </c>
      <c r="AK40" s="429">
        <v>5.23</v>
      </c>
      <c r="AL40" s="429">
        <v>5.23</v>
      </c>
      <c r="AM40" s="429">
        <v>6.27</v>
      </c>
      <c r="AN40" s="429">
        <v>6.27</v>
      </c>
      <c r="AO40" s="429">
        <v>6.27</v>
      </c>
      <c r="AP40" s="429">
        <v>6.27</v>
      </c>
      <c r="AQ40" s="429">
        <v>6.27</v>
      </c>
      <c r="AR40" s="429">
        <v>6.27</v>
      </c>
      <c r="AS40" s="429">
        <v>6.27</v>
      </c>
      <c r="AT40" s="429">
        <v>6.27</v>
      </c>
      <c r="AU40" s="429">
        <v>6.27</v>
      </c>
      <c r="AV40" s="429">
        <v>6.27</v>
      </c>
      <c r="AW40" s="429">
        <v>6.27</v>
      </c>
      <c r="AX40" s="429">
        <v>6.27</v>
      </c>
      <c r="AY40" s="429">
        <v>5.76</v>
      </c>
      <c r="AZ40" s="896">
        <v>5.76</v>
      </c>
      <c r="BA40" s="352">
        <v>5.76</v>
      </c>
      <c r="BB40" s="352">
        <v>5.76</v>
      </c>
      <c r="BC40" s="352">
        <v>5.76</v>
      </c>
      <c r="BD40" s="352">
        <v>5.76</v>
      </c>
      <c r="BE40" s="352">
        <v>5.76</v>
      </c>
      <c r="BF40" s="352">
        <v>5.76</v>
      </c>
      <c r="BG40" s="352">
        <v>5.76</v>
      </c>
      <c r="BH40" s="352">
        <v>5.76</v>
      </c>
      <c r="BI40" s="352">
        <v>5.76</v>
      </c>
      <c r="BJ40" s="352">
        <v>5.76</v>
      </c>
      <c r="BK40" s="352">
        <v>5.6810799999999997</v>
      </c>
      <c r="BL40" s="352">
        <v>5.6810799999999997</v>
      </c>
      <c r="BM40" s="352">
        <v>5.6810799999999997</v>
      </c>
      <c r="BN40" s="352">
        <v>5.6810799999999997</v>
      </c>
      <c r="BO40" s="352">
        <v>5.6810799999999997</v>
      </c>
      <c r="BP40" s="352">
        <v>5.6810799999999997</v>
      </c>
      <c r="BQ40" s="352">
        <v>5.6810799999999997</v>
      </c>
      <c r="BR40" s="352">
        <v>5.6810799999999997</v>
      </c>
      <c r="BS40" s="352">
        <v>5.6810799999999997</v>
      </c>
      <c r="BT40" s="352">
        <v>5.6810799999999997</v>
      </c>
      <c r="BU40" s="352">
        <v>5.6810799999999997</v>
      </c>
      <c r="BV40" s="352">
        <v>5.6810799999999997</v>
      </c>
    </row>
    <row r="41" spans="1:74" ht="11.1" customHeight="1" x14ac:dyDescent="0.2">
      <c r="A41" s="47" t="s">
        <v>300</v>
      </c>
      <c r="B41" s="729" t="s">
        <v>1459</v>
      </c>
      <c r="C41" s="429">
        <v>8.01</v>
      </c>
      <c r="D41" s="429">
        <v>7.0554285714000002</v>
      </c>
      <c r="E41" s="429">
        <v>7.6950000000000003</v>
      </c>
      <c r="F41" s="429">
        <v>7.5535714285999997</v>
      </c>
      <c r="G41" s="429">
        <v>7.9122857143000003</v>
      </c>
      <c r="H41" s="429">
        <v>7.5718571428999999</v>
      </c>
      <c r="I41" s="429">
        <v>7.718</v>
      </c>
      <c r="J41" s="429">
        <v>7.7018571428999998</v>
      </c>
      <c r="K41" s="429">
        <v>7.2921428571</v>
      </c>
      <c r="L41" s="429">
        <v>7.4114285714000001</v>
      </c>
      <c r="M41" s="429">
        <v>6.7658571428999998</v>
      </c>
      <c r="N41" s="429">
        <v>7.1765714286</v>
      </c>
      <c r="O41" s="429">
        <v>7.1617142856999996</v>
      </c>
      <c r="P41" s="429">
        <v>6.6514285714000003</v>
      </c>
      <c r="Q41" s="429">
        <v>7.4139999999999997</v>
      </c>
      <c r="R41" s="429">
        <v>7.0225714286000001</v>
      </c>
      <c r="S41" s="429">
        <v>7.6597142856999998</v>
      </c>
      <c r="T41" s="429">
        <v>7.4831428570999998</v>
      </c>
      <c r="U41" s="429">
        <v>7.4104285713999998</v>
      </c>
      <c r="V41" s="429">
        <v>7.6945714285999998</v>
      </c>
      <c r="W41" s="429">
        <v>7.4050000000000002</v>
      </c>
      <c r="X41" s="429">
        <v>7.5311428570999999</v>
      </c>
      <c r="Y41" s="429">
        <v>7.2525714285999996</v>
      </c>
      <c r="Z41" s="429">
        <v>7.5141428571000004</v>
      </c>
      <c r="AA41" s="429">
        <v>7.4967142857000004</v>
      </c>
      <c r="AB41" s="429">
        <v>7.1101428570999996</v>
      </c>
      <c r="AC41" s="429">
        <v>7.6087285714000004</v>
      </c>
      <c r="AD41" s="429">
        <v>7.3711428570999997</v>
      </c>
      <c r="AE41" s="429">
        <v>7.6485714286000004</v>
      </c>
      <c r="AF41" s="429">
        <v>7.3421428570999998</v>
      </c>
      <c r="AG41" s="429">
        <v>7.6138032786999998</v>
      </c>
      <c r="AH41" s="429">
        <v>7.7690000000000001</v>
      </c>
      <c r="AI41" s="429">
        <v>7.3328571429</v>
      </c>
      <c r="AJ41" s="429">
        <v>7.2217142857000001</v>
      </c>
      <c r="AK41" s="429">
        <v>7.0304285713999999</v>
      </c>
      <c r="AL41" s="429">
        <v>7.3677142857</v>
      </c>
      <c r="AM41" s="429">
        <v>7.2977142856999997</v>
      </c>
      <c r="AN41" s="429">
        <v>6.6471428571000004</v>
      </c>
      <c r="AO41" s="429">
        <v>7.3965714285999997</v>
      </c>
      <c r="AP41" s="429">
        <v>7.2455714285999999</v>
      </c>
      <c r="AQ41" s="429">
        <v>7.7002857142999996</v>
      </c>
      <c r="AR41" s="429">
        <v>7.6398571429000004</v>
      </c>
      <c r="AS41" s="429">
        <v>7.8730000000000002</v>
      </c>
      <c r="AT41" s="429">
        <v>7.8885714285999997</v>
      </c>
      <c r="AU41" s="429">
        <v>7.5761428570999998</v>
      </c>
      <c r="AV41" s="429">
        <v>7.7038571428999996</v>
      </c>
      <c r="AW41" s="429">
        <v>7.4976354680000004</v>
      </c>
      <c r="AX41" s="429">
        <v>7.633</v>
      </c>
      <c r="AY41" s="429">
        <v>7.7742857143000004</v>
      </c>
      <c r="AZ41" s="896">
        <v>7.2110000000000003</v>
      </c>
      <c r="BA41" s="352">
        <v>7.7084679999999999</v>
      </c>
      <c r="BB41" s="352">
        <v>7.5092350000000003</v>
      </c>
      <c r="BC41" s="352">
        <v>7.8413779999999997</v>
      </c>
      <c r="BD41" s="352">
        <v>7.7496609999999997</v>
      </c>
      <c r="BE41" s="352">
        <v>8.0131599999999992</v>
      </c>
      <c r="BF41" s="352">
        <v>8.1546079999999996</v>
      </c>
      <c r="BG41" s="352">
        <v>7.9088859999999999</v>
      </c>
      <c r="BH41" s="352">
        <v>7.9597819999999997</v>
      </c>
      <c r="BI41" s="352">
        <v>7.8242419999999999</v>
      </c>
      <c r="BJ41" s="352">
        <v>8.0441889999999994</v>
      </c>
      <c r="BK41" s="352">
        <v>8.0811670000000007</v>
      </c>
      <c r="BL41" s="352">
        <v>7.629035</v>
      </c>
      <c r="BM41" s="352">
        <v>8.1506860000000003</v>
      </c>
      <c r="BN41" s="352">
        <v>8.0018039999999999</v>
      </c>
      <c r="BO41" s="352">
        <v>8.3427729999999993</v>
      </c>
      <c r="BP41" s="352">
        <v>8.2084700000000002</v>
      </c>
      <c r="BQ41" s="352">
        <v>8.3724030000000003</v>
      </c>
      <c r="BR41" s="352">
        <v>8.4727180000000004</v>
      </c>
      <c r="BS41" s="352">
        <v>8.1856969999999993</v>
      </c>
      <c r="BT41" s="352">
        <v>8.2430620000000001</v>
      </c>
      <c r="BU41" s="352">
        <v>8.0813939999999995</v>
      </c>
      <c r="BV41" s="352">
        <v>8.2829250000000005</v>
      </c>
    </row>
    <row r="42" spans="1:74" ht="11.1" customHeight="1" x14ac:dyDescent="0.2">
      <c r="A42" s="47" t="s">
        <v>254</v>
      </c>
      <c r="B42" s="730" t="s">
        <v>1366</v>
      </c>
      <c r="C42" s="431">
        <v>2.1999997519000001</v>
      </c>
      <c r="D42" s="431">
        <v>2.1699923609999998</v>
      </c>
      <c r="E42" s="431">
        <v>2.1519612245999999</v>
      </c>
      <c r="F42" s="431">
        <v>2.1814958866</v>
      </c>
      <c r="G42" s="431">
        <v>2.2321288404000001</v>
      </c>
      <c r="H42" s="431">
        <v>2.3155552371999999</v>
      </c>
      <c r="I42" s="431">
        <v>2.4693298204</v>
      </c>
      <c r="J42" s="431">
        <v>2.5065243406</v>
      </c>
      <c r="K42" s="431">
        <v>2.5078223408000002</v>
      </c>
      <c r="L42" s="431">
        <v>2.4609091750999998</v>
      </c>
      <c r="M42" s="431">
        <v>2.4777312747</v>
      </c>
      <c r="N42" s="431">
        <v>2.6450427794000002</v>
      </c>
      <c r="O42" s="431">
        <v>2.5903686218000002</v>
      </c>
      <c r="P42" s="431">
        <v>2.5892527438999999</v>
      </c>
      <c r="Q42" s="431">
        <v>2.4979914435000001</v>
      </c>
      <c r="R42" s="431">
        <v>2.4713572313999999</v>
      </c>
      <c r="S42" s="431">
        <v>2.5092990619000002</v>
      </c>
      <c r="T42" s="431">
        <v>2.4623011391</v>
      </c>
      <c r="U42" s="431">
        <v>2.4738063500999998</v>
      </c>
      <c r="V42" s="431">
        <v>2.4908998937</v>
      </c>
      <c r="W42" s="431">
        <v>2.5303277523999999</v>
      </c>
      <c r="X42" s="431">
        <v>2.5308087511999999</v>
      </c>
      <c r="Y42" s="431">
        <v>2.5057355774999999</v>
      </c>
      <c r="Z42" s="431">
        <v>2.4743834294</v>
      </c>
      <c r="AA42" s="431">
        <v>2.4806339994000002</v>
      </c>
      <c r="AB42" s="431">
        <v>2.4818840379</v>
      </c>
      <c r="AC42" s="431">
        <v>2.4990102975999999</v>
      </c>
      <c r="AD42" s="431">
        <v>2.5358311646999998</v>
      </c>
      <c r="AE42" s="431">
        <v>2.5624787641000002</v>
      </c>
      <c r="AF42" s="431">
        <v>2.5077763424000001</v>
      </c>
      <c r="AG42" s="431">
        <v>2.4719804123000002</v>
      </c>
      <c r="AH42" s="431">
        <v>2.4424824922999999</v>
      </c>
      <c r="AI42" s="431">
        <v>2.4158504054000001</v>
      </c>
      <c r="AJ42" s="431">
        <v>2.4734106157000002</v>
      </c>
      <c r="AK42" s="431">
        <v>2.4189353316000002</v>
      </c>
      <c r="AL42" s="431">
        <v>2.4001598331</v>
      </c>
      <c r="AM42" s="431">
        <v>2.4074516031000002</v>
      </c>
      <c r="AN42" s="431">
        <v>2.4218919803999999</v>
      </c>
      <c r="AO42" s="431">
        <v>2.4480426473999999</v>
      </c>
      <c r="AP42" s="431">
        <v>2.4750664440999999</v>
      </c>
      <c r="AQ42" s="431">
        <v>2.4976897628999999</v>
      </c>
      <c r="AR42" s="431">
        <v>2.4556935038000001</v>
      </c>
      <c r="AS42" s="431">
        <v>2.4038538293</v>
      </c>
      <c r="AT42" s="431">
        <v>2.4052350316000002</v>
      </c>
      <c r="AU42" s="431">
        <v>2.4085215382</v>
      </c>
      <c r="AV42" s="431">
        <v>2.3886597709999999</v>
      </c>
      <c r="AW42" s="431">
        <v>2.3943675542</v>
      </c>
      <c r="AX42" s="431">
        <v>2.3848649649999998</v>
      </c>
      <c r="AY42" s="431">
        <v>2.3944079999999999</v>
      </c>
      <c r="AZ42" s="910">
        <v>2.3811230000000001</v>
      </c>
      <c r="BA42" s="378">
        <v>2.3626990000000001</v>
      </c>
      <c r="BB42" s="378">
        <v>2.361669</v>
      </c>
      <c r="BC42" s="378">
        <v>2.3646790000000002</v>
      </c>
      <c r="BD42" s="378">
        <v>2.3534280000000001</v>
      </c>
      <c r="BE42" s="378">
        <v>2.358225</v>
      </c>
      <c r="BF42" s="378">
        <v>2.365059</v>
      </c>
      <c r="BG42" s="378">
        <v>2.3588719999999999</v>
      </c>
      <c r="BH42" s="378">
        <v>2.3405390000000001</v>
      </c>
      <c r="BI42" s="378">
        <v>2.342956</v>
      </c>
      <c r="BJ42" s="378">
        <v>2.3593639999999998</v>
      </c>
      <c r="BK42" s="378">
        <v>2.3669959999999999</v>
      </c>
      <c r="BL42" s="378">
        <v>2.3599399999999999</v>
      </c>
      <c r="BM42" s="378">
        <v>2.3603700000000001</v>
      </c>
      <c r="BN42" s="378">
        <v>2.3673190000000002</v>
      </c>
      <c r="BO42" s="378">
        <v>2.370485</v>
      </c>
      <c r="BP42" s="378">
        <v>2.3563860000000001</v>
      </c>
      <c r="BQ42" s="378">
        <v>2.3587280000000002</v>
      </c>
      <c r="BR42" s="378">
        <v>2.3632620000000002</v>
      </c>
      <c r="BS42" s="378">
        <v>2.3552870000000001</v>
      </c>
      <c r="BT42" s="378">
        <v>2.3362340000000001</v>
      </c>
      <c r="BU42" s="378">
        <v>2.3392710000000001</v>
      </c>
      <c r="BV42" s="378">
        <v>2.3559570000000001</v>
      </c>
    </row>
    <row r="43" spans="1:74" s="177" customFormat="1" ht="12" customHeight="1" x14ac:dyDescent="0.2">
      <c r="A43" s="176"/>
      <c r="B43" s="1063" t="s">
        <v>1415</v>
      </c>
      <c r="C43" s="1064"/>
      <c r="D43" s="1064"/>
      <c r="E43" s="1064"/>
      <c r="F43" s="1064"/>
      <c r="G43" s="1064"/>
      <c r="H43" s="1064"/>
      <c r="I43" s="1064"/>
      <c r="J43" s="1064"/>
      <c r="K43" s="1064"/>
      <c r="L43" s="1064"/>
      <c r="M43" s="1064"/>
      <c r="N43" s="1064"/>
      <c r="O43" s="1064"/>
      <c r="P43" s="1064"/>
      <c r="Q43" s="1053"/>
      <c r="R43" s="779"/>
      <c r="AY43" s="669"/>
      <c r="AZ43" s="669"/>
      <c r="BA43" s="669"/>
      <c r="BB43" s="669"/>
      <c r="BC43" s="669"/>
      <c r="BD43" s="669"/>
      <c r="BE43" s="669"/>
      <c r="BF43" s="669"/>
      <c r="BG43" s="669"/>
      <c r="BH43" s="669"/>
      <c r="BI43" s="669"/>
      <c r="BJ43" s="209"/>
    </row>
    <row r="44" spans="1:74" s="177" customFormat="1" ht="12" customHeight="1" x14ac:dyDescent="0.2">
      <c r="A44" s="176"/>
      <c r="B44" s="1058" t="s">
        <v>1416</v>
      </c>
      <c r="C44" s="1064"/>
      <c r="D44" s="1064"/>
      <c r="E44" s="1064"/>
      <c r="F44" s="1064"/>
      <c r="G44" s="1064"/>
      <c r="H44" s="1064"/>
      <c r="I44" s="1064"/>
      <c r="J44" s="1064"/>
      <c r="K44" s="1064"/>
      <c r="L44" s="1064"/>
      <c r="M44" s="1064"/>
      <c r="N44" s="1064"/>
      <c r="O44" s="1064"/>
      <c r="P44" s="1064"/>
      <c r="Q44" s="1053"/>
      <c r="R44" s="779"/>
      <c r="AY44" s="669"/>
      <c r="AZ44" s="669"/>
      <c r="BA44" s="669"/>
      <c r="BB44" s="669"/>
      <c r="BC44" s="669"/>
      <c r="BD44" s="669"/>
      <c r="BE44" s="669"/>
      <c r="BF44" s="669"/>
      <c r="BG44" s="669"/>
      <c r="BH44" s="669"/>
      <c r="BI44" s="669"/>
      <c r="BJ44" s="209"/>
    </row>
    <row r="45" spans="1:74" s="177" customFormat="1" ht="12" customHeight="1" x14ac:dyDescent="0.2">
      <c r="A45" s="176"/>
      <c r="B45" s="1063" t="s">
        <v>1417</v>
      </c>
      <c r="C45" s="1064"/>
      <c r="D45" s="1064"/>
      <c r="E45" s="1064"/>
      <c r="F45" s="1064"/>
      <c r="G45" s="1064"/>
      <c r="H45" s="1064"/>
      <c r="I45" s="1064"/>
      <c r="J45" s="1064"/>
      <c r="K45" s="1064"/>
      <c r="L45" s="1064"/>
      <c r="M45" s="1064"/>
      <c r="N45" s="1064"/>
      <c r="O45" s="1064"/>
      <c r="P45" s="1064"/>
      <c r="Q45" s="1053"/>
      <c r="R45" s="779"/>
      <c r="AY45" s="669"/>
      <c r="AZ45" s="669"/>
      <c r="BA45" s="669"/>
      <c r="BB45" s="669"/>
      <c r="BC45" s="669"/>
      <c r="BD45" s="669"/>
      <c r="BE45" s="669"/>
      <c r="BF45" s="669"/>
      <c r="BG45" s="669"/>
      <c r="BH45" s="669"/>
      <c r="BI45" s="669"/>
      <c r="BJ45" s="209"/>
    </row>
    <row r="46" spans="1:74" s="177" customFormat="1" ht="12" customHeight="1" x14ac:dyDescent="0.2">
      <c r="A46" s="176"/>
      <c r="B46" s="1063" t="s">
        <v>1418</v>
      </c>
      <c r="C46" s="1064"/>
      <c r="D46" s="1064"/>
      <c r="E46" s="1064"/>
      <c r="F46" s="1064"/>
      <c r="G46" s="1064"/>
      <c r="H46" s="1064"/>
      <c r="I46" s="1064"/>
      <c r="J46" s="1064"/>
      <c r="K46" s="1064"/>
      <c r="L46" s="1064"/>
      <c r="M46" s="1064"/>
      <c r="N46" s="1064"/>
      <c r="O46" s="1064"/>
      <c r="P46" s="1064"/>
      <c r="Q46" s="1053"/>
      <c r="R46" s="779"/>
      <c r="AY46" s="669"/>
      <c r="AZ46" s="669"/>
      <c r="BA46" s="669"/>
      <c r="BB46" s="669"/>
      <c r="BC46" s="669"/>
      <c r="BD46" s="669"/>
      <c r="BE46" s="669"/>
      <c r="BF46" s="669"/>
      <c r="BG46" s="669"/>
      <c r="BH46" s="669"/>
      <c r="BI46" s="669"/>
      <c r="BJ46" s="209"/>
    </row>
    <row r="47" spans="1:74" s="116" customFormat="1" ht="12" customHeight="1" x14ac:dyDescent="0.2">
      <c r="A47" s="47"/>
      <c r="B47" s="776" t="s">
        <v>809</v>
      </c>
      <c r="C47" s="776"/>
      <c r="D47" s="776"/>
      <c r="E47" s="776"/>
      <c r="F47" s="776"/>
      <c r="G47" s="776"/>
      <c r="H47" s="777"/>
      <c r="I47" s="776"/>
      <c r="J47" s="776"/>
      <c r="K47" s="776"/>
      <c r="L47" s="776"/>
      <c r="M47" s="776"/>
      <c r="N47" s="776"/>
      <c r="O47" s="776"/>
      <c r="P47" s="776"/>
      <c r="Q47" s="776"/>
      <c r="R47" s="778"/>
      <c r="AY47" s="670"/>
      <c r="AZ47" s="670"/>
      <c r="BA47" s="670"/>
      <c r="BB47" s="670"/>
      <c r="BC47" s="670"/>
      <c r="BD47" s="670"/>
      <c r="BE47" s="670"/>
      <c r="BF47" s="670"/>
      <c r="BG47" s="670"/>
      <c r="BH47" s="670"/>
      <c r="BI47" s="670"/>
      <c r="BJ47" s="208"/>
    </row>
    <row r="48" spans="1:74" s="336" customFormat="1" ht="12" customHeight="1" x14ac:dyDescent="0.2">
      <c r="A48" s="335"/>
      <c r="B48" s="994" t="str">
        <f>Dates!$G$2</f>
        <v>EIA completed modeling and analysis for this report on Monday, March 9, 2026.</v>
      </c>
      <c r="C48" s="995"/>
      <c r="D48" s="995"/>
      <c r="E48" s="995"/>
      <c r="F48" s="995"/>
      <c r="G48" s="995"/>
      <c r="H48" s="995"/>
      <c r="I48" s="995"/>
      <c r="J48" s="995"/>
      <c r="K48" s="995"/>
      <c r="L48" s="995"/>
      <c r="M48" s="995"/>
      <c r="N48" s="995"/>
      <c r="O48" s="995"/>
      <c r="P48" s="995"/>
      <c r="Q48" s="995"/>
      <c r="R48" s="779"/>
      <c r="AY48" s="339"/>
      <c r="AZ48" s="339"/>
      <c r="BA48" s="339"/>
      <c r="BB48" s="339"/>
      <c r="BC48" s="339"/>
      <c r="BD48" s="339"/>
      <c r="BE48" s="339"/>
      <c r="BF48" s="339"/>
      <c r="BG48" s="339"/>
      <c r="BH48" s="339"/>
      <c r="BI48" s="339"/>
    </row>
    <row r="49" spans="1:74" s="177" customFormat="1" ht="12" customHeight="1" x14ac:dyDescent="0.2">
      <c r="A49" s="176"/>
      <c r="B49" s="993" t="s">
        <v>482</v>
      </c>
      <c r="C49" s="986"/>
      <c r="D49" s="986"/>
      <c r="E49" s="986"/>
      <c r="F49" s="986"/>
      <c r="G49" s="986"/>
      <c r="H49" s="986"/>
      <c r="I49" s="986"/>
      <c r="J49" s="986"/>
      <c r="K49" s="986"/>
      <c r="L49" s="986"/>
      <c r="M49" s="986"/>
      <c r="N49" s="986"/>
      <c r="O49" s="986"/>
      <c r="P49" s="986"/>
      <c r="Q49" s="986"/>
      <c r="R49" s="779"/>
      <c r="AY49" s="669"/>
      <c r="AZ49" s="669"/>
      <c r="BA49" s="669"/>
      <c r="BB49" s="669"/>
      <c r="BC49" s="669"/>
      <c r="BD49" s="669"/>
      <c r="BE49" s="669"/>
      <c r="BF49" s="669"/>
      <c r="BG49" s="669"/>
      <c r="BH49" s="669"/>
      <c r="BI49" s="669"/>
      <c r="BJ49" s="209"/>
    </row>
    <row r="50" spans="1:74" s="177" customFormat="1" ht="12" customHeight="1" x14ac:dyDescent="0.2">
      <c r="A50" s="176"/>
      <c r="B50" s="985" t="s">
        <v>1406</v>
      </c>
      <c r="C50" s="986"/>
      <c r="D50" s="986"/>
      <c r="E50" s="986"/>
      <c r="F50" s="986"/>
      <c r="G50" s="986"/>
      <c r="H50" s="986"/>
      <c r="I50" s="986"/>
      <c r="J50" s="986"/>
      <c r="K50" s="986"/>
      <c r="L50" s="986"/>
      <c r="M50" s="986"/>
      <c r="N50" s="986"/>
      <c r="O50" s="986"/>
      <c r="P50" s="986"/>
      <c r="Q50" s="986"/>
      <c r="R50" s="779"/>
      <c r="AY50" s="669"/>
      <c r="AZ50" s="669"/>
      <c r="BA50" s="669"/>
      <c r="BB50" s="669"/>
      <c r="BC50" s="669"/>
      <c r="BD50" s="669"/>
      <c r="BE50" s="669"/>
      <c r="BF50" s="669"/>
      <c r="BG50" s="669"/>
      <c r="BH50" s="669"/>
      <c r="BI50" s="669"/>
      <c r="BJ50" s="209"/>
    </row>
    <row r="51" spans="1:74" s="177" customFormat="1" ht="12" customHeight="1" x14ac:dyDescent="0.2">
      <c r="A51" s="176"/>
      <c r="B51" s="974" t="s">
        <v>823</v>
      </c>
      <c r="C51" s="974"/>
      <c r="D51" s="974"/>
      <c r="E51" s="974"/>
      <c r="F51" s="974"/>
      <c r="G51" s="974"/>
      <c r="H51" s="974"/>
      <c r="I51" s="974"/>
      <c r="J51" s="974"/>
      <c r="K51" s="974"/>
      <c r="L51" s="974"/>
      <c r="M51" s="974"/>
      <c r="N51" s="974"/>
      <c r="O51" s="974"/>
      <c r="P51" s="974"/>
      <c r="Q51" s="974"/>
      <c r="R51" s="974"/>
      <c r="AY51" s="669"/>
      <c r="AZ51" s="669"/>
      <c r="BA51" s="669"/>
      <c r="BB51" s="669"/>
      <c r="BC51" s="669"/>
      <c r="BD51" s="669"/>
      <c r="BE51" s="669"/>
      <c r="BF51" s="669"/>
      <c r="BG51" s="669"/>
      <c r="BH51" s="669"/>
      <c r="BI51" s="669"/>
      <c r="BJ51" s="209"/>
    </row>
    <row r="52" spans="1:74" s="177" customFormat="1" ht="12" customHeight="1" x14ac:dyDescent="0.2">
      <c r="A52" s="176"/>
      <c r="B52" s="980" t="s">
        <v>1608</v>
      </c>
      <c r="C52" s="981"/>
      <c r="D52" s="981"/>
      <c r="E52" s="981"/>
      <c r="F52" s="981"/>
      <c r="G52" s="981"/>
      <c r="H52" s="981"/>
      <c r="I52" s="981"/>
      <c r="J52" s="981"/>
      <c r="K52" s="981"/>
      <c r="L52" s="981"/>
      <c r="M52" s="981"/>
      <c r="N52" s="981"/>
      <c r="O52" s="981"/>
      <c r="P52" s="981"/>
      <c r="Q52" s="982"/>
      <c r="R52" s="779"/>
      <c r="AY52" s="669"/>
      <c r="AZ52" s="669"/>
      <c r="BA52" s="669"/>
      <c r="BB52" s="669"/>
      <c r="BC52" s="669"/>
      <c r="BD52" s="669"/>
      <c r="BE52" s="669"/>
      <c r="BF52" s="669"/>
      <c r="BG52" s="669"/>
      <c r="BH52" s="669"/>
      <c r="BI52" s="669"/>
      <c r="BJ52" s="209"/>
    </row>
    <row r="53" spans="1:74" s="178" customFormat="1" ht="12" customHeight="1" x14ac:dyDescent="0.2">
      <c r="A53" s="158"/>
      <c r="B53" s="980" t="s">
        <v>490</v>
      </c>
      <c r="C53" s="982"/>
      <c r="D53" s="982"/>
      <c r="E53" s="982"/>
      <c r="F53" s="982"/>
      <c r="G53" s="982"/>
      <c r="H53" s="982"/>
      <c r="I53" s="982"/>
      <c r="J53" s="982"/>
      <c r="K53" s="982"/>
      <c r="L53" s="982"/>
      <c r="M53" s="982"/>
      <c r="N53" s="982"/>
      <c r="O53" s="982"/>
      <c r="P53" s="982"/>
      <c r="Q53" s="982"/>
      <c r="R53" s="779"/>
      <c r="AY53" s="669"/>
      <c r="AZ53" s="669"/>
      <c r="BA53" s="669"/>
      <c r="BB53" s="669"/>
      <c r="BC53" s="669"/>
      <c r="BD53" s="669"/>
      <c r="BE53" s="669"/>
      <c r="BF53" s="669"/>
      <c r="BG53" s="669"/>
      <c r="BH53" s="669"/>
      <c r="BI53" s="669"/>
      <c r="BJ53" s="210"/>
    </row>
    <row r="54" spans="1:74" ht="12.75" x14ac:dyDescent="0.2">
      <c r="A54" s="158"/>
      <c r="B54" s="1001" t="s">
        <v>825</v>
      </c>
      <c r="C54" s="982"/>
      <c r="D54" s="982"/>
      <c r="E54" s="982"/>
      <c r="F54" s="982"/>
      <c r="G54" s="982"/>
      <c r="H54" s="982"/>
      <c r="I54" s="982"/>
      <c r="J54" s="982"/>
      <c r="K54" s="982"/>
      <c r="L54" s="982"/>
      <c r="M54" s="982"/>
      <c r="N54" s="982"/>
      <c r="O54" s="982"/>
      <c r="P54" s="982"/>
      <c r="Q54" s="982"/>
      <c r="R54" s="720"/>
      <c r="BD54" s="670"/>
      <c r="BE54" s="670"/>
      <c r="BF54" s="670"/>
      <c r="BK54" s="143"/>
      <c r="BL54" s="143"/>
      <c r="BM54" s="143"/>
      <c r="BN54" s="143"/>
      <c r="BO54" s="143"/>
      <c r="BP54" s="143"/>
      <c r="BQ54" s="143"/>
      <c r="BR54" s="143"/>
      <c r="BS54" s="143"/>
      <c r="BT54" s="143"/>
      <c r="BU54" s="143"/>
      <c r="BV54" s="143"/>
    </row>
    <row r="55" spans="1:74" x14ac:dyDescent="0.2">
      <c r="BD55" s="670"/>
      <c r="BE55" s="670"/>
      <c r="BF55" s="670"/>
      <c r="BK55" s="143"/>
      <c r="BL55" s="143"/>
      <c r="BM55" s="143"/>
      <c r="BN55" s="143"/>
      <c r="BO55" s="143"/>
      <c r="BP55" s="143"/>
      <c r="BQ55" s="143"/>
      <c r="BR55" s="143"/>
      <c r="BS55" s="143"/>
      <c r="BT55" s="143"/>
      <c r="BU55" s="143"/>
      <c r="BV55" s="143"/>
    </row>
    <row r="56" spans="1:74" x14ac:dyDescent="0.2">
      <c r="BD56" s="670"/>
      <c r="BE56" s="670"/>
      <c r="BF56" s="670"/>
      <c r="BK56" s="143"/>
      <c r="BL56" s="143"/>
      <c r="BM56" s="143"/>
      <c r="BN56" s="143"/>
      <c r="BO56" s="143"/>
      <c r="BP56" s="143"/>
      <c r="BQ56" s="143"/>
      <c r="BR56" s="143"/>
      <c r="BS56" s="143"/>
      <c r="BT56" s="143"/>
      <c r="BU56" s="143"/>
      <c r="BV56" s="143"/>
    </row>
    <row r="57" spans="1:74" x14ac:dyDescent="0.2">
      <c r="BD57" s="670"/>
      <c r="BE57" s="670"/>
      <c r="BF57" s="670"/>
      <c r="BK57" s="143"/>
      <c r="BL57" s="143"/>
      <c r="BM57" s="143"/>
      <c r="BN57" s="143"/>
      <c r="BO57" s="143"/>
      <c r="BP57" s="143"/>
      <c r="BQ57" s="143"/>
      <c r="BR57" s="143"/>
      <c r="BS57" s="143"/>
      <c r="BT57" s="143"/>
      <c r="BU57" s="143"/>
      <c r="BV57" s="143"/>
    </row>
    <row r="58" spans="1:74" x14ac:dyDescent="0.2">
      <c r="BD58" s="670"/>
      <c r="BE58" s="670"/>
      <c r="BF58" s="670"/>
      <c r="BK58" s="143"/>
      <c r="BL58" s="143"/>
      <c r="BM58" s="143"/>
      <c r="BN58" s="143"/>
      <c r="BO58" s="143"/>
      <c r="BP58" s="143"/>
      <c r="BQ58" s="143"/>
      <c r="BR58" s="143"/>
      <c r="BS58" s="143"/>
      <c r="BT58" s="143"/>
      <c r="BU58" s="143"/>
      <c r="BV58" s="143"/>
    </row>
    <row r="59" spans="1:74" x14ac:dyDescent="0.2">
      <c r="BD59" s="670"/>
      <c r="BE59" s="670"/>
      <c r="BF59" s="670"/>
      <c r="BK59" s="143"/>
      <c r="BL59" s="143"/>
      <c r="BM59" s="143"/>
      <c r="BN59" s="143"/>
      <c r="BO59" s="143"/>
      <c r="BP59" s="143"/>
      <c r="BQ59" s="143"/>
      <c r="BR59" s="143"/>
      <c r="BS59" s="143"/>
      <c r="BT59" s="143"/>
      <c r="BU59" s="143"/>
      <c r="BV59" s="143"/>
    </row>
    <row r="60" spans="1:74" x14ac:dyDescent="0.2">
      <c r="BD60" s="670"/>
      <c r="BE60" s="670"/>
      <c r="BF60" s="670"/>
      <c r="BK60" s="143"/>
      <c r="BL60" s="143"/>
      <c r="BM60" s="143"/>
      <c r="BN60" s="143"/>
      <c r="BO60" s="143"/>
      <c r="BP60" s="143"/>
      <c r="BQ60" s="143"/>
      <c r="BR60" s="143"/>
      <c r="BS60" s="143"/>
      <c r="BT60" s="143"/>
      <c r="BU60" s="143"/>
      <c r="BV60" s="143"/>
    </row>
    <row r="61" spans="1:74" x14ac:dyDescent="0.2">
      <c r="BD61" s="670"/>
      <c r="BE61" s="670"/>
      <c r="BF61" s="670"/>
      <c r="BK61" s="143"/>
      <c r="BL61" s="143"/>
      <c r="BM61" s="143"/>
      <c r="BN61" s="143"/>
      <c r="BO61" s="143"/>
      <c r="BP61" s="143"/>
      <c r="BQ61" s="143"/>
      <c r="BR61" s="143"/>
      <c r="BS61" s="143"/>
      <c r="BT61" s="143"/>
      <c r="BU61" s="143"/>
      <c r="BV61" s="143"/>
    </row>
    <row r="62" spans="1:74" x14ac:dyDescent="0.2">
      <c r="BD62" s="670"/>
      <c r="BE62" s="670"/>
      <c r="BF62" s="670"/>
      <c r="BK62" s="143"/>
      <c r="BL62" s="143"/>
      <c r="BM62" s="143"/>
      <c r="BN62" s="143"/>
      <c r="BO62" s="143"/>
      <c r="BP62" s="143"/>
      <c r="BQ62" s="143"/>
      <c r="BR62" s="143"/>
      <c r="BS62" s="143"/>
      <c r="BT62" s="143"/>
      <c r="BU62" s="143"/>
      <c r="BV62" s="143"/>
    </row>
    <row r="63" spans="1:74" x14ac:dyDescent="0.2">
      <c r="BD63" s="670"/>
      <c r="BE63" s="670"/>
      <c r="BF63" s="670"/>
      <c r="BK63" s="143"/>
      <c r="BL63" s="143"/>
      <c r="BM63" s="143"/>
      <c r="BN63" s="143"/>
      <c r="BO63" s="143"/>
      <c r="BP63" s="143"/>
      <c r="BQ63" s="143"/>
      <c r="BR63" s="143"/>
      <c r="BS63" s="143"/>
      <c r="BT63" s="143"/>
      <c r="BU63" s="143"/>
      <c r="BV63" s="143"/>
    </row>
    <row r="64" spans="1:74" x14ac:dyDescent="0.2">
      <c r="BK64" s="143"/>
      <c r="BL64" s="143"/>
      <c r="BM64" s="143"/>
      <c r="BN64" s="143"/>
      <c r="BO64" s="143"/>
      <c r="BP64" s="143"/>
      <c r="BQ64" s="143"/>
      <c r="BR64" s="143"/>
      <c r="BS64" s="143"/>
      <c r="BT64" s="143"/>
      <c r="BU64" s="143"/>
      <c r="BV64" s="143"/>
    </row>
    <row r="65" spans="63:74" x14ac:dyDescent="0.2">
      <c r="BK65" s="143"/>
      <c r="BL65" s="143"/>
      <c r="BM65" s="143"/>
      <c r="BN65" s="143"/>
      <c r="BO65" s="143"/>
      <c r="BP65" s="143"/>
      <c r="BQ65" s="143"/>
      <c r="BR65" s="143"/>
      <c r="BS65" s="143"/>
      <c r="BT65" s="143"/>
      <c r="BU65" s="143"/>
      <c r="BV65" s="143"/>
    </row>
    <row r="66" spans="63:74" x14ac:dyDescent="0.2">
      <c r="BK66" s="143"/>
      <c r="BL66" s="143"/>
      <c r="BM66" s="143"/>
      <c r="BN66" s="143"/>
      <c r="BO66" s="143"/>
      <c r="BP66" s="143"/>
      <c r="BQ66" s="143"/>
      <c r="BR66" s="143"/>
      <c r="BS66" s="143"/>
      <c r="BT66" s="143"/>
      <c r="BU66" s="143"/>
      <c r="BV66" s="143"/>
    </row>
    <row r="67" spans="63:74" x14ac:dyDescent="0.2">
      <c r="BK67" s="143"/>
      <c r="BL67" s="143"/>
      <c r="BM67" s="143"/>
      <c r="BN67" s="143"/>
      <c r="BO67" s="143"/>
      <c r="BP67" s="143"/>
      <c r="BQ67" s="143"/>
      <c r="BR67" s="143"/>
      <c r="BS67" s="143"/>
      <c r="BT67" s="143"/>
      <c r="BU67" s="143"/>
      <c r="BV67" s="143"/>
    </row>
    <row r="68" spans="63:74" x14ac:dyDescent="0.2">
      <c r="BK68" s="143"/>
      <c r="BL68" s="143"/>
      <c r="BM68" s="143"/>
      <c r="BN68" s="143"/>
      <c r="BO68" s="143"/>
      <c r="BP68" s="143"/>
      <c r="BQ68" s="143"/>
      <c r="BR68" s="143"/>
      <c r="BS68" s="143"/>
      <c r="BT68" s="143"/>
      <c r="BU68" s="143"/>
      <c r="BV68" s="143"/>
    </row>
    <row r="69" spans="63:74" x14ac:dyDescent="0.2">
      <c r="BK69" s="143"/>
      <c r="BL69" s="143"/>
      <c r="BM69" s="143"/>
      <c r="BN69" s="143"/>
      <c r="BO69" s="143"/>
      <c r="BP69" s="143"/>
      <c r="BQ69" s="143"/>
      <c r="BR69" s="143"/>
      <c r="BS69" s="143"/>
      <c r="BT69" s="143"/>
      <c r="BU69" s="143"/>
      <c r="BV69" s="143"/>
    </row>
    <row r="70" spans="63:74" x14ac:dyDescent="0.2">
      <c r="BK70" s="143"/>
      <c r="BL70" s="143"/>
      <c r="BM70" s="143"/>
      <c r="BN70" s="143"/>
      <c r="BO70" s="143"/>
      <c r="BP70" s="143"/>
      <c r="BQ70" s="143"/>
      <c r="BR70" s="143"/>
      <c r="BS70" s="143"/>
      <c r="BT70" s="143"/>
      <c r="BU70" s="143"/>
      <c r="BV70" s="143"/>
    </row>
    <row r="71" spans="63:74" x14ac:dyDescent="0.2">
      <c r="BK71" s="143"/>
      <c r="BL71" s="143"/>
      <c r="BM71" s="143"/>
      <c r="BN71" s="143"/>
      <c r="BO71" s="143"/>
      <c r="BP71" s="143"/>
      <c r="BQ71" s="143"/>
      <c r="BR71" s="143"/>
      <c r="BS71" s="143"/>
      <c r="BT71" s="143"/>
      <c r="BU71" s="143"/>
      <c r="BV71" s="143"/>
    </row>
    <row r="72" spans="63:74" x14ac:dyDescent="0.2">
      <c r="BK72" s="143"/>
      <c r="BL72" s="143"/>
      <c r="BM72" s="143"/>
      <c r="BN72" s="143"/>
      <c r="BO72" s="143"/>
      <c r="BP72" s="143"/>
      <c r="BQ72" s="143"/>
      <c r="BR72" s="143"/>
      <c r="BS72" s="143"/>
      <c r="BT72" s="143"/>
      <c r="BU72" s="143"/>
      <c r="BV72" s="143"/>
    </row>
    <row r="73" spans="63:74" x14ac:dyDescent="0.2">
      <c r="BK73" s="143"/>
      <c r="BL73" s="143"/>
      <c r="BM73" s="143"/>
      <c r="BN73" s="143"/>
      <c r="BO73" s="143"/>
      <c r="BP73" s="143"/>
      <c r="BQ73" s="143"/>
      <c r="BR73" s="143"/>
      <c r="BS73" s="143"/>
      <c r="BT73" s="143"/>
      <c r="BU73" s="143"/>
      <c r="BV73" s="143"/>
    </row>
    <row r="74" spans="63:74" x14ac:dyDescent="0.2">
      <c r="BK74" s="143"/>
      <c r="BL74" s="143"/>
      <c r="BM74" s="143"/>
      <c r="BN74" s="143"/>
      <c r="BO74" s="143"/>
      <c r="BP74" s="143"/>
      <c r="BQ74" s="143"/>
      <c r="BR74" s="143"/>
      <c r="BS74" s="143"/>
      <c r="BT74" s="143"/>
      <c r="BU74" s="143"/>
      <c r="BV74" s="143"/>
    </row>
    <row r="75" spans="63:74" x14ac:dyDescent="0.2">
      <c r="BK75" s="143"/>
      <c r="BL75" s="143"/>
      <c r="BM75" s="143"/>
      <c r="BN75" s="143"/>
      <c r="BO75" s="143"/>
      <c r="BP75" s="143"/>
      <c r="BQ75" s="143"/>
      <c r="BR75" s="143"/>
      <c r="BS75" s="143"/>
      <c r="BT75" s="143"/>
      <c r="BU75" s="143"/>
      <c r="BV75" s="143"/>
    </row>
    <row r="76" spans="63:74" x14ac:dyDescent="0.2">
      <c r="BK76" s="143"/>
      <c r="BL76" s="143"/>
      <c r="BM76" s="143"/>
      <c r="BN76" s="143"/>
      <c r="BO76" s="143"/>
      <c r="BP76" s="143"/>
      <c r="BQ76" s="143"/>
      <c r="BR76" s="143"/>
      <c r="BS76" s="143"/>
      <c r="BT76" s="143"/>
      <c r="BU76" s="143"/>
      <c r="BV76" s="143"/>
    </row>
    <row r="77" spans="63:74" x14ac:dyDescent="0.2">
      <c r="BK77" s="143"/>
      <c r="BL77" s="143"/>
      <c r="BM77" s="143"/>
      <c r="BN77" s="143"/>
      <c r="BO77" s="143"/>
      <c r="BP77" s="143"/>
      <c r="BQ77" s="143"/>
      <c r="BR77" s="143"/>
      <c r="BS77" s="143"/>
      <c r="BT77" s="143"/>
      <c r="BU77" s="143"/>
      <c r="BV77" s="143"/>
    </row>
    <row r="78" spans="63:74" x14ac:dyDescent="0.2">
      <c r="BK78" s="143"/>
      <c r="BL78" s="143"/>
      <c r="BM78" s="143"/>
      <c r="BN78" s="143"/>
      <c r="BO78" s="143"/>
      <c r="BP78" s="143"/>
      <c r="BQ78" s="143"/>
      <c r="BR78" s="143"/>
      <c r="BS78" s="143"/>
      <c r="BT78" s="143"/>
      <c r="BU78" s="143"/>
      <c r="BV78" s="143"/>
    </row>
    <row r="79" spans="63:74" x14ac:dyDescent="0.2">
      <c r="BK79" s="143"/>
      <c r="BL79" s="143"/>
      <c r="BM79" s="143"/>
      <c r="BN79" s="143"/>
      <c r="BO79" s="143"/>
      <c r="BP79" s="143"/>
      <c r="BQ79" s="143"/>
      <c r="BR79" s="143"/>
      <c r="BS79" s="143"/>
      <c r="BT79" s="143"/>
      <c r="BU79" s="143"/>
      <c r="BV79" s="143"/>
    </row>
    <row r="80" spans="63:74" x14ac:dyDescent="0.2">
      <c r="BK80" s="143"/>
      <c r="BL80" s="143"/>
      <c r="BM80" s="143"/>
      <c r="BN80" s="143"/>
      <c r="BO80" s="143"/>
      <c r="BP80" s="143"/>
      <c r="BQ80" s="143"/>
      <c r="BR80" s="143"/>
      <c r="BS80" s="143"/>
      <c r="BT80" s="143"/>
      <c r="BU80" s="143"/>
      <c r="BV80" s="143"/>
    </row>
    <row r="81" spans="63:74" x14ac:dyDescent="0.2">
      <c r="BK81" s="143"/>
      <c r="BL81" s="143"/>
      <c r="BM81" s="143"/>
      <c r="BN81" s="143"/>
      <c r="BO81" s="143"/>
      <c r="BP81" s="143"/>
      <c r="BQ81" s="143"/>
      <c r="BR81" s="143"/>
      <c r="BS81" s="143"/>
      <c r="BT81" s="143"/>
      <c r="BU81" s="143"/>
      <c r="BV81" s="143"/>
    </row>
    <row r="82" spans="63:74" x14ac:dyDescent="0.2">
      <c r="BK82" s="143"/>
      <c r="BL82" s="143"/>
      <c r="BM82" s="143"/>
      <c r="BN82" s="143"/>
      <c r="BO82" s="143"/>
      <c r="BP82" s="143"/>
      <c r="BQ82" s="143"/>
      <c r="BR82" s="143"/>
      <c r="BS82" s="143"/>
      <c r="BT82" s="143"/>
      <c r="BU82" s="143"/>
      <c r="BV82" s="143"/>
    </row>
    <row r="83" spans="63:74" x14ac:dyDescent="0.2">
      <c r="BK83" s="143"/>
      <c r="BL83" s="143"/>
      <c r="BM83" s="143"/>
      <c r="BN83" s="143"/>
      <c r="BO83" s="143"/>
      <c r="BP83" s="143"/>
      <c r="BQ83" s="143"/>
      <c r="BR83" s="143"/>
      <c r="BS83" s="143"/>
      <c r="BT83" s="143"/>
      <c r="BU83" s="143"/>
      <c r="BV83" s="143"/>
    </row>
    <row r="84" spans="63:74" x14ac:dyDescent="0.2">
      <c r="BK84" s="143"/>
      <c r="BL84" s="143"/>
      <c r="BM84" s="143"/>
      <c r="BN84" s="143"/>
      <c r="BO84" s="143"/>
      <c r="BP84" s="143"/>
      <c r="BQ84" s="143"/>
      <c r="BR84" s="143"/>
      <c r="BS84" s="143"/>
      <c r="BT84" s="143"/>
      <c r="BU84" s="143"/>
      <c r="BV84" s="143"/>
    </row>
    <row r="85" spans="63:74" x14ac:dyDescent="0.2">
      <c r="BK85" s="143"/>
      <c r="BL85" s="143"/>
      <c r="BM85" s="143"/>
      <c r="BN85" s="143"/>
      <c r="BO85" s="143"/>
      <c r="BP85" s="143"/>
      <c r="BQ85" s="143"/>
      <c r="BR85" s="143"/>
      <c r="BS85" s="143"/>
      <c r="BT85" s="143"/>
      <c r="BU85" s="143"/>
      <c r="BV85" s="143"/>
    </row>
    <row r="86" spans="63:74" x14ac:dyDescent="0.2">
      <c r="BK86" s="143"/>
      <c r="BL86" s="143"/>
      <c r="BM86" s="143"/>
      <c r="BN86" s="143"/>
      <c r="BO86" s="143"/>
      <c r="BP86" s="143"/>
      <c r="BQ86" s="143"/>
      <c r="BR86" s="143"/>
      <c r="BS86" s="143"/>
      <c r="BT86" s="143"/>
      <c r="BU86" s="143"/>
      <c r="BV86" s="143"/>
    </row>
    <row r="87" spans="63:74" x14ac:dyDescent="0.2">
      <c r="BK87" s="143"/>
      <c r="BL87" s="143"/>
      <c r="BM87" s="143"/>
      <c r="BN87" s="143"/>
      <c r="BO87" s="143"/>
      <c r="BP87" s="143"/>
      <c r="BQ87" s="143"/>
      <c r="BR87" s="143"/>
      <c r="BS87" s="143"/>
      <c r="BT87" s="143"/>
      <c r="BU87" s="143"/>
      <c r="BV87" s="143"/>
    </row>
    <row r="88" spans="63:74" x14ac:dyDescent="0.2">
      <c r="BK88" s="143"/>
      <c r="BL88" s="143"/>
      <c r="BM88" s="143"/>
      <c r="BN88" s="143"/>
      <c r="BO88" s="143"/>
      <c r="BP88" s="143"/>
      <c r="BQ88" s="143"/>
      <c r="BR88" s="143"/>
      <c r="BS88" s="143"/>
      <c r="BT88" s="143"/>
      <c r="BU88" s="143"/>
      <c r="BV88" s="143"/>
    </row>
    <row r="89" spans="63:74" x14ac:dyDescent="0.2">
      <c r="BK89" s="143"/>
      <c r="BL89" s="143"/>
      <c r="BM89" s="143"/>
      <c r="BN89" s="143"/>
      <c r="BO89" s="143"/>
      <c r="BP89" s="143"/>
      <c r="BQ89" s="143"/>
      <c r="BR89" s="143"/>
      <c r="BS89" s="143"/>
      <c r="BT89" s="143"/>
      <c r="BU89" s="143"/>
      <c r="BV89" s="143"/>
    </row>
    <row r="90" spans="63:74" x14ac:dyDescent="0.2">
      <c r="BK90" s="143"/>
      <c r="BL90" s="143"/>
      <c r="BM90" s="143"/>
      <c r="BN90" s="143"/>
      <c r="BO90" s="143"/>
      <c r="BP90" s="143"/>
      <c r="BQ90" s="143"/>
      <c r="BR90" s="143"/>
      <c r="BS90" s="143"/>
      <c r="BT90" s="143"/>
      <c r="BU90" s="143"/>
      <c r="BV90" s="143"/>
    </row>
    <row r="91" spans="63:74" x14ac:dyDescent="0.2">
      <c r="BK91" s="143"/>
      <c r="BL91" s="143"/>
      <c r="BM91" s="143"/>
      <c r="BN91" s="143"/>
      <c r="BO91" s="143"/>
      <c r="BP91" s="143"/>
      <c r="BQ91" s="143"/>
      <c r="BR91" s="143"/>
      <c r="BS91" s="143"/>
      <c r="BT91" s="143"/>
      <c r="BU91" s="143"/>
      <c r="BV91" s="143"/>
    </row>
    <row r="92" spans="63:74" x14ac:dyDescent="0.2">
      <c r="BK92" s="143"/>
      <c r="BL92" s="143"/>
      <c r="BM92" s="143"/>
      <c r="BN92" s="143"/>
      <c r="BO92" s="143"/>
      <c r="BP92" s="143"/>
      <c r="BQ92" s="143"/>
      <c r="BR92" s="143"/>
      <c r="BS92" s="143"/>
      <c r="BT92" s="143"/>
      <c r="BU92" s="143"/>
      <c r="BV92" s="143"/>
    </row>
    <row r="93" spans="63:74" x14ac:dyDescent="0.2">
      <c r="BK93" s="143"/>
      <c r="BL93" s="143"/>
      <c r="BM93" s="143"/>
      <c r="BN93" s="143"/>
      <c r="BO93" s="143"/>
      <c r="BP93" s="143"/>
      <c r="BQ93" s="143"/>
      <c r="BR93" s="143"/>
      <c r="BS93" s="143"/>
      <c r="BT93" s="143"/>
      <c r="BU93" s="143"/>
      <c r="BV93" s="143"/>
    </row>
    <row r="94" spans="63:74" x14ac:dyDescent="0.2">
      <c r="BK94" s="143"/>
      <c r="BL94" s="143"/>
      <c r="BM94" s="143"/>
      <c r="BN94" s="143"/>
      <c r="BO94" s="143"/>
      <c r="BP94" s="143"/>
      <c r="BQ94" s="143"/>
      <c r="BR94" s="143"/>
      <c r="BS94" s="143"/>
      <c r="BT94" s="143"/>
      <c r="BU94" s="143"/>
      <c r="BV94" s="143"/>
    </row>
    <row r="95" spans="63:74" x14ac:dyDescent="0.2">
      <c r="BK95" s="143"/>
      <c r="BL95" s="143"/>
      <c r="BM95" s="143"/>
      <c r="BN95" s="143"/>
      <c r="BO95" s="143"/>
      <c r="BP95" s="143"/>
      <c r="BQ95" s="143"/>
      <c r="BR95" s="143"/>
      <c r="BS95" s="143"/>
      <c r="BT95" s="143"/>
      <c r="BU95" s="143"/>
      <c r="BV95" s="143"/>
    </row>
    <row r="96" spans="63:74" x14ac:dyDescent="0.2">
      <c r="BK96" s="143"/>
      <c r="BL96" s="143"/>
      <c r="BM96" s="143"/>
      <c r="BN96" s="143"/>
      <c r="BO96" s="143"/>
      <c r="BP96" s="143"/>
      <c r="BQ96" s="143"/>
      <c r="BR96" s="143"/>
      <c r="BS96" s="143"/>
      <c r="BT96" s="143"/>
      <c r="BU96" s="143"/>
      <c r="BV96" s="143"/>
    </row>
    <row r="97" spans="63:74" x14ac:dyDescent="0.2">
      <c r="BK97" s="143"/>
      <c r="BL97" s="143"/>
      <c r="BM97" s="143"/>
      <c r="BN97" s="143"/>
      <c r="BO97" s="143"/>
      <c r="BP97" s="143"/>
      <c r="BQ97" s="143"/>
      <c r="BR97" s="143"/>
      <c r="BS97" s="143"/>
      <c r="BT97" s="143"/>
      <c r="BU97" s="143"/>
      <c r="BV97" s="143"/>
    </row>
    <row r="98" spans="63:74" x14ac:dyDescent="0.2">
      <c r="BK98" s="143"/>
      <c r="BL98" s="143"/>
      <c r="BM98" s="143"/>
      <c r="BN98" s="143"/>
      <c r="BO98" s="143"/>
      <c r="BP98" s="143"/>
      <c r="BQ98" s="143"/>
      <c r="BR98" s="143"/>
      <c r="BS98" s="143"/>
      <c r="BT98" s="143"/>
      <c r="BU98" s="143"/>
      <c r="BV98" s="143"/>
    </row>
    <row r="99" spans="63:74" x14ac:dyDescent="0.2">
      <c r="BK99" s="143"/>
      <c r="BL99" s="143"/>
      <c r="BM99" s="143"/>
      <c r="BN99" s="143"/>
      <c r="BO99" s="143"/>
      <c r="BP99" s="143"/>
      <c r="BQ99" s="143"/>
      <c r="BR99" s="143"/>
      <c r="BS99" s="143"/>
      <c r="BT99" s="143"/>
      <c r="BU99" s="143"/>
      <c r="BV99" s="143"/>
    </row>
    <row r="100" spans="63:74" x14ac:dyDescent="0.2">
      <c r="BK100" s="143"/>
      <c r="BL100" s="143"/>
      <c r="BM100" s="143"/>
      <c r="BN100" s="143"/>
      <c r="BO100" s="143"/>
      <c r="BP100" s="143"/>
      <c r="BQ100" s="143"/>
      <c r="BR100" s="143"/>
      <c r="BS100" s="143"/>
      <c r="BT100" s="143"/>
      <c r="BU100" s="143"/>
      <c r="BV100" s="143"/>
    </row>
    <row r="101" spans="63:74" x14ac:dyDescent="0.2">
      <c r="BK101" s="143"/>
      <c r="BL101" s="143"/>
      <c r="BM101" s="143"/>
      <c r="BN101" s="143"/>
      <c r="BO101" s="143"/>
      <c r="BP101" s="143"/>
      <c r="BQ101" s="143"/>
      <c r="BR101" s="143"/>
      <c r="BS101" s="143"/>
      <c r="BT101" s="143"/>
      <c r="BU101" s="143"/>
      <c r="BV101" s="143"/>
    </row>
    <row r="102" spans="63:74" x14ac:dyDescent="0.2">
      <c r="BK102" s="143"/>
      <c r="BL102" s="143"/>
      <c r="BM102" s="143"/>
      <c r="BN102" s="143"/>
      <c r="BO102" s="143"/>
      <c r="BP102" s="143"/>
      <c r="BQ102" s="143"/>
      <c r="BR102" s="143"/>
      <c r="BS102" s="143"/>
      <c r="BT102" s="143"/>
      <c r="BU102" s="143"/>
      <c r="BV102" s="143"/>
    </row>
    <row r="103" spans="63:74" x14ac:dyDescent="0.2">
      <c r="BK103" s="143"/>
      <c r="BL103" s="143"/>
      <c r="BM103" s="143"/>
      <c r="BN103" s="143"/>
      <c r="BO103" s="143"/>
      <c r="BP103" s="143"/>
      <c r="BQ103" s="143"/>
      <c r="BR103" s="143"/>
      <c r="BS103" s="143"/>
      <c r="BT103" s="143"/>
      <c r="BU103" s="143"/>
      <c r="BV103" s="143"/>
    </row>
    <row r="104" spans="63:74" x14ac:dyDescent="0.2">
      <c r="BK104" s="143"/>
      <c r="BL104" s="143"/>
      <c r="BM104" s="143"/>
      <c r="BN104" s="143"/>
      <c r="BO104" s="143"/>
      <c r="BP104" s="143"/>
      <c r="BQ104" s="143"/>
      <c r="BR104" s="143"/>
      <c r="BS104" s="143"/>
      <c r="BT104" s="143"/>
      <c r="BU104" s="143"/>
      <c r="BV104" s="143"/>
    </row>
    <row r="105" spans="63:74" x14ac:dyDescent="0.2">
      <c r="BK105" s="143"/>
      <c r="BL105" s="143"/>
      <c r="BM105" s="143"/>
      <c r="BN105" s="143"/>
      <c r="BO105" s="143"/>
      <c r="BP105" s="143"/>
      <c r="BQ105" s="143"/>
      <c r="BR105" s="143"/>
      <c r="BS105" s="143"/>
      <c r="BT105" s="143"/>
      <c r="BU105" s="143"/>
      <c r="BV105" s="143"/>
    </row>
    <row r="106" spans="63:74" x14ac:dyDescent="0.2">
      <c r="BK106" s="143"/>
      <c r="BL106" s="143"/>
      <c r="BM106" s="143"/>
      <c r="BN106" s="143"/>
      <c r="BO106" s="143"/>
      <c r="BP106" s="143"/>
      <c r="BQ106" s="143"/>
      <c r="BR106" s="143"/>
      <c r="BS106" s="143"/>
      <c r="BT106" s="143"/>
      <c r="BU106" s="143"/>
      <c r="BV106" s="143"/>
    </row>
    <row r="107" spans="63:74" x14ac:dyDescent="0.2">
      <c r="BK107" s="143"/>
      <c r="BL107" s="143"/>
      <c r="BM107" s="143"/>
      <c r="BN107" s="143"/>
      <c r="BO107" s="143"/>
      <c r="BP107" s="143"/>
      <c r="BQ107" s="143"/>
      <c r="BR107" s="143"/>
      <c r="BS107" s="143"/>
      <c r="BT107" s="143"/>
      <c r="BU107" s="143"/>
      <c r="BV107" s="143"/>
    </row>
    <row r="108" spans="63:74" x14ac:dyDescent="0.2">
      <c r="BK108" s="143"/>
      <c r="BL108" s="143"/>
      <c r="BM108" s="143"/>
      <c r="BN108" s="143"/>
      <c r="BO108" s="143"/>
      <c r="BP108" s="143"/>
      <c r="BQ108" s="143"/>
      <c r="BR108" s="143"/>
      <c r="BS108" s="143"/>
      <c r="BT108" s="143"/>
      <c r="BU108" s="143"/>
      <c r="BV108" s="143"/>
    </row>
    <row r="109" spans="63:74" x14ac:dyDescent="0.2">
      <c r="BK109" s="143"/>
      <c r="BL109" s="143"/>
      <c r="BM109" s="143"/>
      <c r="BN109" s="143"/>
      <c r="BO109" s="143"/>
      <c r="BP109" s="143"/>
      <c r="BQ109" s="143"/>
      <c r="BR109" s="143"/>
      <c r="BS109" s="143"/>
      <c r="BT109" s="143"/>
      <c r="BU109" s="143"/>
      <c r="BV109" s="143"/>
    </row>
    <row r="110" spans="63:74" x14ac:dyDescent="0.2">
      <c r="BK110" s="143"/>
      <c r="BL110" s="143"/>
      <c r="BM110" s="143"/>
      <c r="BN110" s="143"/>
      <c r="BO110" s="143"/>
      <c r="BP110" s="143"/>
      <c r="BQ110" s="143"/>
      <c r="BR110" s="143"/>
      <c r="BS110" s="143"/>
      <c r="BT110" s="143"/>
      <c r="BU110" s="143"/>
      <c r="BV110" s="143"/>
    </row>
    <row r="111" spans="63:74" x14ac:dyDescent="0.2">
      <c r="BK111" s="143"/>
      <c r="BL111" s="143"/>
      <c r="BM111" s="143"/>
      <c r="BN111" s="143"/>
      <c r="BO111" s="143"/>
      <c r="BP111" s="143"/>
      <c r="BQ111" s="143"/>
      <c r="BR111" s="143"/>
      <c r="BS111" s="143"/>
      <c r="BT111" s="143"/>
      <c r="BU111" s="143"/>
      <c r="BV111" s="143"/>
    </row>
    <row r="112" spans="63:74" x14ac:dyDescent="0.2">
      <c r="BK112" s="143"/>
      <c r="BL112" s="143"/>
      <c r="BM112" s="143"/>
      <c r="BN112" s="143"/>
      <c r="BO112" s="143"/>
      <c r="BP112" s="143"/>
      <c r="BQ112" s="143"/>
      <c r="BR112" s="143"/>
      <c r="BS112" s="143"/>
      <c r="BT112" s="143"/>
      <c r="BU112" s="143"/>
      <c r="BV112" s="143"/>
    </row>
    <row r="113" spans="63:74" x14ac:dyDescent="0.2">
      <c r="BK113" s="143"/>
      <c r="BL113" s="143"/>
      <c r="BM113" s="143"/>
      <c r="BN113" s="143"/>
      <c r="BO113" s="143"/>
      <c r="BP113" s="143"/>
      <c r="BQ113" s="143"/>
      <c r="BR113" s="143"/>
      <c r="BS113" s="143"/>
      <c r="BT113" s="143"/>
      <c r="BU113" s="143"/>
      <c r="BV113" s="143"/>
    </row>
    <row r="114" spans="63:74" x14ac:dyDescent="0.2">
      <c r="BK114" s="143"/>
      <c r="BL114" s="143"/>
      <c r="BM114" s="143"/>
      <c r="BN114" s="143"/>
      <c r="BO114" s="143"/>
      <c r="BP114" s="143"/>
      <c r="BQ114" s="143"/>
      <c r="BR114" s="143"/>
      <c r="BS114" s="143"/>
      <c r="BT114" s="143"/>
      <c r="BU114" s="143"/>
      <c r="BV114" s="143"/>
    </row>
    <row r="115" spans="63:74" x14ac:dyDescent="0.2">
      <c r="BK115" s="143"/>
      <c r="BL115" s="143"/>
      <c r="BM115" s="143"/>
      <c r="BN115" s="143"/>
      <c r="BO115" s="143"/>
      <c r="BP115" s="143"/>
      <c r="BQ115" s="143"/>
      <c r="BR115" s="143"/>
      <c r="BS115" s="143"/>
      <c r="BT115" s="143"/>
      <c r="BU115" s="143"/>
      <c r="BV115" s="143"/>
    </row>
    <row r="116" spans="63:74" x14ac:dyDescent="0.2">
      <c r="BK116" s="143"/>
      <c r="BL116" s="143"/>
      <c r="BM116" s="143"/>
      <c r="BN116" s="143"/>
      <c r="BO116" s="143"/>
      <c r="BP116" s="143"/>
      <c r="BQ116" s="143"/>
      <c r="BR116" s="143"/>
      <c r="BS116" s="143"/>
      <c r="BT116" s="143"/>
      <c r="BU116" s="143"/>
      <c r="BV116" s="143"/>
    </row>
    <row r="117" spans="63:74" x14ac:dyDescent="0.2">
      <c r="BK117" s="143"/>
      <c r="BL117" s="143"/>
      <c r="BM117" s="143"/>
      <c r="BN117" s="143"/>
      <c r="BO117" s="143"/>
      <c r="BP117" s="143"/>
      <c r="BQ117" s="143"/>
      <c r="BR117" s="143"/>
      <c r="BS117" s="143"/>
      <c r="BT117" s="143"/>
      <c r="BU117" s="143"/>
      <c r="BV117" s="143"/>
    </row>
    <row r="118" spans="63:74" x14ac:dyDescent="0.2">
      <c r="BK118" s="143"/>
      <c r="BL118" s="143"/>
      <c r="BM118" s="143"/>
      <c r="BN118" s="143"/>
      <c r="BO118" s="143"/>
      <c r="BP118" s="143"/>
      <c r="BQ118" s="143"/>
      <c r="BR118" s="143"/>
      <c r="BS118" s="143"/>
      <c r="BT118" s="143"/>
      <c r="BU118" s="143"/>
      <c r="BV118" s="143"/>
    </row>
    <row r="119" spans="63:74" x14ac:dyDescent="0.2">
      <c r="BK119" s="143"/>
      <c r="BL119" s="143"/>
      <c r="BM119" s="143"/>
      <c r="BN119" s="143"/>
      <c r="BO119" s="143"/>
      <c r="BP119" s="143"/>
      <c r="BQ119" s="143"/>
      <c r="BR119" s="143"/>
      <c r="BS119" s="143"/>
      <c r="BT119" s="143"/>
      <c r="BU119" s="143"/>
      <c r="BV119" s="143"/>
    </row>
    <row r="120" spans="63:74" x14ac:dyDescent="0.2">
      <c r="BK120" s="143"/>
      <c r="BL120" s="143"/>
      <c r="BM120" s="143"/>
      <c r="BN120" s="143"/>
      <c r="BO120" s="143"/>
      <c r="BP120" s="143"/>
      <c r="BQ120" s="143"/>
      <c r="BR120" s="143"/>
      <c r="BS120" s="143"/>
      <c r="BT120" s="143"/>
      <c r="BU120" s="143"/>
      <c r="BV120" s="143"/>
    </row>
    <row r="121" spans="63:74" x14ac:dyDescent="0.2">
      <c r="BK121" s="143"/>
      <c r="BL121" s="143"/>
      <c r="BM121" s="143"/>
      <c r="BN121" s="143"/>
      <c r="BO121" s="143"/>
      <c r="BP121" s="143"/>
      <c r="BQ121" s="143"/>
      <c r="BR121" s="143"/>
      <c r="BS121" s="143"/>
      <c r="BT121" s="143"/>
      <c r="BU121" s="143"/>
      <c r="BV121" s="143"/>
    </row>
    <row r="122" spans="63:74" x14ac:dyDescent="0.2">
      <c r="BK122" s="143"/>
      <c r="BL122" s="143"/>
      <c r="BM122" s="143"/>
      <c r="BN122" s="143"/>
      <c r="BO122" s="143"/>
      <c r="BP122" s="143"/>
      <c r="BQ122" s="143"/>
      <c r="BR122" s="143"/>
      <c r="BS122" s="143"/>
      <c r="BT122" s="143"/>
      <c r="BU122" s="143"/>
      <c r="BV122" s="143"/>
    </row>
    <row r="123" spans="63:74" x14ac:dyDescent="0.2">
      <c r="BK123" s="143"/>
      <c r="BL123" s="143"/>
      <c r="BM123" s="143"/>
      <c r="BN123" s="143"/>
      <c r="BO123" s="143"/>
      <c r="BP123" s="143"/>
      <c r="BQ123" s="143"/>
      <c r="BR123" s="143"/>
      <c r="BS123" s="143"/>
      <c r="BT123" s="143"/>
      <c r="BU123" s="143"/>
      <c r="BV123" s="143"/>
    </row>
    <row r="124" spans="63:74" x14ac:dyDescent="0.2">
      <c r="BK124" s="143"/>
      <c r="BL124" s="143"/>
      <c r="BM124" s="143"/>
      <c r="BN124" s="143"/>
      <c r="BO124" s="143"/>
      <c r="BP124" s="143"/>
      <c r="BQ124" s="143"/>
      <c r="BR124" s="143"/>
      <c r="BS124" s="143"/>
      <c r="BT124" s="143"/>
      <c r="BU124" s="143"/>
      <c r="BV124" s="143"/>
    </row>
    <row r="125" spans="63:74" x14ac:dyDescent="0.2">
      <c r="BK125" s="143"/>
      <c r="BL125" s="143"/>
      <c r="BM125" s="143"/>
      <c r="BN125" s="143"/>
      <c r="BO125" s="143"/>
      <c r="BP125" s="143"/>
      <c r="BQ125" s="143"/>
      <c r="BR125" s="143"/>
      <c r="BS125" s="143"/>
      <c r="BT125" s="143"/>
      <c r="BU125" s="143"/>
      <c r="BV125" s="143"/>
    </row>
    <row r="126" spans="63:74" x14ac:dyDescent="0.2">
      <c r="BK126" s="143"/>
      <c r="BL126" s="143"/>
      <c r="BM126" s="143"/>
      <c r="BN126" s="143"/>
      <c r="BO126" s="143"/>
      <c r="BP126" s="143"/>
      <c r="BQ126" s="143"/>
      <c r="BR126" s="143"/>
      <c r="BS126" s="143"/>
      <c r="BT126" s="143"/>
      <c r="BU126" s="143"/>
      <c r="BV126" s="143"/>
    </row>
    <row r="127" spans="63:74" x14ac:dyDescent="0.2">
      <c r="BK127" s="143"/>
      <c r="BL127" s="143"/>
      <c r="BM127" s="143"/>
      <c r="BN127" s="143"/>
      <c r="BO127" s="143"/>
      <c r="BP127" s="143"/>
      <c r="BQ127" s="143"/>
      <c r="BR127" s="143"/>
      <c r="BS127" s="143"/>
      <c r="BT127" s="143"/>
      <c r="BU127" s="143"/>
      <c r="BV127" s="143"/>
    </row>
    <row r="128" spans="63:74" x14ac:dyDescent="0.2">
      <c r="BK128" s="143"/>
      <c r="BL128" s="143"/>
      <c r="BM128" s="143"/>
      <c r="BN128" s="143"/>
      <c r="BO128" s="143"/>
      <c r="BP128" s="143"/>
      <c r="BQ128" s="143"/>
      <c r="BR128" s="143"/>
      <c r="BS128" s="143"/>
      <c r="BT128" s="143"/>
      <c r="BU128" s="143"/>
      <c r="BV128" s="143"/>
    </row>
    <row r="129" spans="63:74" x14ac:dyDescent="0.2">
      <c r="BK129" s="143"/>
      <c r="BL129" s="143"/>
      <c r="BM129" s="143"/>
      <c r="BN129" s="143"/>
      <c r="BO129" s="143"/>
      <c r="BP129" s="143"/>
      <c r="BQ129" s="143"/>
      <c r="BR129" s="143"/>
      <c r="BS129" s="143"/>
      <c r="BT129" s="143"/>
      <c r="BU129" s="143"/>
      <c r="BV129" s="143"/>
    </row>
    <row r="130" spans="63:74" x14ac:dyDescent="0.2">
      <c r="BK130" s="143"/>
      <c r="BL130" s="143"/>
      <c r="BM130" s="143"/>
      <c r="BN130" s="143"/>
      <c r="BO130" s="143"/>
      <c r="BP130" s="143"/>
      <c r="BQ130" s="143"/>
      <c r="BR130" s="143"/>
      <c r="BS130" s="143"/>
      <c r="BT130" s="143"/>
      <c r="BU130" s="143"/>
      <c r="BV130" s="143"/>
    </row>
    <row r="131" spans="63:74" x14ac:dyDescent="0.2">
      <c r="BK131" s="143"/>
      <c r="BL131" s="143"/>
      <c r="BM131" s="143"/>
      <c r="BN131" s="143"/>
      <c r="BO131" s="143"/>
      <c r="BP131" s="143"/>
      <c r="BQ131" s="143"/>
      <c r="BR131" s="143"/>
      <c r="BS131" s="143"/>
      <c r="BT131" s="143"/>
      <c r="BU131" s="143"/>
      <c r="BV131" s="143"/>
    </row>
    <row r="132" spans="63:74" x14ac:dyDescent="0.2">
      <c r="BK132" s="143"/>
      <c r="BL132" s="143"/>
      <c r="BM132" s="143"/>
      <c r="BN132" s="143"/>
      <c r="BO132" s="143"/>
      <c r="BP132" s="143"/>
      <c r="BQ132" s="143"/>
      <c r="BR132" s="143"/>
      <c r="BS132" s="143"/>
      <c r="BT132" s="143"/>
      <c r="BU132" s="143"/>
      <c r="BV132" s="143"/>
    </row>
    <row r="133" spans="63:74" x14ac:dyDescent="0.2">
      <c r="BK133" s="143"/>
      <c r="BL133" s="143"/>
      <c r="BM133" s="143"/>
      <c r="BN133" s="143"/>
      <c r="BO133" s="143"/>
      <c r="BP133" s="143"/>
      <c r="BQ133" s="143"/>
      <c r="BR133" s="143"/>
      <c r="BS133" s="143"/>
      <c r="BT133" s="143"/>
      <c r="BU133" s="143"/>
      <c r="BV133" s="143"/>
    </row>
    <row r="134" spans="63:74" x14ac:dyDescent="0.2">
      <c r="BK134" s="143"/>
      <c r="BL134" s="143"/>
      <c r="BM134" s="143"/>
      <c r="BN134" s="143"/>
      <c r="BO134" s="143"/>
      <c r="BP134" s="143"/>
      <c r="BQ134" s="143"/>
      <c r="BR134" s="143"/>
      <c r="BS134" s="143"/>
      <c r="BT134" s="143"/>
      <c r="BU134" s="143"/>
      <c r="BV134" s="143"/>
    </row>
    <row r="135" spans="63:74" x14ac:dyDescent="0.2">
      <c r="BK135" s="143"/>
      <c r="BL135" s="143"/>
      <c r="BM135" s="143"/>
      <c r="BN135" s="143"/>
      <c r="BO135" s="143"/>
      <c r="BP135" s="143"/>
      <c r="BQ135" s="143"/>
      <c r="BR135" s="143"/>
      <c r="BS135" s="143"/>
      <c r="BT135" s="143"/>
      <c r="BU135" s="143"/>
      <c r="BV135" s="143"/>
    </row>
    <row r="136" spans="63:74" x14ac:dyDescent="0.2">
      <c r="BK136" s="143"/>
      <c r="BL136" s="143"/>
      <c r="BM136" s="143"/>
      <c r="BN136" s="143"/>
      <c r="BO136" s="143"/>
      <c r="BP136" s="143"/>
      <c r="BQ136" s="143"/>
      <c r="BR136" s="143"/>
      <c r="BS136" s="143"/>
      <c r="BT136" s="143"/>
      <c r="BU136" s="143"/>
      <c r="BV136" s="143"/>
    </row>
    <row r="137" spans="63:74" x14ac:dyDescent="0.2">
      <c r="BK137" s="143"/>
      <c r="BL137" s="143"/>
      <c r="BM137" s="143"/>
      <c r="BN137" s="143"/>
      <c r="BO137" s="143"/>
      <c r="BP137" s="143"/>
      <c r="BQ137" s="143"/>
      <c r="BR137" s="143"/>
      <c r="BS137" s="143"/>
      <c r="BT137" s="143"/>
      <c r="BU137" s="143"/>
      <c r="BV137" s="143"/>
    </row>
    <row r="138" spans="63:74" x14ac:dyDescent="0.2">
      <c r="BK138" s="143"/>
      <c r="BL138" s="143"/>
      <c r="BM138" s="143"/>
      <c r="BN138" s="143"/>
      <c r="BO138" s="143"/>
      <c r="BP138" s="143"/>
      <c r="BQ138" s="143"/>
      <c r="BR138" s="143"/>
      <c r="BS138" s="143"/>
      <c r="BT138" s="143"/>
      <c r="BU138" s="143"/>
      <c r="BV138" s="143"/>
    </row>
    <row r="139" spans="63:74" x14ac:dyDescent="0.2">
      <c r="BK139" s="143"/>
      <c r="BL139" s="143"/>
      <c r="BM139" s="143"/>
      <c r="BN139" s="143"/>
      <c r="BO139" s="143"/>
      <c r="BP139" s="143"/>
      <c r="BQ139" s="143"/>
      <c r="BR139" s="143"/>
      <c r="BS139" s="143"/>
      <c r="BT139" s="143"/>
      <c r="BU139" s="143"/>
      <c r="BV139" s="143"/>
    </row>
    <row r="140" spans="63:74" x14ac:dyDescent="0.2">
      <c r="BK140" s="143"/>
      <c r="BL140" s="143"/>
      <c r="BM140" s="143"/>
      <c r="BN140" s="143"/>
      <c r="BO140" s="143"/>
      <c r="BP140" s="143"/>
      <c r="BQ140" s="143"/>
      <c r="BR140" s="143"/>
      <c r="BS140" s="143"/>
      <c r="BT140" s="143"/>
      <c r="BU140" s="143"/>
      <c r="BV140" s="143"/>
    </row>
    <row r="141" spans="63:74" x14ac:dyDescent="0.2">
      <c r="BK141" s="143"/>
      <c r="BL141" s="143"/>
      <c r="BM141" s="143"/>
      <c r="BN141" s="143"/>
      <c r="BO141" s="143"/>
      <c r="BP141" s="143"/>
      <c r="BQ141" s="143"/>
      <c r="BR141" s="143"/>
      <c r="BS141" s="143"/>
      <c r="BT141" s="143"/>
      <c r="BU141" s="143"/>
      <c r="BV141" s="143"/>
    </row>
  </sheetData>
  <mergeCells count="19">
    <mergeCell ref="B54:Q54"/>
    <mergeCell ref="B53:Q53"/>
    <mergeCell ref="B46:Q46"/>
    <mergeCell ref="B49:Q49"/>
    <mergeCell ref="A1:A2"/>
    <mergeCell ref="B43:Q43"/>
    <mergeCell ref="B44:Q44"/>
    <mergeCell ref="B45:Q45"/>
    <mergeCell ref="B52:Q52"/>
    <mergeCell ref="B50:Q50"/>
    <mergeCell ref="B48:Q48"/>
    <mergeCell ref="B51:R51"/>
    <mergeCell ref="AM3:AX3"/>
    <mergeCell ref="AY3:BJ3"/>
    <mergeCell ref="BK3:BV3"/>
    <mergeCell ref="B1:AL1"/>
    <mergeCell ref="C3:N3"/>
    <mergeCell ref="O3:Z3"/>
    <mergeCell ref="AA3:AL3"/>
  </mergeCells>
  <phoneticPr fontId="7" type="noConversion"/>
  <hyperlinks>
    <hyperlink ref="A1:A2" location="Contents!A1" display="Table of Contents" xr:uid="{00000000-0004-0000-0D00-000000000000}"/>
  </hyperlinks>
  <pageMargins left="0.25" right="0.25" top="0.25" bottom="0.25" header="0.5" footer="0.5"/>
  <pageSetup scale="80" orientation="portrait" horizontalDpi="300" verticalDpi="300"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ransitionEvaluation="1" transitionEntry="1" codeName="Sheet15">
    <pageSetUpPr fitToPage="1"/>
  </sheetPr>
  <dimension ref="A1:BV168"/>
  <sheetViews>
    <sheetView showGridLines="0" zoomScaleNormal="100" workbookViewId="0">
      <pane xSplit="2" ySplit="4" topLeftCell="AR5" activePane="bottomRight" state="frozen"/>
      <selection activeCell="BF63" sqref="BF63"/>
      <selection pane="topRight" activeCell="BF63" sqref="BF63"/>
      <selection pane="bottomLeft" activeCell="BF63" sqref="BF63"/>
      <selection pane="bottomRight" activeCell="B1" sqref="B1:AL1"/>
    </sheetView>
  </sheetViews>
  <sheetFormatPr defaultColWidth="11" defaultRowHeight="11.25" x14ac:dyDescent="0.2"/>
  <cols>
    <col min="1" max="1" width="11.5703125" style="49" customWidth="1"/>
    <col min="2" max="2" width="47.5703125" style="49" customWidth="1"/>
    <col min="3" max="50" width="6.5703125" style="49" customWidth="1"/>
    <col min="51" max="55" width="6.5703125" style="831" customWidth="1"/>
    <col min="56" max="58" width="6.5703125" style="671" customWidth="1"/>
    <col min="59" max="61" width="6.5703125" style="831" customWidth="1"/>
    <col min="62" max="62" width="6.5703125" style="142" customWidth="1"/>
    <col min="63" max="74" width="6.5703125" style="49" customWidth="1"/>
    <col min="75" max="16384" width="11" style="49"/>
  </cols>
  <sheetData>
    <row r="1" spans="1:74" ht="15.6" customHeight="1" x14ac:dyDescent="0.2">
      <c r="A1" s="996" t="s">
        <v>478</v>
      </c>
      <c r="B1" s="1069" t="s">
        <v>480</v>
      </c>
      <c r="C1" s="995"/>
      <c r="D1" s="995"/>
      <c r="E1" s="995"/>
      <c r="F1" s="995"/>
      <c r="G1" s="995"/>
      <c r="H1" s="995"/>
      <c r="I1" s="995"/>
      <c r="J1" s="995"/>
      <c r="K1" s="995"/>
      <c r="L1" s="995"/>
      <c r="M1" s="995"/>
      <c r="N1" s="995"/>
      <c r="O1" s="995"/>
      <c r="P1" s="995"/>
      <c r="Q1" s="995"/>
      <c r="R1" s="995"/>
      <c r="S1" s="995"/>
      <c r="T1" s="995"/>
      <c r="U1" s="995"/>
      <c r="V1" s="995"/>
      <c r="W1" s="995"/>
      <c r="X1" s="995"/>
      <c r="Y1" s="995"/>
      <c r="Z1" s="995"/>
      <c r="AA1" s="995"/>
      <c r="AB1" s="995"/>
      <c r="AC1" s="995"/>
      <c r="AD1" s="995"/>
      <c r="AE1" s="995"/>
      <c r="AF1" s="995"/>
      <c r="AG1" s="995"/>
      <c r="AH1" s="995"/>
      <c r="AI1" s="995"/>
      <c r="AJ1" s="995"/>
      <c r="AK1" s="995"/>
      <c r="AL1" s="995"/>
    </row>
    <row r="2" spans="1:74" ht="14.1" customHeight="1" x14ac:dyDescent="0.2">
      <c r="A2" s="997"/>
      <c r="B2" s="222" t="str">
        <f>"U.S. Energy Information Administration  |  Short-Term Energy Outlook  - "&amp;Dates!D1</f>
        <v>U.S. Energy Information Administration  |  Short-Term Energy Outlook  - March 2026</v>
      </c>
      <c r="C2" s="223"/>
      <c r="D2" s="223"/>
      <c r="E2" s="223"/>
      <c r="F2" s="223"/>
      <c r="G2" s="223"/>
      <c r="H2" s="223"/>
      <c r="I2" s="223"/>
      <c r="J2" s="223"/>
      <c r="K2" s="223"/>
      <c r="L2" s="223"/>
      <c r="M2" s="223"/>
      <c r="N2" s="223"/>
      <c r="O2" s="223"/>
      <c r="P2" s="223"/>
      <c r="Q2" s="223"/>
      <c r="R2" s="223"/>
      <c r="S2" s="223"/>
      <c r="T2" s="223"/>
      <c r="U2" s="223"/>
      <c r="V2" s="223"/>
      <c r="W2" s="223"/>
      <c r="X2" s="223"/>
      <c r="Y2" s="223"/>
      <c r="Z2" s="223"/>
      <c r="AA2" s="223"/>
      <c r="AB2" s="223"/>
      <c r="AC2" s="223"/>
      <c r="AD2" s="223"/>
      <c r="AE2" s="223"/>
      <c r="AF2" s="223"/>
      <c r="AG2" s="223"/>
      <c r="AH2" s="223"/>
      <c r="AI2" s="223"/>
      <c r="AJ2" s="223"/>
      <c r="AK2" s="223"/>
      <c r="AL2" s="223"/>
    </row>
    <row r="3" spans="1:74" s="7" customFormat="1" ht="12.75" x14ac:dyDescent="0.2">
      <c r="A3" s="316" t="s">
        <v>760</v>
      </c>
      <c r="B3" s="9"/>
      <c r="C3" s="999">
        <f>Dates!D3</f>
        <v>2022</v>
      </c>
      <c r="D3" s="991"/>
      <c r="E3" s="991"/>
      <c r="F3" s="991"/>
      <c r="G3" s="991"/>
      <c r="H3" s="991"/>
      <c r="I3" s="991"/>
      <c r="J3" s="991"/>
      <c r="K3" s="991"/>
      <c r="L3" s="991"/>
      <c r="M3" s="991"/>
      <c r="N3" s="992"/>
      <c r="O3" s="999">
        <f>C3+1</f>
        <v>2023</v>
      </c>
      <c r="P3" s="1000"/>
      <c r="Q3" s="1000"/>
      <c r="R3" s="1000"/>
      <c r="S3" s="1000"/>
      <c r="T3" s="1000"/>
      <c r="U3" s="1000"/>
      <c r="V3" s="1000"/>
      <c r="W3" s="1000"/>
      <c r="X3" s="991"/>
      <c r="Y3" s="991"/>
      <c r="Z3" s="992"/>
      <c r="AA3" s="988">
        <f>O3+1</f>
        <v>2024</v>
      </c>
      <c r="AB3" s="991"/>
      <c r="AC3" s="991"/>
      <c r="AD3" s="991"/>
      <c r="AE3" s="991"/>
      <c r="AF3" s="991"/>
      <c r="AG3" s="991"/>
      <c r="AH3" s="991"/>
      <c r="AI3" s="991"/>
      <c r="AJ3" s="991"/>
      <c r="AK3" s="991"/>
      <c r="AL3" s="992"/>
      <c r="AM3" s="988">
        <f>AA3+1</f>
        <v>2025</v>
      </c>
      <c r="AN3" s="991"/>
      <c r="AO3" s="991"/>
      <c r="AP3" s="991"/>
      <c r="AQ3" s="991"/>
      <c r="AR3" s="991"/>
      <c r="AS3" s="991"/>
      <c r="AT3" s="991"/>
      <c r="AU3" s="991"/>
      <c r="AV3" s="991"/>
      <c r="AW3" s="991"/>
      <c r="AX3" s="992"/>
      <c r="AY3" s="988">
        <f>AM3+1</f>
        <v>2026</v>
      </c>
      <c r="AZ3" s="989"/>
      <c r="BA3" s="989"/>
      <c r="BB3" s="989"/>
      <c r="BC3" s="989"/>
      <c r="BD3" s="989"/>
      <c r="BE3" s="989"/>
      <c r="BF3" s="989"/>
      <c r="BG3" s="989"/>
      <c r="BH3" s="989"/>
      <c r="BI3" s="989"/>
      <c r="BJ3" s="990"/>
      <c r="BK3" s="988">
        <f>AY3+1</f>
        <v>2027</v>
      </c>
      <c r="BL3" s="991"/>
      <c r="BM3" s="991"/>
      <c r="BN3" s="991"/>
      <c r="BO3" s="991"/>
      <c r="BP3" s="991"/>
      <c r="BQ3" s="991"/>
      <c r="BR3" s="991"/>
      <c r="BS3" s="991"/>
      <c r="BT3" s="991"/>
      <c r="BU3" s="991"/>
      <c r="BV3" s="992"/>
    </row>
    <row r="4" spans="1:74" s="7" customFormat="1" x14ac:dyDescent="0.2">
      <c r="A4" s="322" t="str">
        <f>TEXT(Dates!$D$2,"dddd, mmmm d, yyyy")</f>
        <v>Monday, March 9, 2026</v>
      </c>
      <c r="B4" s="11"/>
      <c r="C4" s="12" t="s">
        <v>214</v>
      </c>
      <c r="D4" s="12" t="s">
        <v>215</v>
      </c>
      <c r="E4" s="12" t="s">
        <v>216</v>
      </c>
      <c r="F4" s="12" t="s">
        <v>217</v>
      </c>
      <c r="G4" s="12" t="s">
        <v>218</v>
      </c>
      <c r="H4" s="12" t="s">
        <v>219</v>
      </c>
      <c r="I4" s="12" t="s">
        <v>220</v>
      </c>
      <c r="J4" s="12" t="s">
        <v>221</v>
      </c>
      <c r="K4" s="12" t="s">
        <v>222</v>
      </c>
      <c r="L4" s="12" t="s">
        <v>223</v>
      </c>
      <c r="M4" s="12" t="s">
        <v>224</v>
      </c>
      <c r="N4" s="12" t="s">
        <v>225</v>
      </c>
      <c r="O4" s="12" t="s">
        <v>214</v>
      </c>
      <c r="P4" s="12" t="s">
        <v>215</v>
      </c>
      <c r="Q4" s="12" t="s">
        <v>216</v>
      </c>
      <c r="R4" s="12" t="s">
        <v>217</v>
      </c>
      <c r="S4" s="12" t="s">
        <v>218</v>
      </c>
      <c r="T4" s="12" t="s">
        <v>219</v>
      </c>
      <c r="U4" s="12" t="s">
        <v>220</v>
      </c>
      <c r="V4" s="12" t="s">
        <v>221</v>
      </c>
      <c r="W4" s="12" t="s">
        <v>222</v>
      </c>
      <c r="X4" s="12" t="s">
        <v>223</v>
      </c>
      <c r="Y4" s="12" t="s">
        <v>224</v>
      </c>
      <c r="Z4" s="12" t="s">
        <v>225</v>
      </c>
      <c r="AA4" s="12" t="s">
        <v>214</v>
      </c>
      <c r="AB4" s="12" t="s">
        <v>215</v>
      </c>
      <c r="AC4" s="12" t="s">
        <v>216</v>
      </c>
      <c r="AD4" s="12" t="s">
        <v>217</v>
      </c>
      <c r="AE4" s="12" t="s">
        <v>218</v>
      </c>
      <c r="AF4" s="12" t="s">
        <v>219</v>
      </c>
      <c r="AG4" s="12" t="s">
        <v>220</v>
      </c>
      <c r="AH4" s="12" t="s">
        <v>221</v>
      </c>
      <c r="AI4" s="12" t="s">
        <v>222</v>
      </c>
      <c r="AJ4" s="12" t="s">
        <v>223</v>
      </c>
      <c r="AK4" s="12" t="s">
        <v>224</v>
      </c>
      <c r="AL4" s="12" t="s">
        <v>225</v>
      </c>
      <c r="AM4" s="12" t="s">
        <v>214</v>
      </c>
      <c r="AN4" s="12" t="s">
        <v>215</v>
      </c>
      <c r="AO4" s="12" t="s">
        <v>216</v>
      </c>
      <c r="AP4" s="12" t="s">
        <v>217</v>
      </c>
      <c r="AQ4" s="12" t="s">
        <v>218</v>
      </c>
      <c r="AR4" s="12" t="s">
        <v>219</v>
      </c>
      <c r="AS4" s="12" t="s">
        <v>220</v>
      </c>
      <c r="AT4" s="12" t="s">
        <v>221</v>
      </c>
      <c r="AU4" s="12" t="s">
        <v>222</v>
      </c>
      <c r="AV4" s="12" t="s">
        <v>223</v>
      </c>
      <c r="AW4" s="12" t="s">
        <v>224</v>
      </c>
      <c r="AX4" s="12" t="s">
        <v>225</v>
      </c>
      <c r="AY4" s="633" t="s">
        <v>214</v>
      </c>
      <c r="AZ4" s="633" t="s">
        <v>215</v>
      </c>
      <c r="BA4" s="633" t="s">
        <v>216</v>
      </c>
      <c r="BB4" s="633" t="s">
        <v>217</v>
      </c>
      <c r="BC4" s="633" t="s">
        <v>218</v>
      </c>
      <c r="BD4" s="633" t="s">
        <v>219</v>
      </c>
      <c r="BE4" s="633" t="s">
        <v>220</v>
      </c>
      <c r="BF4" s="633" t="s">
        <v>221</v>
      </c>
      <c r="BG4" s="633" t="s">
        <v>222</v>
      </c>
      <c r="BH4" s="633" t="s">
        <v>223</v>
      </c>
      <c r="BI4" s="633" t="s">
        <v>224</v>
      </c>
      <c r="BJ4" s="12" t="s">
        <v>225</v>
      </c>
      <c r="BK4" s="12" t="s">
        <v>214</v>
      </c>
      <c r="BL4" s="12" t="s">
        <v>215</v>
      </c>
      <c r="BM4" s="12" t="s">
        <v>216</v>
      </c>
      <c r="BN4" s="12" t="s">
        <v>217</v>
      </c>
      <c r="BO4" s="12" t="s">
        <v>218</v>
      </c>
      <c r="BP4" s="12" t="s">
        <v>219</v>
      </c>
      <c r="BQ4" s="12" t="s">
        <v>220</v>
      </c>
      <c r="BR4" s="12" t="s">
        <v>221</v>
      </c>
      <c r="BS4" s="12" t="s">
        <v>222</v>
      </c>
      <c r="BT4" s="12" t="s">
        <v>223</v>
      </c>
      <c r="BU4" s="12" t="s">
        <v>224</v>
      </c>
      <c r="BV4" s="12" t="s">
        <v>225</v>
      </c>
    </row>
    <row r="5" spans="1:74" ht="11.1" customHeight="1" x14ac:dyDescent="0.2">
      <c r="A5" s="319"/>
      <c r="B5" s="735" t="s">
        <v>1367</v>
      </c>
      <c r="C5" s="439"/>
      <c r="D5" s="439"/>
      <c r="E5" s="439"/>
      <c r="F5" s="439"/>
      <c r="G5" s="439"/>
      <c r="H5" s="439"/>
      <c r="I5" s="439"/>
      <c r="J5" s="439"/>
      <c r="K5" s="439"/>
      <c r="L5" s="439"/>
      <c r="M5" s="439"/>
      <c r="N5" s="439"/>
      <c r="O5" s="439"/>
      <c r="P5" s="439"/>
      <c r="Q5" s="439"/>
      <c r="R5" s="439"/>
      <c r="S5" s="439"/>
      <c r="T5" s="439"/>
      <c r="U5" s="439"/>
      <c r="V5" s="439"/>
      <c r="W5" s="439"/>
      <c r="X5" s="439"/>
      <c r="Y5" s="439"/>
      <c r="Z5" s="439"/>
      <c r="AA5" s="439"/>
      <c r="AB5" s="439"/>
      <c r="AC5" s="439"/>
      <c r="AD5" s="439"/>
      <c r="AE5" s="439"/>
      <c r="AF5" s="439"/>
      <c r="AG5" s="439"/>
      <c r="AH5" s="439"/>
      <c r="AI5" s="439"/>
      <c r="AJ5" s="439"/>
      <c r="AK5" s="439"/>
      <c r="AL5" s="439"/>
      <c r="AM5" s="439"/>
      <c r="AN5" s="439"/>
      <c r="AO5" s="439"/>
      <c r="AP5" s="439"/>
      <c r="AQ5" s="439"/>
      <c r="AR5" s="439"/>
      <c r="AS5" s="439"/>
      <c r="AT5" s="439"/>
      <c r="AU5" s="439"/>
      <c r="AV5" s="439"/>
      <c r="AW5" s="439"/>
      <c r="AX5" s="439"/>
      <c r="AY5" s="439"/>
      <c r="AZ5" s="936"/>
      <c r="BA5" s="879"/>
      <c r="BB5" s="879"/>
      <c r="BC5" s="879"/>
      <c r="BD5" s="880"/>
      <c r="BE5" s="880"/>
      <c r="BF5" s="880"/>
      <c r="BG5" s="880"/>
      <c r="BH5" s="880"/>
      <c r="BI5" s="880"/>
      <c r="BJ5" s="442"/>
      <c r="BK5" s="442"/>
      <c r="BL5" s="442"/>
      <c r="BM5" s="442"/>
      <c r="BN5" s="442"/>
      <c r="BO5" s="442"/>
      <c r="BP5" s="442"/>
      <c r="BQ5" s="442"/>
      <c r="BR5" s="442"/>
      <c r="BS5" s="442"/>
      <c r="BT5" s="442"/>
      <c r="BU5" s="442"/>
      <c r="BV5" s="442"/>
    </row>
    <row r="6" spans="1:74" s="278" customFormat="1" ht="11.1" customHeight="1" x14ac:dyDescent="0.2">
      <c r="A6" s="448" t="s">
        <v>578</v>
      </c>
      <c r="B6" s="449" t="s">
        <v>1002</v>
      </c>
      <c r="C6" s="107">
        <v>376.76323463</v>
      </c>
      <c r="D6" s="107">
        <v>326.13137196999998</v>
      </c>
      <c r="E6" s="107">
        <v>326.52651565000002</v>
      </c>
      <c r="F6" s="107">
        <v>306.48985590000001</v>
      </c>
      <c r="G6" s="107">
        <v>344.95031024999997</v>
      </c>
      <c r="H6" s="107">
        <v>383.51821374000002</v>
      </c>
      <c r="I6" s="107">
        <v>428.43937832</v>
      </c>
      <c r="J6" s="107">
        <v>418.04623185999998</v>
      </c>
      <c r="K6" s="107">
        <v>355.49233647</v>
      </c>
      <c r="L6" s="107">
        <v>316.83702846</v>
      </c>
      <c r="M6" s="107">
        <v>324.4070049</v>
      </c>
      <c r="N6" s="107">
        <v>364.27806243999999</v>
      </c>
      <c r="O6" s="107">
        <v>351.23565294000002</v>
      </c>
      <c r="P6" s="107">
        <v>312.86591353</v>
      </c>
      <c r="Q6" s="107">
        <v>334.26653418000001</v>
      </c>
      <c r="R6" s="107">
        <v>303.81597939</v>
      </c>
      <c r="S6" s="107">
        <v>330.09843304999998</v>
      </c>
      <c r="T6" s="107">
        <v>360.92317743000001</v>
      </c>
      <c r="U6" s="107">
        <v>426.68593514000003</v>
      </c>
      <c r="V6" s="107">
        <v>424.28871121999998</v>
      </c>
      <c r="W6" s="107">
        <v>360.57577404</v>
      </c>
      <c r="X6" s="107">
        <v>326.92317556</v>
      </c>
      <c r="Y6" s="107">
        <v>321.42499104000001</v>
      </c>
      <c r="Z6" s="107">
        <v>349.07036341999998</v>
      </c>
      <c r="AA6" s="107">
        <v>382.85869931000002</v>
      </c>
      <c r="AB6" s="107">
        <v>322.37473740000001</v>
      </c>
      <c r="AC6" s="107">
        <v>324.58954019999999</v>
      </c>
      <c r="AD6" s="107">
        <v>310.31651145000001</v>
      </c>
      <c r="AE6" s="107">
        <v>348.53032972</v>
      </c>
      <c r="AF6" s="107">
        <v>393.05352807000003</v>
      </c>
      <c r="AG6" s="107">
        <v>431.80319324999999</v>
      </c>
      <c r="AH6" s="107">
        <v>425.28318870999999</v>
      </c>
      <c r="AI6" s="107">
        <v>361.49881734000002</v>
      </c>
      <c r="AJ6" s="107">
        <v>335.87079241999999</v>
      </c>
      <c r="AK6" s="107">
        <v>322.89390875999999</v>
      </c>
      <c r="AL6" s="107">
        <v>363.37849173000001</v>
      </c>
      <c r="AM6" s="107">
        <v>405.20844507999999</v>
      </c>
      <c r="AN6" s="107">
        <v>340.26599070999998</v>
      </c>
      <c r="AO6" s="107">
        <v>334.54224472999999</v>
      </c>
      <c r="AP6" s="107">
        <v>322.08117405000002</v>
      </c>
      <c r="AQ6" s="107">
        <v>346.19545210000001</v>
      </c>
      <c r="AR6" s="107">
        <v>394.80470721</v>
      </c>
      <c r="AS6" s="107">
        <v>446.93551008999998</v>
      </c>
      <c r="AT6" s="107">
        <v>420.85953876999997</v>
      </c>
      <c r="AU6" s="107">
        <v>369.44430303000001</v>
      </c>
      <c r="AV6" s="107">
        <v>345.90030324000003</v>
      </c>
      <c r="AW6" s="107">
        <v>335.25752146000002</v>
      </c>
      <c r="AX6" s="107">
        <v>381.54891455000001</v>
      </c>
      <c r="AY6" s="107">
        <v>397.036</v>
      </c>
      <c r="AZ6" s="638">
        <v>340.29250000000002</v>
      </c>
      <c r="BA6" s="396">
        <v>341.67739999999998</v>
      </c>
      <c r="BB6" s="396">
        <v>324.13929999999999</v>
      </c>
      <c r="BC6" s="396">
        <v>351.0197</v>
      </c>
      <c r="BD6" s="396">
        <v>394.83019999999999</v>
      </c>
      <c r="BE6" s="396">
        <v>448.64440000000002</v>
      </c>
      <c r="BF6" s="396">
        <v>443.9667</v>
      </c>
      <c r="BG6" s="396">
        <v>382.70049999999998</v>
      </c>
      <c r="BH6" s="396">
        <v>349.19729999999998</v>
      </c>
      <c r="BI6" s="396">
        <v>339.77</v>
      </c>
      <c r="BJ6" s="396">
        <v>378.99860000000001</v>
      </c>
      <c r="BK6" s="396">
        <v>396.46899999999999</v>
      </c>
      <c r="BL6" s="396">
        <v>345.85289999999998</v>
      </c>
      <c r="BM6" s="396">
        <v>352.49419999999998</v>
      </c>
      <c r="BN6" s="396">
        <v>335.56</v>
      </c>
      <c r="BO6" s="396">
        <v>363.91090000000003</v>
      </c>
      <c r="BP6" s="396">
        <v>409.31229999999999</v>
      </c>
      <c r="BQ6" s="396">
        <v>464.67779999999999</v>
      </c>
      <c r="BR6" s="396">
        <v>460.08100000000002</v>
      </c>
      <c r="BS6" s="396">
        <v>396.56599999999997</v>
      </c>
      <c r="BT6" s="396">
        <v>361.7681</v>
      </c>
      <c r="BU6" s="396">
        <v>351.64949999999999</v>
      </c>
      <c r="BV6" s="396">
        <v>391.68130000000002</v>
      </c>
    </row>
    <row r="7" spans="1:74" s="278" customFormat="1" ht="11.1" customHeight="1" x14ac:dyDescent="0.2">
      <c r="A7" s="450" t="s">
        <v>575</v>
      </c>
      <c r="B7" s="732" t="s">
        <v>1000</v>
      </c>
      <c r="C7" s="107">
        <v>373.76570463000002</v>
      </c>
      <c r="D7" s="107">
        <v>324.31077198999998</v>
      </c>
      <c r="E7" s="107">
        <v>324.53048064000001</v>
      </c>
      <c r="F7" s="107">
        <v>303.99364889999998</v>
      </c>
      <c r="G7" s="107">
        <v>342.18364224999999</v>
      </c>
      <c r="H7" s="107">
        <v>379.13382374999998</v>
      </c>
      <c r="I7" s="107">
        <v>422.97498234</v>
      </c>
      <c r="J7" s="107">
        <v>412.13319486</v>
      </c>
      <c r="K7" s="107">
        <v>351.65494446000002</v>
      </c>
      <c r="L7" s="107">
        <v>313.94899144999999</v>
      </c>
      <c r="M7" s="107">
        <v>321.78034688999998</v>
      </c>
      <c r="N7" s="107">
        <v>360.25703145</v>
      </c>
      <c r="O7" s="107">
        <v>347.95030193000002</v>
      </c>
      <c r="P7" s="107">
        <v>310.92167652000001</v>
      </c>
      <c r="Q7" s="107">
        <v>331.70447217999998</v>
      </c>
      <c r="R7" s="107">
        <v>301.90318037999998</v>
      </c>
      <c r="S7" s="107">
        <v>327.47393904</v>
      </c>
      <c r="T7" s="107">
        <v>359.23362942</v>
      </c>
      <c r="U7" s="107">
        <v>425.45453113000002</v>
      </c>
      <c r="V7" s="107">
        <v>422.90452123</v>
      </c>
      <c r="W7" s="107">
        <v>360.48955805999998</v>
      </c>
      <c r="X7" s="107">
        <v>326.71829157000002</v>
      </c>
      <c r="Y7" s="107">
        <v>320.78475902999998</v>
      </c>
      <c r="Z7" s="107">
        <v>347.73161841000001</v>
      </c>
      <c r="AA7" s="107">
        <v>381.12190131</v>
      </c>
      <c r="AB7" s="107">
        <v>322.2143504</v>
      </c>
      <c r="AC7" s="107">
        <v>324.93809921000002</v>
      </c>
      <c r="AD7" s="107">
        <v>310.77962345999998</v>
      </c>
      <c r="AE7" s="107">
        <v>348.48515773000003</v>
      </c>
      <c r="AF7" s="107">
        <v>391.63198808999999</v>
      </c>
      <c r="AG7" s="107">
        <v>429.31664124000002</v>
      </c>
      <c r="AH7" s="107">
        <v>423.12692371999998</v>
      </c>
      <c r="AI7" s="107">
        <v>359.39657136</v>
      </c>
      <c r="AJ7" s="107">
        <v>333.98011842</v>
      </c>
      <c r="AK7" s="107">
        <v>322.35087077999998</v>
      </c>
      <c r="AL7" s="107">
        <v>361.29205173000003</v>
      </c>
      <c r="AM7" s="107">
        <v>402.36777909</v>
      </c>
      <c r="AN7" s="107">
        <v>338.37890570000002</v>
      </c>
      <c r="AO7" s="107">
        <v>333.73112572999997</v>
      </c>
      <c r="AP7" s="107">
        <v>320.41248404999999</v>
      </c>
      <c r="AQ7" s="107">
        <v>343.86143707999997</v>
      </c>
      <c r="AR7" s="107">
        <v>392.99764520999997</v>
      </c>
      <c r="AS7" s="107">
        <v>446.05700109000003</v>
      </c>
      <c r="AT7" s="107">
        <v>419.75885476000002</v>
      </c>
      <c r="AU7" s="107">
        <v>368.14693803</v>
      </c>
      <c r="AV7" s="107">
        <v>345.48612323999998</v>
      </c>
      <c r="AW7" s="107">
        <v>334.77860146</v>
      </c>
      <c r="AX7" s="107">
        <v>382.19380754999997</v>
      </c>
      <c r="AY7" s="107">
        <v>396.52069999999998</v>
      </c>
      <c r="AZ7" s="638">
        <v>340.096</v>
      </c>
      <c r="BA7" s="396">
        <v>341.64280000000002</v>
      </c>
      <c r="BB7" s="396">
        <v>324.0872</v>
      </c>
      <c r="BC7" s="396">
        <v>349.99329999999998</v>
      </c>
      <c r="BD7" s="396">
        <v>393.27010000000001</v>
      </c>
      <c r="BE7" s="396">
        <v>446.43560000000002</v>
      </c>
      <c r="BF7" s="396">
        <v>441.42419999999998</v>
      </c>
      <c r="BG7" s="396">
        <v>381.01440000000002</v>
      </c>
      <c r="BH7" s="396">
        <v>348.7115</v>
      </c>
      <c r="BI7" s="396">
        <v>339.21719999999999</v>
      </c>
      <c r="BJ7" s="396">
        <v>378.15699999999998</v>
      </c>
      <c r="BK7" s="396">
        <v>395.20710000000003</v>
      </c>
      <c r="BL7" s="396">
        <v>345.21420000000001</v>
      </c>
      <c r="BM7" s="396">
        <v>352.17860000000002</v>
      </c>
      <c r="BN7" s="396">
        <v>335.31110000000001</v>
      </c>
      <c r="BO7" s="396">
        <v>362.71480000000003</v>
      </c>
      <c r="BP7" s="396">
        <v>407.59710000000001</v>
      </c>
      <c r="BQ7" s="396">
        <v>462.3571</v>
      </c>
      <c r="BR7" s="396">
        <v>457.42509999999999</v>
      </c>
      <c r="BS7" s="396">
        <v>394.79590000000002</v>
      </c>
      <c r="BT7" s="396">
        <v>361.36529999999999</v>
      </c>
      <c r="BU7" s="396">
        <v>351.22629999999998</v>
      </c>
      <c r="BV7" s="396">
        <v>390.99</v>
      </c>
    </row>
    <row r="8" spans="1:74" ht="11.1" customHeight="1" x14ac:dyDescent="0.2">
      <c r="A8" s="319" t="s">
        <v>576</v>
      </c>
      <c r="B8" s="731" t="s">
        <v>987</v>
      </c>
      <c r="C8" s="386">
        <v>359.85543845000001</v>
      </c>
      <c r="D8" s="386">
        <v>312.1577494</v>
      </c>
      <c r="E8" s="386">
        <v>311.52967391999999</v>
      </c>
      <c r="F8" s="386">
        <v>291.81409103999999</v>
      </c>
      <c r="G8" s="386">
        <v>329.31709572</v>
      </c>
      <c r="H8" s="386">
        <v>366.01754369999998</v>
      </c>
      <c r="I8" s="386">
        <v>408.87359107999998</v>
      </c>
      <c r="J8" s="386">
        <v>398.04063983999998</v>
      </c>
      <c r="K8" s="386">
        <v>338.96594069999998</v>
      </c>
      <c r="L8" s="386">
        <v>301.41901766000001</v>
      </c>
      <c r="M8" s="386">
        <v>308.81544480000002</v>
      </c>
      <c r="N8" s="386">
        <v>347.08130999000002</v>
      </c>
      <c r="O8" s="386">
        <v>335.03725353999999</v>
      </c>
      <c r="P8" s="386">
        <v>298.90362907999997</v>
      </c>
      <c r="Q8" s="386">
        <v>318.82473404000001</v>
      </c>
      <c r="R8" s="386">
        <v>290.51308065000001</v>
      </c>
      <c r="S8" s="386">
        <v>314.97722917999999</v>
      </c>
      <c r="T8" s="386">
        <v>346.19245710000001</v>
      </c>
      <c r="U8" s="386">
        <v>411.66990392000002</v>
      </c>
      <c r="V8" s="386">
        <v>409.02357001000001</v>
      </c>
      <c r="W8" s="386">
        <v>347.35987829999999</v>
      </c>
      <c r="X8" s="386">
        <v>314.03734979000001</v>
      </c>
      <c r="Y8" s="386">
        <v>307.85433540000002</v>
      </c>
      <c r="Z8" s="386">
        <v>334.14766947999999</v>
      </c>
      <c r="AA8" s="386">
        <v>367.31484382999997</v>
      </c>
      <c r="AB8" s="386">
        <v>309.83025858000002</v>
      </c>
      <c r="AC8" s="386">
        <v>312.45440237000003</v>
      </c>
      <c r="AD8" s="386">
        <v>298.66757064000001</v>
      </c>
      <c r="AE8" s="386">
        <v>336.01687772000002</v>
      </c>
      <c r="AF8" s="386">
        <v>379.20231089999999</v>
      </c>
      <c r="AG8" s="386">
        <v>415.92142030999997</v>
      </c>
      <c r="AH8" s="386">
        <v>409.36335047</v>
      </c>
      <c r="AI8" s="386">
        <v>346.98635159999998</v>
      </c>
      <c r="AJ8" s="386">
        <v>322.42691853999997</v>
      </c>
      <c r="AK8" s="386">
        <v>310.28924970000003</v>
      </c>
      <c r="AL8" s="386">
        <v>348.15347846999998</v>
      </c>
      <c r="AM8" s="386">
        <v>388.54561139999998</v>
      </c>
      <c r="AN8" s="386">
        <v>326.27448112000002</v>
      </c>
      <c r="AO8" s="386">
        <v>320.90567630999999</v>
      </c>
      <c r="AP8" s="386">
        <v>308.53439370000001</v>
      </c>
      <c r="AQ8" s="386">
        <v>331.68358053999998</v>
      </c>
      <c r="AR8" s="386">
        <v>380.43810059999998</v>
      </c>
      <c r="AS8" s="386">
        <v>432.72367853999998</v>
      </c>
      <c r="AT8" s="386">
        <v>406.33669522999998</v>
      </c>
      <c r="AU8" s="386">
        <v>355.31709810000001</v>
      </c>
      <c r="AV8" s="386">
        <v>332.81201959999999</v>
      </c>
      <c r="AW8" s="386">
        <v>321.99028437999999</v>
      </c>
      <c r="AX8" s="386">
        <v>368.91282808</v>
      </c>
      <c r="AY8" s="386">
        <v>383.2647</v>
      </c>
      <c r="AZ8" s="902">
        <v>328.0496</v>
      </c>
      <c r="BA8" s="358">
        <v>329.0967</v>
      </c>
      <c r="BB8" s="358">
        <v>312.17860000000002</v>
      </c>
      <c r="BC8" s="358">
        <v>337.62970000000001</v>
      </c>
      <c r="BD8" s="358">
        <v>380.4042</v>
      </c>
      <c r="BE8" s="358">
        <v>432.70510000000002</v>
      </c>
      <c r="BF8" s="358">
        <v>427.64749999999998</v>
      </c>
      <c r="BG8" s="358">
        <v>368.14170000000001</v>
      </c>
      <c r="BH8" s="358">
        <v>335.98869999999999</v>
      </c>
      <c r="BI8" s="358">
        <v>326.6112</v>
      </c>
      <c r="BJ8" s="358">
        <v>364.83429999999998</v>
      </c>
      <c r="BK8" s="358">
        <v>381.82229999999998</v>
      </c>
      <c r="BL8" s="358">
        <v>333.15809999999999</v>
      </c>
      <c r="BM8" s="358">
        <v>339.6352</v>
      </c>
      <c r="BN8" s="358">
        <v>323.36239999999998</v>
      </c>
      <c r="BO8" s="358">
        <v>350.25119999999998</v>
      </c>
      <c r="BP8" s="358">
        <v>394.62549999999999</v>
      </c>
      <c r="BQ8" s="358">
        <v>448.52690000000001</v>
      </c>
      <c r="BR8" s="358">
        <v>443.54590000000002</v>
      </c>
      <c r="BS8" s="358">
        <v>381.82130000000001</v>
      </c>
      <c r="BT8" s="358">
        <v>348.52769999999998</v>
      </c>
      <c r="BU8" s="358">
        <v>338.50150000000002</v>
      </c>
      <c r="BV8" s="358">
        <v>377.54250000000002</v>
      </c>
    </row>
    <row r="9" spans="1:74" ht="11.1" customHeight="1" x14ac:dyDescent="0.2">
      <c r="A9" s="319" t="s">
        <v>739</v>
      </c>
      <c r="B9" s="731" t="s">
        <v>988</v>
      </c>
      <c r="C9" s="386">
        <v>12.507668301000001</v>
      </c>
      <c r="D9" s="386">
        <v>10.921154048</v>
      </c>
      <c r="E9" s="386">
        <v>11.673152114000001</v>
      </c>
      <c r="F9" s="386">
        <v>10.87124262</v>
      </c>
      <c r="G9" s="386">
        <v>11.485293447</v>
      </c>
      <c r="H9" s="386">
        <v>11.661077730000001</v>
      </c>
      <c r="I9" s="386">
        <v>12.509538159</v>
      </c>
      <c r="J9" s="386">
        <v>12.497571229</v>
      </c>
      <c r="K9" s="386">
        <v>11.27187726</v>
      </c>
      <c r="L9" s="386">
        <v>11.230152349000001</v>
      </c>
      <c r="M9" s="386">
        <v>11.634985589999999</v>
      </c>
      <c r="N9" s="386">
        <v>11.779053198</v>
      </c>
      <c r="O9" s="386">
        <v>11.596975565999999</v>
      </c>
      <c r="P9" s="386">
        <v>10.803129036</v>
      </c>
      <c r="Q9" s="386">
        <v>11.615860641999999</v>
      </c>
      <c r="R9" s="386">
        <v>10.17586416</v>
      </c>
      <c r="S9" s="386">
        <v>11.179980305999999</v>
      </c>
      <c r="T9" s="386">
        <v>11.659681620000001</v>
      </c>
      <c r="U9" s="386">
        <v>12.255322534999999</v>
      </c>
      <c r="V9" s="386">
        <v>12.409872942</v>
      </c>
      <c r="W9" s="386">
        <v>11.76008631</v>
      </c>
      <c r="X9" s="386">
        <v>11.358313727000001</v>
      </c>
      <c r="Y9" s="386">
        <v>11.622435749999999</v>
      </c>
      <c r="Z9" s="386">
        <v>12.226356816999999</v>
      </c>
      <c r="AA9" s="386">
        <v>12.476780768999999</v>
      </c>
      <c r="AB9" s="386">
        <v>11.180524541</v>
      </c>
      <c r="AC9" s="386">
        <v>11.262989533000001</v>
      </c>
      <c r="AD9" s="386">
        <v>10.924835789999999</v>
      </c>
      <c r="AE9" s="386">
        <v>11.223652765000001</v>
      </c>
      <c r="AF9" s="386">
        <v>11.122114079999999</v>
      </c>
      <c r="AG9" s="386">
        <v>11.959944955999999</v>
      </c>
      <c r="AH9" s="386">
        <v>12.354456567</v>
      </c>
      <c r="AI9" s="386">
        <v>11.153712179999999</v>
      </c>
      <c r="AJ9" s="386">
        <v>10.337878729</v>
      </c>
      <c r="AK9" s="386">
        <v>10.851988349999999</v>
      </c>
      <c r="AL9" s="386">
        <v>11.900344356</v>
      </c>
      <c r="AM9" s="386">
        <v>12.471772285</v>
      </c>
      <c r="AN9" s="386">
        <v>10.877165936000001</v>
      </c>
      <c r="AO9" s="386">
        <v>11.534171488</v>
      </c>
      <c r="AP9" s="386">
        <v>10.68654366</v>
      </c>
      <c r="AQ9" s="386">
        <v>10.988347544</v>
      </c>
      <c r="AR9" s="386">
        <v>11.220320340000001</v>
      </c>
      <c r="AS9" s="386">
        <v>11.874087697</v>
      </c>
      <c r="AT9" s="386">
        <v>11.995028803</v>
      </c>
      <c r="AU9" s="386">
        <v>11.507085719999999</v>
      </c>
      <c r="AV9" s="386">
        <v>11.319315447999999</v>
      </c>
      <c r="AW9" s="386">
        <v>11.451023397</v>
      </c>
      <c r="AX9" s="386">
        <v>11.911592284999999</v>
      </c>
      <c r="AY9" s="386">
        <v>11.932689999999999</v>
      </c>
      <c r="AZ9" s="902">
        <v>10.811030000000001</v>
      </c>
      <c r="BA9" s="358">
        <v>11.261710000000001</v>
      </c>
      <c r="BB9" s="358">
        <v>10.700559999999999</v>
      </c>
      <c r="BC9" s="358">
        <v>11.117979999999999</v>
      </c>
      <c r="BD9" s="358">
        <v>11.54086</v>
      </c>
      <c r="BE9" s="358">
        <v>12.27192</v>
      </c>
      <c r="BF9" s="358">
        <v>12.30771</v>
      </c>
      <c r="BG9" s="358">
        <v>11.545389999999999</v>
      </c>
      <c r="BH9" s="358">
        <v>11.40146</v>
      </c>
      <c r="BI9" s="358">
        <v>11.33287</v>
      </c>
      <c r="BJ9" s="358">
        <v>11.97057</v>
      </c>
      <c r="BK9" s="358">
        <v>12.028639999999999</v>
      </c>
      <c r="BL9" s="358">
        <v>10.78523</v>
      </c>
      <c r="BM9" s="358">
        <v>11.20251</v>
      </c>
      <c r="BN9" s="358">
        <v>10.67221</v>
      </c>
      <c r="BO9" s="358">
        <v>11.11734</v>
      </c>
      <c r="BP9" s="358">
        <v>11.542210000000001</v>
      </c>
      <c r="BQ9" s="358">
        <v>12.25911</v>
      </c>
      <c r="BR9" s="358">
        <v>12.295199999999999</v>
      </c>
      <c r="BS9" s="358">
        <v>11.53501</v>
      </c>
      <c r="BT9" s="358">
        <v>11.400869999999999</v>
      </c>
      <c r="BU9" s="358">
        <v>11.34008</v>
      </c>
      <c r="BV9" s="358">
        <v>11.98133</v>
      </c>
    </row>
    <row r="10" spans="1:74" ht="11.1" customHeight="1" x14ac:dyDescent="0.2">
      <c r="A10" s="319" t="s">
        <v>740</v>
      </c>
      <c r="B10" s="731" t="s">
        <v>989</v>
      </c>
      <c r="C10" s="386">
        <v>1.4025978830000001</v>
      </c>
      <c r="D10" s="386">
        <v>1.23186854</v>
      </c>
      <c r="E10" s="386">
        <v>1.327654608</v>
      </c>
      <c r="F10" s="386">
        <v>1.30831524</v>
      </c>
      <c r="G10" s="386">
        <v>1.3812530810000001</v>
      </c>
      <c r="H10" s="386">
        <v>1.4552023199999999</v>
      </c>
      <c r="I10" s="386">
        <v>1.5918531</v>
      </c>
      <c r="J10" s="386">
        <v>1.5949837899999999</v>
      </c>
      <c r="K10" s="386">
        <v>1.4171265</v>
      </c>
      <c r="L10" s="386">
        <v>1.299821444</v>
      </c>
      <c r="M10" s="386">
        <v>1.3299164999999999</v>
      </c>
      <c r="N10" s="386">
        <v>1.396668265</v>
      </c>
      <c r="O10" s="386">
        <v>1.316072822</v>
      </c>
      <c r="P10" s="386">
        <v>1.2149184040000001</v>
      </c>
      <c r="Q10" s="386">
        <v>1.2638775019999999</v>
      </c>
      <c r="R10" s="386">
        <v>1.21423557</v>
      </c>
      <c r="S10" s="386">
        <v>1.3167295569999999</v>
      </c>
      <c r="T10" s="386">
        <v>1.3814907000000001</v>
      </c>
      <c r="U10" s="386">
        <v>1.529304679</v>
      </c>
      <c r="V10" s="386">
        <v>1.471078278</v>
      </c>
      <c r="W10" s="386">
        <v>1.36959345</v>
      </c>
      <c r="X10" s="386">
        <v>1.3226280509999999</v>
      </c>
      <c r="Y10" s="386">
        <v>1.30798788</v>
      </c>
      <c r="Z10" s="386">
        <v>1.357592114</v>
      </c>
      <c r="AA10" s="386">
        <v>1.3302767120000001</v>
      </c>
      <c r="AB10" s="386">
        <v>1.2035672799999999</v>
      </c>
      <c r="AC10" s="386">
        <v>1.2207073049999999</v>
      </c>
      <c r="AD10" s="386">
        <v>1.18721703</v>
      </c>
      <c r="AE10" s="386">
        <v>1.2446272460000001</v>
      </c>
      <c r="AF10" s="386">
        <v>1.30756311</v>
      </c>
      <c r="AG10" s="386">
        <v>1.4352759749999999</v>
      </c>
      <c r="AH10" s="386">
        <v>1.409116687</v>
      </c>
      <c r="AI10" s="386">
        <v>1.2565075800000001</v>
      </c>
      <c r="AJ10" s="386">
        <v>1.2153211479999999</v>
      </c>
      <c r="AK10" s="386">
        <v>1.20963273</v>
      </c>
      <c r="AL10" s="386">
        <v>1.238228908</v>
      </c>
      <c r="AM10" s="386">
        <v>1.350395402</v>
      </c>
      <c r="AN10" s="386">
        <v>1.2272586480000001</v>
      </c>
      <c r="AO10" s="386">
        <v>1.291277937</v>
      </c>
      <c r="AP10" s="386">
        <v>1.19154669</v>
      </c>
      <c r="AQ10" s="386">
        <v>1.189508998</v>
      </c>
      <c r="AR10" s="386">
        <v>1.3392242700000001</v>
      </c>
      <c r="AS10" s="386">
        <v>1.459234852</v>
      </c>
      <c r="AT10" s="386">
        <v>1.427130725</v>
      </c>
      <c r="AU10" s="386">
        <v>1.32275421</v>
      </c>
      <c r="AV10" s="386">
        <v>1.354788195</v>
      </c>
      <c r="AW10" s="386">
        <v>1.3372936820000001</v>
      </c>
      <c r="AX10" s="386">
        <v>1.369387183</v>
      </c>
      <c r="AY10" s="386">
        <v>1.3232440000000001</v>
      </c>
      <c r="AZ10" s="902">
        <v>1.2353559999999999</v>
      </c>
      <c r="BA10" s="358">
        <v>1.2843990000000001</v>
      </c>
      <c r="BB10" s="358">
        <v>1.2081139999999999</v>
      </c>
      <c r="BC10" s="358">
        <v>1.2456320000000001</v>
      </c>
      <c r="BD10" s="358">
        <v>1.324972</v>
      </c>
      <c r="BE10" s="358">
        <v>1.458561</v>
      </c>
      <c r="BF10" s="358">
        <v>1.4690099999999999</v>
      </c>
      <c r="BG10" s="358">
        <v>1.32734</v>
      </c>
      <c r="BH10" s="358">
        <v>1.3213550000000001</v>
      </c>
      <c r="BI10" s="358">
        <v>1.273137</v>
      </c>
      <c r="BJ10" s="358">
        <v>1.3521909999999999</v>
      </c>
      <c r="BK10" s="358">
        <v>1.3561209999999999</v>
      </c>
      <c r="BL10" s="358">
        <v>1.2708740000000001</v>
      </c>
      <c r="BM10" s="358">
        <v>1.340937</v>
      </c>
      <c r="BN10" s="358">
        <v>1.2764260000000001</v>
      </c>
      <c r="BO10" s="358">
        <v>1.346265</v>
      </c>
      <c r="BP10" s="358">
        <v>1.4294119999999999</v>
      </c>
      <c r="BQ10" s="358">
        <v>1.5710930000000001</v>
      </c>
      <c r="BR10" s="358">
        <v>1.5839700000000001</v>
      </c>
      <c r="BS10" s="358">
        <v>1.439605</v>
      </c>
      <c r="BT10" s="358">
        <v>1.4367799999999999</v>
      </c>
      <c r="BU10" s="358">
        <v>1.384727</v>
      </c>
      <c r="BV10" s="358">
        <v>1.466221</v>
      </c>
    </row>
    <row r="11" spans="1:74" s="278" customFormat="1" ht="11.1" customHeight="1" x14ac:dyDescent="0.2">
      <c r="A11" s="448" t="s">
        <v>577</v>
      </c>
      <c r="B11" s="732" t="s">
        <v>1001</v>
      </c>
      <c r="C11" s="107">
        <v>2.9975299959999999</v>
      </c>
      <c r="D11" s="107">
        <v>1.820599984</v>
      </c>
      <c r="E11" s="107">
        <v>1.9960350060000001</v>
      </c>
      <c r="F11" s="107">
        <v>2.4962070000000001</v>
      </c>
      <c r="G11" s="107">
        <v>2.7666680050000001</v>
      </c>
      <c r="H11" s="107">
        <v>4.3843899899999998</v>
      </c>
      <c r="I11" s="107">
        <v>5.4643959779999998</v>
      </c>
      <c r="J11" s="107">
        <v>5.913036999</v>
      </c>
      <c r="K11" s="107">
        <v>3.8373920099999999</v>
      </c>
      <c r="L11" s="107">
        <v>2.8880370040000001</v>
      </c>
      <c r="M11" s="107">
        <v>2.6266580099999999</v>
      </c>
      <c r="N11" s="107">
        <v>4.0210309869999996</v>
      </c>
      <c r="O11" s="107">
        <v>3.2853510149999998</v>
      </c>
      <c r="P11" s="107">
        <v>1.944237008</v>
      </c>
      <c r="Q11" s="107">
        <v>2.5620619910000002</v>
      </c>
      <c r="R11" s="107">
        <v>1.9127990100000001</v>
      </c>
      <c r="S11" s="107">
        <v>2.624494007</v>
      </c>
      <c r="T11" s="107">
        <v>1.68954801</v>
      </c>
      <c r="U11" s="107">
        <v>1.2314040100000001</v>
      </c>
      <c r="V11" s="107">
        <v>1.3841899900000001</v>
      </c>
      <c r="W11" s="107">
        <v>8.6215979999999998E-2</v>
      </c>
      <c r="X11" s="107">
        <v>0.20488399099999999</v>
      </c>
      <c r="Y11" s="107">
        <v>0.64023200999999996</v>
      </c>
      <c r="Z11" s="107">
        <v>1.338745013</v>
      </c>
      <c r="AA11" s="107">
        <v>1.736798002</v>
      </c>
      <c r="AB11" s="107">
        <v>0.160386994</v>
      </c>
      <c r="AC11" s="107">
        <v>-0.34855900899999998</v>
      </c>
      <c r="AD11" s="107">
        <v>-0.46311201000000002</v>
      </c>
      <c r="AE11" s="107">
        <v>4.5171991000000002E-2</v>
      </c>
      <c r="AF11" s="107">
        <v>1.4215399799999999</v>
      </c>
      <c r="AG11" s="107">
        <v>2.4865520050000001</v>
      </c>
      <c r="AH11" s="107">
        <v>2.156264985</v>
      </c>
      <c r="AI11" s="107">
        <v>2.1022459800000002</v>
      </c>
      <c r="AJ11" s="107">
        <v>1.8906740040000001</v>
      </c>
      <c r="AK11" s="107">
        <v>0.54303798000000003</v>
      </c>
      <c r="AL11" s="107">
        <v>2.0864399960000002</v>
      </c>
      <c r="AM11" s="107">
        <v>2.8406659969999999</v>
      </c>
      <c r="AN11" s="107">
        <v>1.887085004</v>
      </c>
      <c r="AO11" s="107">
        <v>0.81111899899999995</v>
      </c>
      <c r="AP11" s="107">
        <v>1.66869</v>
      </c>
      <c r="AQ11" s="107">
        <v>2.334015017</v>
      </c>
      <c r="AR11" s="107">
        <v>1.8070619999999999</v>
      </c>
      <c r="AS11" s="107">
        <v>0.87850899999999998</v>
      </c>
      <c r="AT11" s="107">
        <v>1.100684016</v>
      </c>
      <c r="AU11" s="107">
        <v>1.2973650000000001</v>
      </c>
      <c r="AV11" s="107">
        <v>0.41417999500000002</v>
      </c>
      <c r="AW11" s="107">
        <v>0.47892000000000001</v>
      </c>
      <c r="AX11" s="107">
        <v>-0.64489300000000005</v>
      </c>
      <c r="AY11" s="107">
        <v>0.51528960000000001</v>
      </c>
      <c r="AZ11" s="638">
        <v>0.19646530000000001</v>
      </c>
      <c r="BA11" s="396">
        <v>3.4554700000000001E-2</v>
      </c>
      <c r="BB11" s="396">
        <v>5.20884E-2</v>
      </c>
      <c r="BC11" s="396">
        <v>1.0263869999999999</v>
      </c>
      <c r="BD11" s="396">
        <v>1.560144</v>
      </c>
      <c r="BE11" s="396">
        <v>2.2087889999999999</v>
      </c>
      <c r="BF11" s="396">
        <v>2.5424869999999999</v>
      </c>
      <c r="BG11" s="396">
        <v>1.686056</v>
      </c>
      <c r="BH11" s="396">
        <v>0.48587190000000002</v>
      </c>
      <c r="BI11" s="396">
        <v>0.55282359999999997</v>
      </c>
      <c r="BJ11" s="396">
        <v>0.84159300000000004</v>
      </c>
      <c r="BK11" s="396">
        <v>1.2618819999999999</v>
      </c>
      <c r="BL11" s="396">
        <v>0.63868720000000001</v>
      </c>
      <c r="BM11" s="396">
        <v>0.3155346</v>
      </c>
      <c r="BN11" s="396">
        <v>0.24889729999999999</v>
      </c>
      <c r="BO11" s="396">
        <v>1.1960219999999999</v>
      </c>
      <c r="BP11" s="396">
        <v>1.7152160000000001</v>
      </c>
      <c r="BQ11" s="396">
        <v>2.3207499999999999</v>
      </c>
      <c r="BR11" s="396">
        <v>2.6559119999999998</v>
      </c>
      <c r="BS11" s="396">
        <v>1.77013</v>
      </c>
      <c r="BT11" s="396">
        <v>0.40276030000000002</v>
      </c>
      <c r="BU11" s="396">
        <v>0.42316100000000001</v>
      </c>
      <c r="BV11" s="396">
        <v>0.69122870000000003</v>
      </c>
    </row>
    <row r="12" spans="1:74" s="278" customFormat="1" ht="11.1" customHeight="1" x14ac:dyDescent="0.2">
      <c r="A12" s="448"/>
      <c r="B12" s="732"/>
      <c r="C12" s="107"/>
      <c r="D12" s="107"/>
      <c r="E12" s="107"/>
      <c r="F12" s="107"/>
      <c r="G12" s="107"/>
      <c r="H12" s="107"/>
      <c r="I12" s="107"/>
      <c r="J12" s="107"/>
      <c r="K12" s="107"/>
      <c r="L12" s="107"/>
      <c r="M12" s="107"/>
      <c r="N12" s="107"/>
      <c r="O12" s="107"/>
      <c r="P12" s="107"/>
      <c r="Q12" s="107"/>
      <c r="R12" s="107"/>
      <c r="S12" s="107"/>
      <c r="T12" s="107"/>
      <c r="U12" s="107"/>
      <c r="V12" s="107"/>
      <c r="W12" s="107"/>
      <c r="X12" s="107"/>
      <c r="Y12" s="107"/>
      <c r="Z12" s="107"/>
      <c r="AA12" s="107"/>
      <c r="AB12" s="107"/>
      <c r="AC12" s="107"/>
      <c r="AD12" s="107"/>
      <c r="AE12" s="107"/>
      <c r="AF12" s="107"/>
      <c r="AG12" s="107"/>
      <c r="AH12" s="107"/>
      <c r="AI12" s="107"/>
      <c r="AJ12" s="107"/>
      <c r="AK12" s="107"/>
      <c r="AL12" s="107"/>
      <c r="AM12" s="107"/>
      <c r="AN12" s="107"/>
      <c r="AO12" s="107"/>
      <c r="AP12" s="107"/>
      <c r="AQ12" s="107"/>
      <c r="AR12" s="107"/>
      <c r="AS12" s="107"/>
      <c r="AT12" s="107"/>
      <c r="AU12" s="107"/>
      <c r="AV12" s="107"/>
      <c r="AW12" s="107"/>
      <c r="AX12" s="107"/>
      <c r="AY12" s="107"/>
      <c r="AZ12" s="638"/>
      <c r="BA12" s="396"/>
      <c r="BB12" s="396"/>
      <c r="BC12" s="396"/>
      <c r="BD12" s="396"/>
      <c r="BE12" s="396"/>
      <c r="BF12" s="396"/>
      <c r="BG12" s="396"/>
      <c r="BH12" s="396"/>
      <c r="BI12" s="396"/>
      <c r="BJ12" s="396"/>
      <c r="BK12" s="396"/>
      <c r="BL12" s="396"/>
      <c r="BM12" s="396"/>
      <c r="BN12" s="396"/>
      <c r="BO12" s="396"/>
      <c r="BP12" s="396"/>
      <c r="BQ12" s="396"/>
      <c r="BR12" s="396"/>
      <c r="BS12" s="396"/>
      <c r="BT12" s="396"/>
      <c r="BU12" s="396"/>
      <c r="BV12" s="396"/>
    </row>
    <row r="13" spans="1:74" s="278" customFormat="1" ht="11.1" customHeight="1" x14ac:dyDescent="0.2">
      <c r="A13" s="448" t="s">
        <v>561</v>
      </c>
      <c r="B13" s="449" t="s">
        <v>1003</v>
      </c>
      <c r="C13" s="107">
        <v>3.3765000000000001</v>
      </c>
      <c r="D13" s="107">
        <v>3.7168220000000001</v>
      </c>
      <c r="E13" s="107">
        <v>5.1210849999999999</v>
      </c>
      <c r="F13" s="107">
        <v>5.6709940000000003</v>
      </c>
      <c r="G13" s="107">
        <v>6.2357820000000004</v>
      </c>
      <c r="H13" s="107">
        <v>6.2290910000000004</v>
      </c>
      <c r="I13" s="107">
        <v>6.4376540000000002</v>
      </c>
      <c r="J13" s="107">
        <v>6.1942500000000003</v>
      </c>
      <c r="K13" s="107">
        <v>5.5443059999999997</v>
      </c>
      <c r="L13" s="107">
        <v>5.0222910000000001</v>
      </c>
      <c r="M13" s="107">
        <v>4.0352290000000002</v>
      </c>
      <c r="N13" s="107">
        <v>3.6982439999999999</v>
      </c>
      <c r="O13" s="107">
        <v>3.9885999999999999</v>
      </c>
      <c r="P13" s="107">
        <v>4.3869449999999999</v>
      </c>
      <c r="Q13" s="107">
        <v>6.0047360000000003</v>
      </c>
      <c r="R13" s="107">
        <v>6.7418519999999997</v>
      </c>
      <c r="S13" s="107">
        <v>7.5432309999999996</v>
      </c>
      <c r="T13" s="107">
        <v>7.4054270000000004</v>
      </c>
      <c r="U13" s="107">
        <v>7.7201680000000001</v>
      </c>
      <c r="V13" s="107">
        <v>7.5035420000000004</v>
      </c>
      <c r="W13" s="107">
        <v>6.604063</v>
      </c>
      <c r="X13" s="107">
        <v>6.0756699999999997</v>
      </c>
      <c r="Y13" s="107">
        <v>4.9381969999999997</v>
      </c>
      <c r="Z13" s="107">
        <v>4.4939210000000003</v>
      </c>
      <c r="AA13" s="107">
        <v>4.7257749999999996</v>
      </c>
      <c r="AB13" s="107">
        <v>5.3420030000000001</v>
      </c>
      <c r="AC13" s="107">
        <v>7.1125090000000002</v>
      </c>
      <c r="AD13" s="107">
        <v>7.8319720000000004</v>
      </c>
      <c r="AE13" s="107">
        <v>8.5387249999999995</v>
      </c>
      <c r="AF13" s="107">
        <v>8.5525529999999996</v>
      </c>
      <c r="AG13" s="107">
        <v>8.7783449999999998</v>
      </c>
      <c r="AH13" s="107">
        <v>8.4123389999999993</v>
      </c>
      <c r="AI13" s="107">
        <v>7.5105320000000004</v>
      </c>
      <c r="AJ13" s="107">
        <v>6.7362120000000001</v>
      </c>
      <c r="AK13" s="107">
        <v>5.39269</v>
      </c>
      <c r="AL13" s="107">
        <v>4.9843929999999999</v>
      </c>
      <c r="AM13" s="107">
        <v>5.3970339999999997</v>
      </c>
      <c r="AN13" s="107">
        <v>5.8054680000000003</v>
      </c>
      <c r="AO13" s="107">
        <v>7.9608470000000002</v>
      </c>
      <c r="AP13" s="107">
        <v>8.7576199999999993</v>
      </c>
      <c r="AQ13" s="107">
        <v>9.3055590000000006</v>
      </c>
      <c r="AR13" s="107">
        <v>9.4233340000000005</v>
      </c>
      <c r="AS13" s="107">
        <v>9.8570399999999996</v>
      </c>
      <c r="AT13" s="107">
        <v>9.3191810000000004</v>
      </c>
      <c r="AU13" s="107">
        <v>8.1764949999999992</v>
      </c>
      <c r="AV13" s="107">
        <v>7.5890500000000003</v>
      </c>
      <c r="AW13" s="107">
        <v>5.9874479999999997</v>
      </c>
      <c r="AX13" s="107">
        <v>5.5693989999999998</v>
      </c>
      <c r="AY13" s="107">
        <v>5.9529529999999999</v>
      </c>
      <c r="AZ13" s="638">
        <v>6.499409</v>
      </c>
      <c r="BA13" s="396">
        <v>8.8508169999999993</v>
      </c>
      <c r="BB13" s="396">
        <v>9.7882949999999997</v>
      </c>
      <c r="BC13" s="396">
        <v>10.692080000000001</v>
      </c>
      <c r="BD13" s="396">
        <v>10.745509999999999</v>
      </c>
      <c r="BE13" s="396">
        <v>11.01892</v>
      </c>
      <c r="BF13" s="396">
        <v>10.52854</v>
      </c>
      <c r="BG13" s="396">
        <v>9.3388650000000002</v>
      </c>
      <c r="BH13" s="396">
        <v>8.2733290000000004</v>
      </c>
      <c r="BI13" s="396">
        <v>6.6475150000000003</v>
      </c>
      <c r="BJ13" s="396">
        <v>6.0495349999999997</v>
      </c>
      <c r="BK13" s="396">
        <v>6.4811189999999996</v>
      </c>
      <c r="BL13" s="396">
        <v>7.0928639999999996</v>
      </c>
      <c r="BM13" s="396">
        <v>9.6967440000000007</v>
      </c>
      <c r="BN13" s="396">
        <v>10.73319</v>
      </c>
      <c r="BO13" s="396">
        <v>11.72898</v>
      </c>
      <c r="BP13" s="396">
        <v>11.784660000000001</v>
      </c>
      <c r="BQ13" s="396">
        <v>12.08175</v>
      </c>
      <c r="BR13" s="396">
        <v>11.537089999999999</v>
      </c>
      <c r="BS13" s="396">
        <v>10.225199999999999</v>
      </c>
      <c r="BT13" s="396">
        <v>9.0507310000000007</v>
      </c>
      <c r="BU13" s="396">
        <v>7.2640010000000004</v>
      </c>
      <c r="BV13" s="396">
        <v>6.6075670000000004</v>
      </c>
    </row>
    <row r="14" spans="1:74" ht="11.1" customHeight="1" x14ac:dyDescent="0.2">
      <c r="A14" s="235" t="s">
        <v>562</v>
      </c>
      <c r="B14" s="446" t="s">
        <v>990</v>
      </c>
      <c r="C14" s="386">
        <v>2.1349689999999999</v>
      </c>
      <c r="D14" s="386">
        <v>2.3570410000000002</v>
      </c>
      <c r="E14" s="386">
        <v>3.2522410000000002</v>
      </c>
      <c r="F14" s="386">
        <v>3.6321620000000001</v>
      </c>
      <c r="G14" s="386">
        <v>4.0068219999999997</v>
      </c>
      <c r="H14" s="386">
        <v>3.9971139999999998</v>
      </c>
      <c r="I14" s="386">
        <v>4.1176570000000003</v>
      </c>
      <c r="J14" s="386">
        <v>3.9821780000000002</v>
      </c>
      <c r="K14" s="386">
        <v>3.5685389999999999</v>
      </c>
      <c r="L14" s="386">
        <v>3.3060369999999999</v>
      </c>
      <c r="M14" s="386">
        <v>2.6934960000000001</v>
      </c>
      <c r="N14" s="386">
        <v>2.462027</v>
      </c>
      <c r="O14" s="386">
        <v>2.6254870000000001</v>
      </c>
      <c r="P14" s="386">
        <v>2.8937110000000001</v>
      </c>
      <c r="Q14" s="386">
        <v>3.9540670000000002</v>
      </c>
      <c r="R14" s="386">
        <v>4.4783030000000004</v>
      </c>
      <c r="S14" s="386">
        <v>5.0734719999999998</v>
      </c>
      <c r="T14" s="386">
        <v>4.9483300000000003</v>
      </c>
      <c r="U14" s="386">
        <v>5.1728139999999998</v>
      </c>
      <c r="V14" s="386">
        <v>5.049239</v>
      </c>
      <c r="W14" s="386">
        <v>4.4087329999999998</v>
      </c>
      <c r="X14" s="386">
        <v>4.1547109999999998</v>
      </c>
      <c r="Y14" s="386">
        <v>3.4276179999999998</v>
      </c>
      <c r="Z14" s="386">
        <v>3.086624</v>
      </c>
      <c r="AA14" s="386">
        <v>3.2401610000000001</v>
      </c>
      <c r="AB14" s="386">
        <v>3.6594989999999998</v>
      </c>
      <c r="AC14" s="386">
        <v>4.885497</v>
      </c>
      <c r="AD14" s="386">
        <v>5.3853840000000002</v>
      </c>
      <c r="AE14" s="386">
        <v>5.8454059999999997</v>
      </c>
      <c r="AF14" s="386">
        <v>5.8627820000000002</v>
      </c>
      <c r="AG14" s="386">
        <v>5.9914509999999996</v>
      </c>
      <c r="AH14" s="386">
        <v>5.7354370000000001</v>
      </c>
      <c r="AI14" s="386">
        <v>5.107907</v>
      </c>
      <c r="AJ14" s="386">
        <v>4.6376090000000003</v>
      </c>
      <c r="AK14" s="386">
        <v>3.7536999999999998</v>
      </c>
      <c r="AL14" s="386">
        <v>3.4417010000000001</v>
      </c>
      <c r="AM14" s="386">
        <v>3.703436</v>
      </c>
      <c r="AN14" s="386">
        <v>3.9665910000000002</v>
      </c>
      <c r="AO14" s="386">
        <v>5.455514</v>
      </c>
      <c r="AP14" s="386">
        <v>5.9665350000000004</v>
      </c>
      <c r="AQ14" s="386">
        <v>6.2678279999999997</v>
      </c>
      <c r="AR14" s="386">
        <v>6.3790690000000003</v>
      </c>
      <c r="AS14" s="386">
        <v>6.6889310000000002</v>
      </c>
      <c r="AT14" s="386">
        <v>6.272526</v>
      </c>
      <c r="AU14" s="386">
        <v>5.4336640000000003</v>
      </c>
      <c r="AV14" s="386">
        <v>5.1993559999999999</v>
      </c>
      <c r="AW14" s="386">
        <v>4.1281619999999997</v>
      </c>
      <c r="AX14" s="386">
        <v>3.8122919999999998</v>
      </c>
      <c r="AY14" s="386">
        <v>4.037077</v>
      </c>
      <c r="AZ14" s="902">
        <v>4.3833739999999999</v>
      </c>
      <c r="BA14" s="358">
        <v>5.9650980000000002</v>
      </c>
      <c r="BB14" s="358">
        <v>6.6197220000000003</v>
      </c>
      <c r="BC14" s="358">
        <v>7.2318519999999999</v>
      </c>
      <c r="BD14" s="358">
        <v>7.276834</v>
      </c>
      <c r="BE14" s="358">
        <v>7.4296670000000002</v>
      </c>
      <c r="BF14" s="358">
        <v>7.0903790000000004</v>
      </c>
      <c r="BG14" s="358">
        <v>6.2547730000000001</v>
      </c>
      <c r="BH14" s="358">
        <v>5.5429320000000004</v>
      </c>
      <c r="BI14" s="358">
        <v>4.4938500000000001</v>
      </c>
      <c r="BJ14" s="358">
        <v>4.0293910000000004</v>
      </c>
      <c r="BK14" s="358">
        <v>4.305809</v>
      </c>
      <c r="BL14" s="358">
        <v>4.7098380000000004</v>
      </c>
      <c r="BM14" s="358">
        <v>6.4712129999999997</v>
      </c>
      <c r="BN14" s="358">
        <v>7.2019780000000004</v>
      </c>
      <c r="BO14" s="358">
        <v>7.8808179999999997</v>
      </c>
      <c r="BP14" s="358">
        <v>7.9321820000000001</v>
      </c>
      <c r="BQ14" s="358">
        <v>8.0997979999999998</v>
      </c>
      <c r="BR14" s="358">
        <v>7.7261990000000003</v>
      </c>
      <c r="BS14" s="358">
        <v>6.8092430000000004</v>
      </c>
      <c r="BT14" s="358">
        <v>6.028912</v>
      </c>
      <c r="BU14" s="358">
        <v>4.8815739999999996</v>
      </c>
      <c r="BV14" s="358">
        <v>4.3737709999999996</v>
      </c>
    </row>
    <row r="15" spans="1:74" ht="11.1" customHeight="1" x14ac:dyDescent="0.2">
      <c r="A15" s="235" t="s">
        <v>563</v>
      </c>
      <c r="B15" s="446" t="s">
        <v>991</v>
      </c>
      <c r="C15" s="386">
        <v>1.0118910000000001</v>
      </c>
      <c r="D15" s="386">
        <v>1.1158079999999999</v>
      </c>
      <c r="E15" s="386">
        <v>1.520813</v>
      </c>
      <c r="F15" s="386">
        <v>1.662012</v>
      </c>
      <c r="G15" s="386">
        <v>1.8157570000000001</v>
      </c>
      <c r="H15" s="386">
        <v>1.8185750000000001</v>
      </c>
      <c r="I15" s="386">
        <v>1.893588</v>
      </c>
      <c r="J15" s="386">
        <v>1.8013749999999999</v>
      </c>
      <c r="K15" s="386">
        <v>1.6075120000000001</v>
      </c>
      <c r="L15" s="386">
        <v>1.383238</v>
      </c>
      <c r="M15" s="386">
        <v>1.0859639999999999</v>
      </c>
      <c r="N15" s="386">
        <v>1.007368</v>
      </c>
      <c r="O15" s="386">
        <v>1.1192789999999999</v>
      </c>
      <c r="P15" s="386">
        <v>1.234251</v>
      </c>
      <c r="Q15" s="386">
        <v>1.680342</v>
      </c>
      <c r="R15" s="386">
        <v>1.8553170000000001</v>
      </c>
      <c r="S15" s="386">
        <v>2.0231469999999998</v>
      </c>
      <c r="T15" s="386">
        <v>2.0107569999999999</v>
      </c>
      <c r="U15" s="386">
        <v>2.086589</v>
      </c>
      <c r="V15" s="386">
        <v>2.0100889999999998</v>
      </c>
      <c r="W15" s="386">
        <v>1.7957099999999999</v>
      </c>
      <c r="X15" s="386">
        <v>1.5578320000000001</v>
      </c>
      <c r="Y15" s="386">
        <v>1.2249099999999999</v>
      </c>
      <c r="Z15" s="386">
        <v>1.1529670000000001</v>
      </c>
      <c r="AA15" s="386">
        <v>1.218102</v>
      </c>
      <c r="AB15" s="386">
        <v>1.386266</v>
      </c>
      <c r="AC15" s="386">
        <v>1.821245</v>
      </c>
      <c r="AD15" s="386">
        <v>2.0067430000000002</v>
      </c>
      <c r="AE15" s="386">
        <v>2.2156229999999999</v>
      </c>
      <c r="AF15" s="386">
        <v>2.2133370000000001</v>
      </c>
      <c r="AG15" s="386">
        <v>2.2969189999999999</v>
      </c>
      <c r="AH15" s="386">
        <v>2.2037990000000001</v>
      </c>
      <c r="AI15" s="386">
        <v>1.969346</v>
      </c>
      <c r="AJ15" s="386">
        <v>1.7090780000000001</v>
      </c>
      <c r="AK15" s="386">
        <v>1.33619</v>
      </c>
      <c r="AL15" s="386">
        <v>1.2756829999999999</v>
      </c>
      <c r="AM15" s="386">
        <v>1.4082399999999999</v>
      </c>
      <c r="AN15" s="386">
        <v>1.533698</v>
      </c>
      <c r="AO15" s="386">
        <v>2.0728089999999999</v>
      </c>
      <c r="AP15" s="386">
        <v>2.3222019999999999</v>
      </c>
      <c r="AQ15" s="386">
        <v>2.5222889999999998</v>
      </c>
      <c r="AR15" s="386">
        <v>2.5298910000000001</v>
      </c>
      <c r="AS15" s="386">
        <v>2.6359910000000002</v>
      </c>
      <c r="AT15" s="386">
        <v>2.5312030000000001</v>
      </c>
      <c r="AU15" s="386">
        <v>2.2769629999999998</v>
      </c>
      <c r="AV15" s="386">
        <v>1.968197</v>
      </c>
      <c r="AW15" s="386">
        <v>1.5330349999999999</v>
      </c>
      <c r="AX15" s="386">
        <v>1.46011</v>
      </c>
      <c r="AY15" s="386">
        <v>1.600848</v>
      </c>
      <c r="AZ15" s="902">
        <v>1.7785470000000001</v>
      </c>
      <c r="BA15" s="358">
        <v>2.4070130000000001</v>
      </c>
      <c r="BB15" s="358">
        <v>2.6501290000000002</v>
      </c>
      <c r="BC15" s="358">
        <v>2.8886340000000001</v>
      </c>
      <c r="BD15" s="358">
        <v>2.8965589999999999</v>
      </c>
      <c r="BE15" s="358">
        <v>2.998621</v>
      </c>
      <c r="BF15" s="358">
        <v>2.8663669999999999</v>
      </c>
      <c r="BG15" s="358">
        <v>2.5683280000000002</v>
      </c>
      <c r="BH15" s="358">
        <v>2.261565</v>
      </c>
      <c r="BI15" s="358">
        <v>1.7872539999999999</v>
      </c>
      <c r="BJ15" s="358">
        <v>1.691187</v>
      </c>
      <c r="BK15" s="358">
        <v>1.82805</v>
      </c>
      <c r="BL15" s="358">
        <v>2.0125890000000002</v>
      </c>
      <c r="BM15" s="358">
        <v>2.703732</v>
      </c>
      <c r="BN15" s="358">
        <v>2.9674800000000001</v>
      </c>
      <c r="BO15" s="358">
        <v>3.2279640000000001</v>
      </c>
      <c r="BP15" s="358">
        <v>3.2324929999999998</v>
      </c>
      <c r="BQ15" s="358">
        <v>3.3427250000000002</v>
      </c>
      <c r="BR15" s="358">
        <v>3.1925759999999999</v>
      </c>
      <c r="BS15" s="358">
        <v>2.8585310000000002</v>
      </c>
      <c r="BT15" s="358">
        <v>2.5154000000000001</v>
      </c>
      <c r="BU15" s="358">
        <v>1.9866239999999999</v>
      </c>
      <c r="BV15" s="358">
        <v>1.8786320000000001</v>
      </c>
    </row>
    <row r="16" spans="1:74" ht="11.1" customHeight="1" x14ac:dyDescent="0.2">
      <c r="A16" s="235" t="s">
        <v>564</v>
      </c>
      <c r="B16" s="446" t="s">
        <v>992</v>
      </c>
      <c r="C16" s="386">
        <v>0.22964019999999999</v>
      </c>
      <c r="D16" s="386">
        <v>0.24397269999999999</v>
      </c>
      <c r="E16" s="386">
        <v>0.34803200000000001</v>
      </c>
      <c r="F16" s="386">
        <v>0.37681969999999998</v>
      </c>
      <c r="G16" s="386">
        <v>0.41320210000000002</v>
      </c>
      <c r="H16" s="386">
        <v>0.41340310000000002</v>
      </c>
      <c r="I16" s="386">
        <v>0.42640909999999999</v>
      </c>
      <c r="J16" s="386">
        <v>0.41069699999999998</v>
      </c>
      <c r="K16" s="386">
        <v>0.36825439999999998</v>
      </c>
      <c r="L16" s="386">
        <v>0.3330148</v>
      </c>
      <c r="M16" s="386">
        <v>0.25576919999999997</v>
      </c>
      <c r="N16" s="386">
        <v>0.2288492</v>
      </c>
      <c r="O16" s="386">
        <v>0.24383479999999999</v>
      </c>
      <c r="P16" s="386">
        <v>0.25898330000000003</v>
      </c>
      <c r="Q16" s="386">
        <v>0.37032619999999999</v>
      </c>
      <c r="R16" s="386">
        <v>0.40823300000000001</v>
      </c>
      <c r="S16" s="386">
        <v>0.4466117</v>
      </c>
      <c r="T16" s="386">
        <v>0.44634020000000002</v>
      </c>
      <c r="U16" s="386">
        <v>0.46076499999999998</v>
      </c>
      <c r="V16" s="386">
        <v>0.44421389999999999</v>
      </c>
      <c r="W16" s="386">
        <v>0.39961970000000002</v>
      </c>
      <c r="X16" s="386">
        <v>0.3631277</v>
      </c>
      <c r="Y16" s="386">
        <v>0.2856688</v>
      </c>
      <c r="Z16" s="386">
        <v>0.25433060000000002</v>
      </c>
      <c r="AA16" s="386">
        <v>0.26751170000000002</v>
      </c>
      <c r="AB16" s="386">
        <v>0.29623870000000002</v>
      </c>
      <c r="AC16" s="386">
        <v>0.40576719999999999</v>
      </c>
      <c r="AD16" s="386">
        <v>0.43984620000000002</v>
      </c>
      <c r="AE16" s="386">
        <v>0.47769539999999999</v>
      </c>
      <c r="AF16" s="386">
        <v>0.47643410000000003</v>
      </c>
      <c r="AG16" s="386">
        <v>0.48997420000000003</v>
      </c>
      <c r="AH16" s="386">
        <v>0.47310380000000002</v>
      </c>
      <c r="AI16" s="386">
        <v>0.43327939999999998</v>
      </c>
      <c r="AJ16" s="386">
        <v>0.38952429999999999</v>
      </c>
      <c r="AK16" s="386">
        <v>0.30280079999999998</v>
      </c>
      <c r="AL16" s="386">
        <v>0.26700980000000002</v>
      </c>
      <c r="AM16" s="386">
        <v>0.28535759999999999</v>
      </c>
      <c r="AN16" s="386">
        <v>0.3051796</v>
      </c>
      <c r="AO16" s="386">
        <v>0.43252410000000002</v>
      </c>
      <c r="AP16" s="386">
        <v>0.46888350000000001</v>
      </c>
      <c r="AQ16" s="386">
        <v>0.51544310000000004</v>
      </c>
      <c r="AR16" s="386">
        <v>0.51437409999999995</v>
      </c>
      <c r="AS16" s="386">
        <v>0.53211799999999998</v>
      </c>
      <c r="AT16" s="386">
        <v>0.51545200000000002</v>
      </c>
      <c r="AU16" s="386">
        <v>0.46586860000000002</v>
      </c>
      <c r="AV16" s="386">
        <v>0.42149809999999999</v>
      </c>
      <c r="AW16" s="386">
        <v>0.32625110000000002</v>
      </c>
      <c r="AX16" s="386">
        <v>0.29699700000000001</v>
      </c>
      <c r="AY16" s="386">
        <v>0.31502760000000002</v>
      </c>
      <c r="AZ16" s="902">
        <v>0.33748800000000001</v>
      </c>
      <c r="BA16" s="358">
        <v>0.47870550000000001</v>
      </c>
      <c r="BB16" s="358">
        <v>0.51844460000000003</v>
      </c>
      <c r="BC16" s="358">
        <v>0.57159660000000001</v>
      </c>
      <c r="BD16" s="358">
        <v>0.57211639999999997</v>
      </c>
      <c r="BE16" s="358">
        <v>0.59063030000000005</v>
      </c>
      <c r="BF16" s="358">
        <v>0.57179679999999999</v>
      </c>
      <c r="BG16" s="358">
        <v>0.515764</v>
      </c>
      <c r="BH16" s="358">
        <v>0.46883180000000002</v>
      </c>
      <c r="BI16" s="358">
        <v>0.36641119999999999</v>
      </c>
      <c r="BJ16" s="358">
        <v>0.32895730000000001</v>
      </c>
      <c r="BK16" s="358">
        <v>0.3472597</v>
      </c>
      <c r="BL16" s="358">
        <v>0.37043779999999998</v>
      </c>
      <c r="BM16" s="358">
        <v>0.52180029999999999</v>
      </c>
      <c r="BN16" s="358">
        <v>0.56373099999999998</v>
      </c>
      <c r="BO16" s="358">
        <v>0.62019550000000001</v>
      </c>
      <c r="BP16" s="358">
        <v>0.61998430000000004</v>
      </c>
      <c r="BQ16" s="358">
        <v>0.63923229999999998</v>
      </c>
      <c r="BR16" s="358">
        <v>0.61831369999999997</v>
      </c>
      <c r="BS16" s="358">
        <v>0.55742309999999995</v>
      </c>
      <c r="BT16" s="358">
        <v>0.50641820000000004</v>
      </c>
      <c r="BU16" s="358">
        <v>0.39580340000000003</v>
      </c>
      <c r="BV16" s="358">
        <v>0.35516320000000001</v>
      </c>
    </row>
    <row r="17" spans="1:74" ht="11.1" customHeight="1" x14ac:dyDescent="0.2">
      <c r="A17" s="235"/>
      <c r="B17" s="732"/>
      <c r="C17" s="386"/>
      <c r="D17" s="386"/>
      <c r="E17" s="386"/>
      <c r="F17" s="386"/>
      <c r="G17" s="386"/>
      <c r="H17" s="386"/>
      <c r="I17" s="386"/>
      <c r="J17" s="386"/>
      <c r="K17" s="386"/>
      <c r="L17" s="386"/>
      <c r="M17" s="386"/>
      <c r="N17" s="386"/>
      <c r="O17" s="386"/>
      <c r="P17" s="386"/>
      <c r="Q17" s="386"/>
      <c r="R17" s="386"/>
      <c r="S17" s="386"/>
      <c r="T17" s="386"/>
      <c r="U17" s="386"/>
      <c r="V17" s="386"/>
      <c r="W17" s="386"/>
      <c r="X17" s="386"/>
      <c r="Y17" s="386"/>
      <c r="Z17" s="386"/>
      <c r="AA17" s="386"/>
      <c r="AB17" s="386"/>
      <c r="AC17" s="386"/>
      <c r="AD17" s="386"/>
      <c r="AE17" s="386"/>
      <c r="AF17" s="386"/>
      <c r="AG17" s="386"/>
      <c r="AH17" s="386"/>
      <c r="AI17" s="386"/>
      <c r="AJ17" s="386"/>
      <c r="AK17" s="386"/>
      <c r="AL17" s="386"/>
      <c r="AM17" s="386"/>
      <c r="AN17" s="386"/>
      <c r="AO17" s="386"/>
      <c r="AP17" s="386"/>
      <c r="AQ17" s="386"/>
      <c r="AR17" s="386"/>
      <c r="AS17" s="386"/>
      <c r="AT17" s="386"/>
      <c r="AU17" s="386"/>
      <c r="AV17" s="386"/>
      <c r="AW17" s="386"/>
      <c r="AX17" s="386"/>
      <c r="AY17" s="386"/>
      <c r="AZ17" s="902"/>
      <c r="BA17" s="358"/>
      <c r="BB17" s="358"/>
      <c r="BC17" s="358"/>
      <c r="BD17" s="358"/>
      <c r="BE17" s="358"/>
      <c r="BF17" s="358"/>
      <c r="BG17" s="358"/>
      <c r="BH17" s="358"/>
      <c r="BI17" s="358"/>
      <c r="BJ17" s="358"/>
      <c r="BK17" s="358"/>
      <c r="BL17" s="358"/>
      <c r="BM17" s="358"/>
      <c r="BN17" s="358"/>
      <c r="BO17" s="358"/>
      <c r="BP17" s="358"/>
      <c r="BQ17" s="358"/>
      <c r="BR17" s="358"/>
      <c r="BS17" s="358"/>
      <c r="BT17" s="358"/>
      <c r="BU17" s="358"/>
      <c r="BV17" s="358"/>
    </row>
    <row r="18" spans="1:74" s="240" customFormat="1" ht="11.1" customHeight="1" x14ac:dyDescent="0.2">
      <c r="A18" s="235" t="s">
        <v>579</v>
      </c>
      <c r="B18" s="445" t="s">
        <v>1368</v>
      </c>
      <c r="C18" s="386">
        <v>25.710062691000001</v>
      </c>
      <c r="D18" s="386">
        <v>9.4372687079999995</v>
      </c>
      <c r="E18" s="386">
        <v>10.639892725999999</v>
      </c>
      <c r="F18" s="386">
        <v>10.70230767</v>
      </c>
      <c r="G18" s="386">
        <v>23.786415754</v>
      </c>
      <c r="H18" s="386">
        <v>24.72237303</v>
      </c>
      <c r="I18" s="386">
        <v>26.657743386</v>
      </c>
      <c r="J18" s="386">
        <v>15.860364242999999</v>
      </c>
      <c r="K18" s="386">
        <v>3.6397852199999998</v>
      </c>
      <c r="L18" s="386">
        <v>8.4741046650000005</v>
      </c>
      <c r="M18" s="386">
        <v>20.594661810000002</v>
      </c>
      <c r="N18" s="386">
        <v>24.759794302</v>
      </c>
      <c r="O18" s="386">
        <v>14.39440825</v>
      </c>
      <c r="P18" s="386">
        <v>9.2856273999999992</v>
      </c>
      <c r="Q18" s="386">
        <v>16.415468067999999</v>
      </c>
      <c r="R18" s="386">
        <v>12.92587065</v>
      </c>
      <c r="S18" s="386">
        <v>20.334676796</v>
      </c>
      <c r="T18" s="386">
        <v>20.585118869999999</v>
      </c>
      <c r="U18" s="386">
        <v>27.231978892000001</v>
      </c>
      <c r="V18" s="386">
        <v>19.569592270000001</v>
      </c>
      <c r="W18" s="386">
        <v>2.4810385799999999</v>
      </c>
      <c r="X18" s="386">
        <v>7.6365556550000004</v>
      </c>
      <c r="Y18" s="386">
        <v>15.734530680000001</v>
      </c>
      <c r="Z18" s="386">
        <v>24.408257371000001</v>
      </c>
      <c r="AA18" s="386">
        <v>26.876236004999999</v>
      </c>
      <c r="AB18" s="386">
        <v>8.1145899920000009</v>
      </c>
      <c r="AC18" s="386">
        <v>16.220972239000002</v>
      </c>
      <c r="AD18" s="386">
        <v>13.29958437</v>
      </c>
      <c r="AE18" s="386">
        <v>23.492280871999998</v>
      </c>
      <c r="AF18" s="386">
        <v>26.129258849999999</v>
      </c>
      <c r="AG18" s="386">
        <v>22.030533996999999</v>
      </c>
      <c r="AH18" s="386">
        <v>18.856416004</v>
      </c>
      <c r="AI18" s="386">
        <v>7.4030957400000004</v>
      </c>
      <c r="AJ18" s="386">
        <v>9.7051555539999992</v>
      </c>
      <c r="AK18" s="386">
        <v>16.3825389</v>
      </c>
      <c r="AL18" s="386">
        <v>23.518723530999999</v>
      </c>
      <c r="AM18" s="386">
        <v>30.571565647</v>
      </c>
      <c r="AN18" s="386">
        <v>8.6802838920000003</v>
      </c>
      <c r="AO18" s="386">
        <v>15.616576833</v>
      </c>
      <c r="AP18" s="386">
        <v>16.474276979999999</v>
      </c>
      <c r="AQ18" s="386">
        <v>22.692979785999999</v>
      </c>
      <c r="AR18" s="386">
        <v>26.286889049999999</v>
      </c>
      <c r="AS18" s="386">
        <v>27.859946015999999</v>
      </c>
      <c r="AT18" s="386">
        <v>16.645743787000001</v>
      </c>
      <c r="AU18" s="386">
        <v>13.08570624</v>
      </c>
      <c r="AV18" s="386">
        <v>13.42504166</v>
      </c>
      <c r="AW18" s="386">
        <v>23.898364272999999</v>
      </c>
      <c r="AX18" s="386">
        <v>32.034604315000003</v>
      </c>
      <c r="AY18" s="386">
        <v>21.906359999999999</v>
      </c>
      <c r="AZ18" s="902">
        <v>7.4534770000000004</v>
      </c>
      <c r="BA18" s="358">
        <v>16.159210000000002</v>
      </c>
      <c r="BB18" s="358">
        <v>16.02599</v>
      </c>
      <c r="BC18" s="358">
        <v>22.03782</v>
      </c>
      <c r="BD18" s="358">
        <v>24.28895</v>
      </c>
      <c r="BE18" s="358">
        <v>26.142209999999999</v>
      </c>
      <c r="BF18" s="358">
        <v>18.491129999999998</v>
      </c>
      <c r="BG18" s="358">
        <v>13.77026</v>
      </c>
      <c r="BH18" s="358">
        <v>12.97221</v>
      </c>
      <c r="BI18" s="358">
        <v>23.714510000000001</v>
      </c>
      <c r="BJ18" s="358">
        <v>29.736049999999999</v>
      </c>
      <c r="BK18" s="358">
        <v>20.563130000000001</v>
      </c>
      <c r="BL18" s="358">
        <v>7.3408870000000004</v>
      </c>
      <c r="BM18" s="358">
        <v>16.582750000000001</v>
      </c>
      <c r="BN18" s="358">
        <v>16.85585</v>
      </c>
      <c r="BO18" s="358">
        <v>23.098189999999999</v>
      </c>
      <c r="BP18" s="358">
        <v>25.540569999999999</v>
      </c>
      <c r="BQ18" s="358">
        <v>27.528680000000001</v>
      </c>
      <c r="BR18" s="358">
        <v>19.526479999999999</v>
      </c>
      <c r="BS18" s="358">
        <v>14.57864</v>
      </c>
      <c r="BT18" s="358">
        <v>13.767010000000001</v>
      </c>
      <c r="BU18" s="358">
        <v>25.019269999999999</v>
      </c>
      <c r="BV18" s="358">
        <v>31.494219999999999</v>
      </c>
    </row>
    <row r="19" spans="1:74" ht="11.1" customHeight="1" x14ac:dyDescent="0.2">
      <c r="A19" s="50"/>
      <c r="B19" s="733"/>
      <c r="C19" s="440"/>
      <c r="D19" s="440"/>
      <c r="E19" s="440"/>
      <c r="F19" s="440"/>
      <c r="G19" s="440"/>
      <c r="H19" s="440"/>
      <c r="I19" s="440"/>
      <c r="J19" s="440"/>
      <c r="K19" s="440"/>
      <c r="L19" s="440"/>
      <c r="M19" s="440"/>
      <c r="N19" s="440"/>
      <c r="O19" s="440"/>
      <c r="P19" s="440"/>
      <c r="Q19" s="440"/>
      <c r="R19" s="440"/>
      <c r="S19" s="440"/>
      <c r="T19" s="440"/>
      <c r="U19" s="440"/>
      <c r="V19" s="440"/>
      <c r="W19" s="440"/>
      <c r="X19" s="440"/>
      <c r="Y19" s="440"/>
      <c r="Z19" s="440"/>
      <c r="AA19" s="440"/>
      <c r="AB19" s="440"/>
      <c r="AC19" s="440"/>
      <c r="AD19" s="440"/>
      <c r="AE19" s="440"/>
      <c r="AF19" s="440"/>
      <c r="AG19" s="440"/>
      <c r="AH19" s="440"/>
      <c r="AI19" s="440"/>
      <c r="AJ19" s="440"/>
      <c r="AK19" s="440"/>
      <c r="AL19" s="440"/>
      <c r="AM19" s="440"/>
      <c r="AN19" s="440"/>
      <c r="AO19" s="440"/>
      <c r="AP19" s="440"/>
      <c r="AQ19" s="440"/>
      <c r="AR19" s="440"/>
      <c r="AS19" s="440"/>
      <c r="AT19" s="440"/>
      <c r="AU19" s="440"/>
      <c r="AV19" s="440"/>
      <c r="AW19" s="440"/>
      <c r="AX19" s="440"/>
      <c r="AY19" s="440"/>
      <c r="AZ19" s="937"/>
      <c r="BA19" s="443"/>
      <c r="BB19" s="443"/>
      <c r="BC19" s="443"/>
      <c r="BD19" s="443"/>
      <c r="BE19" s="443"/>
      <c r="BF19" s="443"/>
      <c r="BG19" s="443"/>
      <c r="BH19" s="443"/>
      <c r="BI19" s="443"/>
      <c r="BJ19" s="443"/>
      <c r="BK19" s="443"/>
      <c r="BL19" s="443"/>
      <c r="BM19" s="443"/>
      <c r="BN19" s="443"/>
      <c r="BO19" s="443"/>
      <c r="BP19" s="443"/>
      <c r="BQ19" s="443"/>
      <c r="BR19" s="443"/>
      <c r="BS19" s="443"/>
      <c r="BT19" s="443"/>
      <c r="BU19" s="443"/>
      <c r="BV19" s="443"/>
    </row>
    <row r="20" spans="1:74" ht="11.1" customHeight="1" x14ac:dyDescent="0.2">
      <c r="A20" s="50"/>
      <c r="B20" s="52" t="s">
        <v>1369</v>
      </c>
      <c r="C20" s="440"/>
      <c r="D20" s="440"/>
      <c r="E20" s="440"/>
      <c r="F20" s="440"/>
      <c r="G20" s="440"/>
      <c r="H20" s="440"/>
      <c r="I20" s="440"/>
      <c r="J20" s="440"/>
      <c r="K20" s="440"/>
      <c r="L20" s="440"/>
      <c r="M20" s="440"/>
      <c r="N20" s="440"/>
      <c r="O20" s="440"/>
      <c r="P20" s="440"/>
      <c r="Q20" s="440"/>
      <c r="R20" s="440"/>
      <c r="S20" s="440"/>
      <c r="T20" s="440"/>
      <c r="U20" s="440"/>
      <c r="V20" s="440"/>
      <c r="W20" s="440"/>
      <c r="X20" s="440"/>
      <c r="Y20" s="440"/>
      <c r="Z20" s="440"/>
      <c r="AA20" s="440"/>
      <c r="AB20" s="440"/>
      <c r="AC20" s="440"/>
      <c r="AD20" s="440"/>
      <c r="AE20" s="440"/>
      <c r="AF20" s="440"/>
      <c r="AG20" s="440"/>
      <c r="AH20" s="440"/>
      <c r="AI20" s="440"/>
      <c r="AJ20" s="440"/>
      <c r="AK20" s="440"/>
      <c r="AL20" s="440"/>
      <c r="AM20" s="440"/>
      <c r="AN20" s="440"/>
      <c r="AO20" s="440"/>
      <c r="AP20" s="440"/>
      <c r="AQ20" s="440"/>
      <c r="AR20" s="440"/>
      <c r="AS20" s="440"/>
      <c r="AT20" s="440"/>
      <c r="AU20" s="440"/>
      <c r="AV20" s="440"/>
      <c r="AW20" s="440"/>
      <c r="AX20" s="440"/>
      <c r="AY20" s="440"/>
      <c r="AZ20" s="937"/>
      <c r="BA20" s="443"/>
      <c r="BB20" s="443"/>
      <c r="BC20" s="443"/>
      <c r="BD20" s="443"/>
      <c r="BE20" s="443"/>
      <c r="BF20" s="443"/>
      <c r="BG20" s="443"/>
      <c r="BH20" s="443"/>
      <c r="BI20" s="443"/>
      <c r="BJ20" s="443"/>
      <c r="BK20" s="443"/>
      <c r="BL20" s="443"/>
      <c r="BM20" s="443"/>
      <c r="BN20" s="443"/>
      <c r="BO20" s="443"/>
      <c r="BP20" s="443"/>
      <c r="BQ20" s="443"/>
      <c r="BR20" s="443"/>
      <c r="BS20" s="443"/>
      <c r="BT20" s="443"/>
      <c r="BU20" s="443"/>
      <c r="BV20" s="443"/>
    </row>
    <row r="21" spans="1:74" s="278" customFormat="1" ht="11.1" customHeight="1" x14ac:dyDescent="0.2">
      <c r="A21" s="448" t="s">
        <v>582</v>
      </c>
      <c r="B21" s="449" t="s">
        <v>1370</v>
      </c>
      <c r="C21" s="107">
        <v>351.05317196999999</v>
      </c>
      <c r="D21" s="107">
        <v>316.69410332000001</v>
      </c>
      <c r="E21" s="107">
        <v>315.88662285999999</v>
      </c>
      <c r="F21" s="107">
        <v>295.78754823000003</v>
      </c>
      <c r="G21" s="107">
        <v>321.16389452999999</v>
      </c>
      <c r="H21" s="107">
        <v>358.7958405</v>
      </c>
      <c r="I21" s="107">
        <v>401.78163520999999</v>
      </c>
      <c r="J21" s="107">
        <v>402.18586777000002</v>
      </c>
      <c r="K21" s="107">
        <v>351.85255110000003</v>
      </c>
      <c r="L21" s="107">
        <v>308.36292376</v>
      </c>
      <c r="M21" s="107">
        <v>303.81234330000001</v>
      </c>
      <c r="N21" s="107">
        <v>339.51826820000002</v>
      </c>
      <c r="O21" s="107">
        <v>336.84124459999998</v>
      </c>
      <c r="P21" s="107">
        <v>303.58028624000002</v>
      </c>
      <c r="Q21" s="107">
        <v>317.85106619999999</v>
      </c>
      <c r="R21" s="107">
        <v>290.89010876999998</v>
      </c>
      <c r="S21" s="107">
        <v>309.76375632000003</v>
      </c>
      <c r="T21" s="107">
        <v>340.33805849999999</v>
      </c>
      <c r="U21" s="107">
        <v>399.45395618999999</v>
      </c>
      <c r="V21" s="107">
        <v>404.71911895</v>
      </c>
      <c r="W21" s="107">
        <v>358.09473539999999</v>
      </c>
      <c r="X21" s="107">
        <v>319.28662008999999</v>
      </c>
      <c r="Y21" s="107">
        <v>305.69046029999998</v>
      </c>
      <c r="Z21" s="107">
        <v>324.66210596000002</v>
      </c>
      <c r="AA21" s="107">
        <v>355.98246337</v>
      </c>
      <c r="AB21" s="107">
        <v>314.26014749000001</v>
      </c>
      <c r="AC21" s="107">
        <v>308.36856802</v>
      </c>
      <c r="AD21" s="107">
        <v>297.01692708000002</v>
      </c>
      <c r="AE21" s="107">
        <v>325.03804885</v>
      </c>
      <c r="AF21" s="107">
        <v>366.92426940000001</v>
      </c>
      <c r="AG21" s="107">
        <v>409.77265928000003</v>
      </c>
      <c r="AH21" s="107">
        <v>406.42677286000003</v>
      </c>
      <c r="AI21" s="107">
        <v>354.09572159999999</v>
      </c>
      <c r="AJ21" s="107">
        <v>326.16563665000001</v>
      </c>
      <c r="AK21" s="107">
        <v>306.51137010000002</v>
      </c>
      <c r="AL21" s="107">
        <v>339.85976822999999</v>
      </c>
      <c r="AM21" s="107">
        <v>374.63687952999999</v>
      </c>
      <c r="AN21" s="107">
        <v>331.58570675999999</v>
      </c>
      <c r="AO21" s="107">
        <v>318.92566786999998</v>
      </c>
      <c r="AP21" s="107">
        <v>305.60689710000003</v>
      </c>
      <c r="AQ21" s="107">
        <v>323.50247252999998</v>
      </c>
      <c r="AR21" s="107">
        <v>368.5178181</v>
      </c>
      <c r="AS21" s="107">
        <v>419.07556398000003</v>
      </c>
      <c r="AT21" s="107">
        <v>404.21379508000001</v>
      </c>
      <c r="AU21" s="107">
        <v>356.35859670000002</v>
      </c>
      <c r="AV21" s="107">
        <v>332.47526163999999</v>
      </c>
      <c r="AW21" s="107">
        <v>310.28644316999998</v>
      </c>
      <c r="AX21" s="107">
        <v>349.51431022999998</v>
      </c>
      <c r="AY21" s="107">
        <v>375.12959999999998</v>
      </c>
      <c r="AZ21" s="638">
        <v>332.839</v>
      </c>
      <c r="BA21" s="396">
        <v>325.51819999999998</v>
      </c>
      <c r="BB21" s="396">
        <v>308.11329999999998</v>
      </c>
      <c r="BC21" s="396">
        <v>328.9819</v>
      </c>
      <c r="BD21" s="396">
        <v>370.54129999999998</v>
      </c>
      <c r="BE21" s="396">
        <v>422.50220000000002</v>
      </c>
      <c r="BF21" s="396">
        <v>425.47559999999999</v>
      </c>
      <c r="BG21" s="396">
        <v>368.93020000000001</v>
      </c>
      <c r="BH21" s="396">
        <v>336.2251</v>
      </c>
      <c r="BI21" s="396">
        <v>316.05549999999999</v>
      </c>
      <c r="BJ21" s="396">
        <v>349.26260000000002</v>
      </c>
      <c r="BK21" s="396">
        <v>375.9058</v>
      </c>
      <c r="BL21" s="396">
        <v>338.512</v>
      </c>
      <c r="BM21" s="396">
        <v>335.91140000000001</v>
      </c>
      <c r="BN21" s="396">
        <v>318.70409999999998</v>
      </c>
      <c r="BO21" s="396">
        <v>340.81270000000001</v>
      </c>
      <c r="BP21" s="396">
        <v>383.77170000000001</v>
      </c>
      <c r="BQ21" s="396">
        <v>437.14909999999998</v>
      </c>
      <c r="BR21" s="396">
        <v>440.55450000000002</v>
      </c>
      <c r="BS21" s="396">
        <v>381.98739999999998</v>
      </c>
      <c r="BT21" s="396">
        <v>348.00110000000001</v>
      </c>
      <c r="BU21" s="396">
        <v>326.6302</v>
      </c>
      <c r="BV21" s="396">
        <v>360.18700000000001</v>
      </c>
    </row>
    <row r="22" spans="1:74" s="278" customFormat="1" ht="11.1" customHeight="1" x14ac:dyDescent="0.2">
      <c r="A22" s="448" t="s">
        <v>580</v>
      </c>
      <c r="B22" s="732" t="s">
        <v>1371</v>
      </c>
      <c r="C22" s="107">
        <v>338.65604629000001</v>
      </c>
      <c r="D22" s="107">
        <v>305.86307052000001</v>
      </c>
      <c r="E22" s="107">
        <v>304.30002693</v>
      </c>
      <c r="F22" s="107">
        <v>284.93286675000002</v>
      </c>
      <c r="G22" s="107">
        <v>309.69695397999999</v>
      </c>
      <c r="H22" s="107">
        <v>347.10633239999999</v>
      </c>
      <c r="I22" s="107">
        <v>389.21417475999999</v>
      </c>
      <c r="J22" s="107">
        <v>389.62628224999997</v>
      </c>
      <c r="K22" s="107">
        <v>340.5438408</v>
      </c>
      <c r="L22" s="107">
        <v>297.19594413999999</v>
      </c>
      <c r="M22" s="107">
        <v>292.25774616000001</v>
      </c>
      <c r="N22" s="107">
        <v>327.77578440000002</v>
      </c>
      <c r="O22" s="107">
        <v>325.41464490999999</v>
      </c>
      <c r="P22" s="107">
        <v>292.94566196</v>
      </c>
      <c r="Q22" s="107">
        <v>306.45394246000001</v>
      </c>
      <c r="R22" s="107">
        <v>280.81114790999999</v>
      </c>
      <c r="S22" s="107">
        <v>298.70556958999998</v>
      </c>
      <c r="T22" s="107">
        <v>328.79808359999998</v>
      </c>
      <c r="U22" s="107">
        <v>387.25610719000002</v>
      </c>
      <c r="V22" s="107">
        <v>392.43603389999998</v>
      </c>
      <c r="W22" s="107">
        <v>346.47644129999998</v>
      </c>
      <c r="X22" s="107">
        <v>308.06540867000001</v>
      </c>
      <c r="Y22" s="107">
        <v>294.24848558999997</v>
      </c>
      <c r="Z22" s="107">
        <v>312.64183487999998</v>
      </c>
      <c r="AA22" s="107">
        <v>343.71652162999999</v>
      </c>
      <c r="AB22" s="107">
        <v>303.25834266999999</v>
      </c>
      <c r="AC22" s="107">
        <v>297.27827617000003</v>
      </c>
      <c r="AD22" s="107">
        <v>286.25679710999998</v>
      </c>
      <c r="AE22" s="107">
        <v>313.96145310999998</v>
      </c>
      <c r="AF22" s="107">
        <v>355.88196749999997</v>
      </c>
      <c r="AG22" s="107">
        <v>397.87258573999998</v>
      </c>
      <c r="AH22" s="107">
        <v>394.19946177000003</v>
      </c>
      <c r="AI22" s="107">
        <v>343.07070540000001</v>
      </c>
      <c r="AJ22" s="107">
        <v>315.90198181</v>
      </c>
      <c r="AK22" s="107">
        <v>295.79604267000002</v>
      </c>
      <c r="AL22" s="107">
        <v>328.18769596999999</v>
      </c>
      <c r="AM22" s="107">
        <v>362.35751417</v>
      </c>
      <c r="AN22" s="107">
        <v>320.83235380000002</v>
      </c>
      <c r="AO22" s="107">
        <v>307.53176924000002</v>
      </c>
      <c r="AP22" s="107">
        <v>295.0546152</v>
      </c>
      <c r="AQ22" s="107">
        <v>312.68388358999999</v>
      </c>
      <c r="AR22" s="107">
        <v>357.3601443</v>
      </c>
      <c r="AS22" s="107">
        <v>407.23047979</v>
      </c>
      <c r="AT22" s="107">
        <v>392.28978984999998</v>
      </c>
      <c r="AU22" s="107">
        <v>344.96079750000001</v>
      </c>
      <c r="AV22" s="107">
        <v>321.21581580999998</v>
      </c>
      <c r="AW22" s="107">
        <v>298.92553206999997</v>
      </c>
      <c r="AX22" s="107">
        <v>337.71572686000002</v>
      </c>
      <c r="AY22" s="107">
        <v>363.35327072000001</v>
      </c>
      <c r="AZ22" s="638">
        <v>322.13718739000001</v>
      </c>
      <c r="BA22" s="396">
        <v>314.3725</v>
      </c>
      <c r="BB22" s="396">
        <v>297.53390000000002</v>
      </c>
      <c r="BC22" s="396">
        <v>317.99829999999997</v>
      </c>
      <c r="BD22" s="396">
        <v>359.11149999999998</v>
      </c>
      <c r="BE22" s="396">
        <v>410.30419999999998</v>
      </c>
      <c r="BF22" s="396">
        <v>413.23660000000001</v>
      </c>
      <c r="BG22" s="396">
        <v>357.49430000000001</v>
      </c>
      <c r="BH22" s="396">
        <v>324.92239999999998</v>
      </c>
      <c r="BI22" s="396">
        <v>304.85649999999998</v>
      </c>
      <c r="BJ22" s="396">
        <v>337.42689999999999</v>
      </c>
      <c r="BK22" s="396">
        <v>364.01499999999999</v>
      </c>
      <c r="BL22" s="396">
        <v>327.80149999999998</v>
      </c>
      <c r="BM22" s="396">
        <v>324.7681</v>
      </c>
      <c r="BN22" s="396">
        <v>308.08920000000001</v>
      </c>
      <c r="BO22" s="396">
        <v>329.74020000000002</v>
      </c>
      <c r="BP22" s="396">
        <v>372.24799999999999</v>
      </c>
      <c r="BQ22" s="396">
        <v>424.86259999999999</v>
      </c>
      <c r="BR22" s="396">
        <v>428.22449999999998</v>
      </c>
      <c r="BS22" s="396">
        <v>370.46089999999998</v>
      </c>
      <c r="BT22" s="396">
        <v>336.59640000000002</v>
      </c>
      <c r="BU22" s="396">
        <v>315.32569999999998</v>
      </c>
      <c r="BV22" s="396">
        <v>348.2405</v>
      </c>
    </row>
    <row r="23" spans="1:74" ht="11.1" customHeight="1" x14ac:dyDescent="0.2">
      <c r="A23" s="314" t="s">
        <v>604</v>
      </c>
      <c r="B23" s="731" t="s">
        <v>1035</v>
      </c>
      <c r="C23" s="386">
        <v>140.50406917999999</v>
      </c>
      <c r="D23" s="386">
        <v>125.34230287</v>
      </c>
      <c r="E23" s="386">
        <v>111.43858992</v>
      </c>
      <c r="F23" s="386">
        <v>97.431844069999997</v>
      </c>
      <c r="G23" s="386">
        <v>110.07073411</v>
      </c>
      <c r="H23" s="386">
        <v>136.31028785999999</v>
      </c>
      <c r="I23" s="386">
        <v>164.27657787999999</v>
      </c>
      <c r="J23" s="386">
        <v>160.27146691999999</v>
      </c>
      <c r="K23" s="386">
        <v>129.24131835</v>
      </c>
      <c r="L23" s="386">
        <v>99.792191209999999</v>
      </c>
      <c r="M23" s="386">
        <v>103.15207773</v>
      </c>
      <c r="N23" s="386">
        <v>131.40170252999999</v>
      </c>
      <c r="O23" s="386">
        <v>131.63774264</v>
      </c>
      <c r="P23" s="386">
        <v>112.10518084</v>
      </c>
      <c r="Q23" s="386">
        <v>110.41692320999999</v>
      </c>
      <c r="R23" s="386">
        <v>96.195859609999999</v>
      </c>
      <c r="S23" s="386">
        <v>100.23051298999999</v>
      </c>
      <c r="T23" s="386">
        <v>121.31961101</v>
      </c>
      <c r="U23" s="386">
        <v>159.71483354</v>
      </c>
      <c r="V23" s="386">
        <v>161.46019195</v>
      </c>
      <c r="W23" s="386">
        <v>132.80700633999999</v>
      </c>
      <c r="X23" s="386">
        <v>103.3137742</v>
      </c>
      <c r="Y23" s="386">
        <v>101.90658738</v>
      </c>
      <c r="Z23" s="386">
        <v>118.91696047000001</v>
      </c>
      <c r="AA23" s="386">
        <v>142.35352688</v>
      </c>
      <c r="AB23" s="386">
        <v>115.47719177</v>
      </c>
      <c r="AC23" s="386">
        <v>102.20304502</v>
      </c>
      <c r="AD23" s="386">
        <v>94.67402448</v>
      </c>
      <c r="AE23" s="386">
        <v>107.60471544000001</v>
      </c>
      <c r="AF23" s="386">
        <v>138.92046031000001</v>
      </c>
      <c r="AG23" s="386">
        <v>164.83324943</v>
      </c>
      <c r="AH23" s="386">
        <v>159.09842286</v>
      </c>
      <c r="AI23" s="386">
        <v>127.34005415999999</v>
      </c>
      <c r="AJ23" s="386">
        <v>106.08327949</v>
      </c>
      <c r="AK23" s="386">
        <v>98.781892600000006</v>
      </c>
      <c r="AL23" s="386">
        <v>125.50372371</v>
      </c>
      <c r="AM23" s="386">
        <v>152.32858847</v>
      </c>
      <c r="AN23" s="386">
        <v>127.51728971999999</v>
      </c>
      <c r="AO23" s="386">
        <v>108.96872277</v>
      </c>
      <c r="AP23" s="386">
        <v>97.306290200000007</v>
      </c>
      <c r="AQ23" s="386">
        <v>104.85586685</v>
      </c>
      <c r="AR23" s="386">
        <v>135.82211659000001</v>
      </c>
      <c r="AS23" s="386">
        <v>168.01064976999999</v>
      </c>
      <c r="AT23" s="386">
        <v>155.20386060999999</v>
      </c>
      <c r="AU23" s="386">
        <v>126.77750874</v>
      </c>
      <c r="AV23" s="386">
        <v>107.31318520000001</v>
      </c>
      <c r="AW23" s="386">
        <v>101.11703992</v>
      </c>
      <c r="AX23" s="386">
        <v>129.66674412</v>
      </c>
      <c r="AY23" s="386">
        <v>150.27301842</v>
      </c>
      <c r="AZ23" s="902">
        <v>125.06326411000001</v>
      </c>
      <c r="BA23" s="358">
        <v>111.5796</v>
      </c>
      <c r="BB23" s="358">
        <v>98.302289999999999</v>
      </c>
      <c r="BC23" s="358">
        <v>105.5033</v>
      </c>
      <c r="BD23" s="358">
        <v>135.30260000000001</v>
      </c>
      <c r="BE23" s="358">
        <v>168.4699</v>
      </c>
      <c r="BF23" s="358">
        <v>167.79230000000001</v>
      </c>
      <c r="BG23" s="358">
        <v>132.91839999999999</v>
      </c>
      <c r="BH23" s="358">
        <v>108.7159</v>
      </c>
      <c r="BI23" s="358">
        <v>102.6071</v>
      </c>
      <c r="BJ23" s="358">
        <v>128.221</v>
      </c>
      <c r="BK23" s="358">
        <v>143.02500000000001</v>
      </c>
      <c r="BL23" s="358">
        <v>121.8412</v>
      </c>
      <c r="BM23" s="358">
        <v>111.3681</v>
      </c>
      <c r="BN23" s="358">
        <v>98.745599999999996</v>
      </c>
      <c r="BO23" s="358">
        <v>106.1353</v>
      </c>
      <c r="BP23" s="358">
        <v>136.36959999999999</v>
      </c>
      <c r="BQ23" s="358">
        <v>170.07300000000001</v>
      </c>
      <c r="BR23" s="358">
        <v>169.35810000000001</v>
      </c>
      <c r="BS23" s="358">
        <v>133.87129999999999</v>
      </c>
      <c r="BT23" s="358">
        <v>109.33150000000001</v>
      </c>
      <c r="BU23" s="358">
        <v>102.96720000000001</v>
      </c>
      <c r="BV23" s="358">
        <v>128.4965</v>
      </c>
    </row>
    <row r="24" spans="1:74" ht="11.1" customHeight="1" x14ac:dyDescent="0.2">
      <c r="A24" s="235" t="s">
        <v>615</v>
      </c>
      <c r="B24" s="731" t="s">
        <v>989</v>
      </c>
      <c r="C24" s="386">
        <v>113.60509057</v>
      </c>
      <c r="D24" s="386">
        <v>103.06262117999999</v>
      </c>
      <c r="E24" s="386">
        <v>108.60313764</v>
      </c>
      <c r="F24" s="386">
        <v>104.56587138</v>
      </c>
      <c r="G24" s="386">
        <v>113.00720865</v>
      </c>
      <c r="H24" s="386">
        <v>121.56717173</v>
      </c>
      <c r="I24" s="386">
        <v>133.95171139000001</v>
      </c>
      <c r="J24" s="386">
        <v>135.67595263000001</v>
      </c>
      <c r="K24" s="386">
        <v>124.19527521000001</v>
      </c>
      <c r="L24" s="386">
        <v>111.85135757</v>
      </c>
      <c r="M24" s="386">
        <v>106.85796302999999</v>
      </c>
      <c r="N24" s="386">
        <v>113.92945207</v>
      </c>
      <c r="O24" s="386">
        <v>112.78971684</v>
      </c>
      <c r="P24" s="386">
        <v>103.83028427000001</v>
      </c>
      <c r="Q24" s="386">
        <v>112.64296369</v>
      </c>
      <c r="R24" s="386">
        <v>104.09076447</v>
      </c>
      <c r="S24" s="386">
        <v>113.24271739</v>
      </c>
      <c r="T24" s="386">
        <v>120.70658422</v>
      </c>
      <c r="U24" s="386">
        <v>136.39420265999999</v>
      </c>
      <c r="V24" s="386">
        <v>138.38957192000001</v>
      </c>
      <c r="W24" s="386">
        <v>126.54578748</v>
      </c>
      <c r="X24" s="386">
        <v>118.20785266999999</v>
      </c>
      <c r="Y24" s="386">
        <v>109.75648323</v>
      </c>
      <c r="Z24" s="386">
        <v>111.51182664</v>
      </c>
      <c r="AA24" s="386">
        <v>118.23400581999999</v>
      </c>
      <c r="AB24" s="386">
        <v>108.96666611000001</v>
      </c>
      <c r="AC24" s="386">
        <v>111.38231372</v>
      </c>
      <c r="AD24" s="386">
        <v>108.9724916</v>
      </c>
      <c r="AE24" s="386">
        <v>117.86368826</v>
      </c>
      <c r="AF24" s="386">
        <v>127.94905254</v>
      </c>
      <c r="AG24" s="386">
        <v>139.55100440000001</v>
      </c>
      <c r="AH24" s="386">
        <v>140.63226456999999</v>
      </c>
      <c r="AI24" s="386">
        <v>127.24828889</v>
      </c>
      <c r="AJ24" s="386">
        <v>120.8987046</v>
      </c>
      <c r="AK24" s="386">
        <v>112.09079488</v>
      </c>
      <c r="AL24" s="386">
        <v>117.15194097</v>
      </c>
      <c r="AM24" s="386">
        <v>124.44735304</v>
      </c>
      <c r="AN24" s="386">
        <v>113.20445431</v>
      </c>
      <c r="AO24" s="386">
        <v>114.42690426</v>
      </c>
      <c r="AP24" s="386">
        <v>112.43561529</v>
      </c>
      <c r="AQ24" s="386">
        <v>119.94259623000001</v>
      </c>
      <c r="AR24" s="386">
        <v>130.58900788</v>
      </c>
      <c r="AS24" s="386">
        <v>144.36314668</v>
      </c>
      <c r="AT24" s="386">
        <v>142.26268350000001</v>
      </c>
      <c r="AU24" s="386">
        <v>129.79109406000001</v>
      </c>
      <c r="AV24" s="386">
        <v>124.68003192</v>
      </c>
      <c r="AW24" s="386">
        <v>114.78190796</v>
      </c>
      <c r="AX24" s="386">
        <v>122.52159204</v>
      </c>
      <c r="AY24" s="386">
        <v>125.64353499000001</v>
      </c>
      <c r="AZ24" s="902">
        <v>115.05502092</v>
      </c>
      <c r="BA24" s="358">
        <v>117.8058</v>
      </c>
      <c r="BB24" s="358">
        <v>113.67449999999999</v>
      </c>
      <c r="BC24" s="358">
        <v>123.44750000000001</v>
      </c>
      <c r="BD24" s="358">
        <v>132.4057</v>
      </c>
      <c r="BE24" s="358">
        <v>146.02789999999999</v>
      </c>
      <c r="BF24" s="358">
        <v>148.91720000000001</v>
      </c>
      <c r="BG24" s="358">
        <v>133.89500000000001</v>
      </c>
      <c r="BH24" s="358">
        <v>126.7882</v>
      </c>
      <c r="BI24" s="358">
        <v>118.2728</v>
      </c>
      <c r="BJ24" s="358">
        <v>123.51</v>
      </c>
      <c r="BK24" s="358">
        <v>131.4272</v>
      </c>
      <c r="BL24" s="358">
        <v>121.3343</v>
      </c>
      <c r="BM24" s="358">
        <v>125.01779999999999</v>
      </c>
      <c r="BN24" s="358">
        <v>120.2504</v>
      </c>
      <c r="BO24" s="358">
        <v>130.65710000000001</v>
      </c>
      <c r="BP24" s="358">
        <v>140.24340000000001</v>
      </c>
      <c r="BQ24" s="358">
        <v>154.6206</v>
      </c>
      <c r="BR24" s="358">
        <v>157.83279999999999</v>
      </c>
      <c r="BS24" s="358">
        <v>141.83439999999999</v>
      </c>
      <c r="BT24" s="358">
        <v>134.06909999999999</v>
      </c>
      <c r="BU24" s="358">
        <v>125.0081</v>
      </c>
      <c r="BV24" s="358">
        <v>130.58189999999999</v>
      </c>
    </row>
    <row r="25" spans="1:74" ht="11.1" customHeight="1" x14ac:dyDescent="0.2">
      <c r="A25" s="235" t="s">
        <v>626</v>
      </c>
      <c r="B25" s="731" t="s">
        <v>988</v>
      </c>
      <c r="C25" s="386">
        <v>83.982005900000004</v>
      </c>
      <c r="D25" s="386">
        <v>76.892528760000005</v>
      </c>
      <c r="E25" s="386">
        <v>83.679089809999994</v>
      </c>
      <c r="F25" s="386">
        <v>82.422106670000005</v>
      </c>
      <c r="G25" s="386">
        <v>86.089694059999999</v>
      </c>
      <c r="H25" s="386">
        <v>88.715713239999999</v>
      </c>
      <c r="I25" s="386">
        <v>90.419842950000003</v>
      </c>
      <c r="J25" s="386">
        <v>93.143141189999994</v>
      </c>
      <c r="K25" s="386">
        <v>86.549522679999995</v>
      </c>
      <c r="L25" s="386">
        <v>85.017015029999996</v>
      </c>
      <c r="M25" s="386">
        <v>81.701399429999995</v>
      </c>
      <c r="N25" s="386">
        <v>81.851926710000001</v>
      </c>
      <c r="O25" s="386">
        <v>80.407960110000005</v>
      </c>
      <c r="P25" s="386">
        <v>76.449236850000005</v>
      </c>
      <c r="Q25" s="386">
        <v>82.817079179999993</v>
      </c>
      <c r="R25" s="386">
        <v>80.011062550000005</v>
      </c>
      <c r="S25" s="386">
        <v>84.70357577</v>
      </c>
      <c r="T25" s="386">
        <v>86.193146010000007</v>
      </c>
      <c r="U25" s="386">
        <v>90.526453549999999</v>
      </c>
      <c r="V25" s="386">
        <v>92.008705259999999</v>
      </c>
      <c r="W25" s="386">
        <v>86.472080500000004</v>
      </c>
      <c r="X25" s="386">
        <v>85.978380979999997</v>
      </c>
      <c r="Y25" s="386">
        <v>82.036277740000003</v>
      </c>
      <c r="Z25" s="386">
        <v>81.651676019999996</v>
      </c>
      <c r="AA25" s="386">
        <v>82.517331029999994</v>
      </c>
      <c r="AB25" s="386">
        <v>78.276679169999994</v>
      </c>
      <c r="AC25" s="386">
        <v>83.100082540000002</v>
      </c>
      <c r="AD25" s="386">
        <v>82.078056869999998</v>
      </c>
      <c r="AE25" s="386">
        <v>87.901100249999999</v>
      </c>
      <c r="AF25" s="386">
        <v>88.44598483</v>
      </c>
      <c r="AG25" s="386">
        <v>92.847607539999998</v>
      </c>
      <c r="AH25" s="386">
        <v>93.847511589999996</v>
      </c>
      <c r="AI25" s="386">
        <v>87.919712649999994</v>
      </c>
      <c r="AJ25" s="386">
        <v>88.353891430000004</v>
      </c>
      <c r="AK25" s="386">
        <v>84.368993919999994</v>
      </c>
      <c r="AL25" s="386">
        <v>84.927238119999998</v>
      </c>
      <c r="AM25" s="386">
        <v>84.519205159999999</v>
      </c>
      <c r="AN25" s="386">
        <v>79.228865479999996</v>
      </c>
      <c r="AO25" s="386">
        <v>83.210478339999995</v>
      </c>
      <c r="AP25" s="386">
        <v>84.535897129999995</v>
      </c>
      <c r="AQ25" s="386">
        <v>87.134436609999995</v>
      </c>
      <c r="AR25" s="386">
        <v>90.022307319999996</v>
      </c>
      <c r="AS25" s="386">
        <v>94.651304780000004</v>
      </c>
      <c r="AT25" s="386">
        <v>94.539728780000004</v>
      </c>
      <c r="AU25" s="386">
        <v>89.041124830000001</v>
      </c>
      <c r="AV25" s="386">
        <v>88.004456739999995</v>
      </c>
      <c r="AW25" s="386">
        <v>82.471137889999994</v>
      </c>
      <c r="AX25" s="386">
        <v>84.906782699999994</v>
      </c>
      <c r="AY25" s="386">
        <v>86.847434892999999</v>
      </c>
      <c r="AZ25" s="902">
        <v>81.439874438000004</v>
      </c>
      <c r="BA25" s="358">
        <v>84.433099999999996</v>
      </c>
      <c r="BB25" s="358">
        <v>85.040469999999999</v>
      </c>
      <c r="BC25" s="358">
        <v>88.536900000000003</v>
      </c>
      <c r="BD25" s="358">
        <v>90.874589999999998</v>
      </c>
      <c r="BE25" s="358">
        <v>95.255409999999998</v>
      </c>
      <c r="BF25" s="358">
        <v>95.982709999999997</v>
      </c>
      <c r="BG25" s="358">
        <v>90.143979999999999</v>
      </c>
      <c r="BH25" s="358">
        <v>88.895110000000003</v>
      </c>
      <c r="BI25" s="358">
        <v>83.464070000000007</v>
      </c>
      <c r="BJ25" s="358">
        <v>85.13758</v>
      </c>
      <c r="BK25" s="358">
        <v>88.982119999999995</v>
      </c>
      <c r="BL25" s="358">
        <v>84.059799999999996</v>
      </c>
      <c r="BM25" s="358">
        <v>87.829189999999997</v>
      </c>
      <c r="BN25" s="358">
        <v>88.577150000000003</v>
      </c>
      <c r="BO25" s="358">
        <v>92.438000000000002</v>
      </c>
      <c r="BP25" s="358">
        <v>95.106960000000001</v>
      </c>
      <c r="BQ25" s="358">
        <v>99.618470000000002</v>
      </c>
      <c r="BR25" s="358">
        <v>100.4896</v>
      </c>
      <c r="BS25" s="358">
        <v>94.218599999999995</v>
      </c>
      <c r="BT25" s="358">
        <v>92.672659999999993</v>
      </c>
      <c r="BU25" s="358">
        <v>86.837800000000001</v>
      </c>
      <c r="BV25" s="358">
        <v>88.603549999999998</v>
      </c>
    </row>
    <row r="26" spans="1:74" ht="11.1" customHeight="1" x14ac:dyDescent="0.2">
      <c r="A26" s="235" t="s">
        <v>754</v>
      </c>
      <c r="B26" s="731" t="s">
        <v>1372</v>
      </c>
      <c r="C26" s="386">
        <v>0.564882</v>
      </c>
      <c r="D26" s="386">
        <v>0.56561799999999995</v>
      </c>
      <c r="E26" s="386">
        <v>0.57921</v>
      </c>
      <c r="F26" s="386">
        <v>0.51304300000000003</v>
      </c>
      <c r="G26" s="386">
        <v>0.52931600000000001</v>
      </c>
      <c r="H26" s="386">
        <v>0.51315900000000003</v>
      </c>
      <c r="I26" s="386">
        <v>0.56604200000000005</v>
      </c>
      <c r="J26" s="386">
        <v>0.535717</v>
      </c>
      <c r="K26" s="386">
        <v>0.557724</v>
      </c>
      <c r="L26" s="386">
        <v>0.535381</v>
      </c>
      <c r="M26" s="386">
        <v>0.54630599999999996</v>
      </c>
      <c r="N26" s="386">
        <v>0.59270299999999998</v>
      </c>
      <c r="O26" s="386">
        <v>0.57922499999999999</v>
      </c>
      <c r="P26" s="386">
        <v>0.56096299999999999</v>
      </c>
      <c r="Q26" s="386">
        <v>0.57697699999999996</v>
      </c>
      <c r="R26" s="386">
        <v>0.513459</v>
      </c>
      <c r="S26" s="386">
        <v>0.52876100000000004</v>
      </c>
      <c r="T26" s="386">
        <v>0.57874099999999995</v>
      </c>
      <c r="U26" s="386">
        <v>0.62061599999999995</v>
      </c>
      <c r="V26" s="386">
        <v>0.57756600000000002</v>
      </c>
      <c r="W26" s="386">
        <v>0.65156700000000001</v>
      </c>
      <c r="X26" s="386">
        <v>0.56540100000000004</v>
      </c>
      <c r="Y26" s="386">
        <v>0.54913500000000004</v>
      </c>
      <c r="Z26" s="386">
        <v>0.56137099999999995</v>
      </c>
      <c r="AA26" s="386">
        <v>0.61165499999999995</v>
      </c>
      <c r="AB26" s="386">
        <v>0.53780700000000004</v>
      </c>
      <c r="AC26" s="386">
        <v>0.59283699999999995</v>
      </c>
      <c r="AD26" s="386">
        <v>0.53222499999999995</v>
      </c>
      <c r="AE26" s="386">
        <v>0.59195200000000003</v>
      </c>
      <c r="AF26" s="386">
        <v>0.56647000000000003</v>
      </c>
      <c r="AG26" s="386">
        <v>0.64072499999999999</v>
      </c>
      <c r="AH26" s="386">
        <v>0.62126400000000004</v>
      </c>
      <c r="AI26" s="386">
        <v>0.56265200000000004</v>
      </c>
      <c r="AJ26" s="386">
        <v>0.56610799999999994</v>
      </c>
      <c r="AK26" s="386">
        <v>0.55436099999999999</v>
      </c>
      <c r="AL26" s="386">
        <v>0.60479400000000005</v>
      </c>
      <c r="AM26" s="386">
        <v>0.68592399999999998</v>
      </c>
      <c r="AN26" s="386">
        <v>0.61040799999999995</v>
      </c>
      <c r="AO26" s="386">
        <v>0.635154</v>
      </c>
      <c r="AP26" s="386">
        <v>0.56857500000000005</v>
      </c>
      <c r="AQ26" s="386">
        <v>0.55583400000000005</v>
      </c>
      <c r="AR26" s="386">
        <v>0.66694799999999999</v>
      </c>
      <c r="AS26" s="386">
        <v>0.60461500000000001</v>
      </c>
      <c r="AT26" s="386">
        <v>0.62462200000000001</v>
      </c>
      <c r="AU26" s="386">
        <v>0.59244300000000005</v>
      </c>
      <c r="AV26" s="386">
        <v>0.59033599999999997</v>
      </c>
      <c r="AW26" s="386">
        <v>0.55544629999999995</v>
      </c>
      <c r="AX26" s="386">
        <v>0.62060800999999999</v>
      </c>
      <c r="AY26" s="386">
        <v>0.58928242123999997</v>
      </c>
      <c r="AZ26" s="902">
        <v>0.57902791755000005</v>
      </c>
      <c r="BA26" s="358">
        <v>0.55392750000000002</v>
      </c>
      <c r="BB26" s="358">
        <v>0.51662129999999995</v>
      </c>
      <c r="BC26" s="358">
        <v>0.51054299999999997</v>
      </c>
      <c r="BD26" s="358">
        <v>0.52862989999999999</v>
      </c>
      <c r="BE26" s="358">
        <v>0.5510872</v>
      </c>
      <c r="BF26" s="358">
        <v>0.54443140000000001</v>
      </c>
      <c r="BG26" s="358">
        <v>0.53691100000000003</v>
      </c>
      <c r="BH26" s="358">
        <v>0.52319020000000005</v>
      </c>
      <c r="BI26" s="358">
        <v>0.5125767</v>
      </c>
      <c r="BJ26" s="358">
        <v>0.55829810000000002</v>
      </c>
      <c r="BK26" s="358">
        <v>0.58074190000000003</v>
      </c>
      <c r="BL26" s="358">
        <v>0.56623460000000003</v>
      </c>
      <c r="BM26" s="358">
        <v>0.55298049999999999</v>
      </c>
      <c r="BN26" s="358">
        <v>0.51607760000000003</v>
      </c>
      <c r="BO26" s="358">
        <v>0.50988129999999998</v>
      </c>
      <c r="BP26" s="358">
        <v>0.52799629999999997</v>
      </c>
      <c r="BQ26" s="358">
        <v>0.55056749999999999</v>
      </c>
      <c r="BR26" s="358">
        <v>0.54403639999999998</v>
      </c>
      <c r="BS26" s="358">
        <v>0.53666230000000004</v>
      </c>
      <c r="BT26" s="358">
        <v>0.52308909999999997</v>
      </c>
      <c r="BU26" s="358">
        <v>0.5126134</v>
      </c>
      <c r="BV26" s="358">
        <v>0.55846839999999998</v>
      </c>
    </row>
    <row r="27" spans="1:74" s="278" customFormat="1" ht="11.1" customHeight="1" x14ac:dyDescent="0.2">
      <c r="A27" s="448" t="s">
        <v>581</v>
      </c>
      <c r="B27" s="732" t="s">
        <v>1373</v>
      </c>
      <c r="C27" s="107">
        <v>12.39712568</v>
      </c>
      <c r="D27" s="107">
        <v>10.831032799999999</v>
      </c>
      <c r="E27" s="107">
        <v>11.586595929</v>
      </c>
      <c r="F27" s="107">
        <v>10.85468148</v>
      </c>
      <c r="G27" s="107">
        <v>11.466940548</v>
      </c>
      <c r="H27" s="107">
        <v>11.689508099999999</v>
      </c>
      <c r="I27" s="107">
        <v>12.56746045</v>
      </c>
      <c r="J27" s="107">
        <v>12.559585520000001</v>
      </c>
      <c r="K27" s="107">
        <v>11.3087103</v>
      </c>
      <c r="L27" s="107">
        <v>11.166979618999999</v>
      </c>
      <c r="M27" s="107">
        <v>11.55459714</v>
      </c>
      <c r="N27" s="107">
        <v>11.7424838</v>
      </c>
      <c r="O27" s="107">
        <v>11.42659969</v>
      </c>
      <c r="P27" s="107">
        <v>10.634624280000001</v>
      </c>
      <c r="Q27" s="107">
        <v>11.397123743</v>
      </c>
      <c r="R27" s="107">
        <v>10.07896086</v>
      </c>
      <c r="S27" s="107">
        <v>11.058186730999999</v>
      </c>
      <c r="T27" s="107">
        <v>11.539974900000001</v>
      </c>
      <c r="U27" s="107">
        <v>12.197849</v>
      </c>
      <c r="V27" s="107">
        <v>12.28308505</v>
      </c>
      <c r="W27" s="107">
        <v>11.6182941</v>
      </c>
      <c r="X27" s="107">
        <v>11.221211422</v>
      </c>
      <c r="Y27" s="107">
        <v>11.44197471</v>
      </c>
      <c r="Z27" s="107">
        <v>12.020271080000001</v>
      </c>
      <c r="AA27" s="107">
        <v>12.265941740000001</v>
      </c>
      <c r="AB27" s="107">
        <v>11.00180482</v>
      </c>
      <c r="AC27" s="107">
        <v>11.09029185</v>
      </c>
      <c r="AD27" s="107">
        <v>10.760129969999999</v>
      </c>
      <c r="AE27" s="107">
        <v>11.07659574</v>
      </c>
      <c r="AF27" s="107">
        <v>11.0423019</v>
      </c>
      <c r="AG27" s="107">
        <v>11.900073539999999</v>
      </c>
      <c r="AH27" s="107">
        <v>12.227311090000001</v>
      </c>
      <c r="AI27" s="107">
        <v>11.0250162</v>
      </c>
      <c r="AJ27" s="107">
        <v>10.263654839999999</v>
      </c>
      <c r="AK27" s="107">
        <v>10.71532743</v>
      </c>
      <c r="AL27" s="107">
        <v>11.67207226</v>
      </c>
      <c r="AM27" s="107">
        <v>12.27936536</v>
      </c>
      <c r="AN27" s="107">
        <v>10.753352960000001</v>
      </c>
      <c r="AO27" s="107">
        <v>11.393898627</v>
      </c>
      <c r="AP27" s="107">
        <v>10.552281900000001</v>
      </c>
      <c r="AQ27" s="107">
        <v>10.81858894</v>
      </c>
      <c r="AR27" s="107">
        <v>11.1576738</v>
      </c>
      <c r="AS27" s="107">
        <v>11.84508419</v>
      </c>
      <c r="AT27" s="107">
        <v>11.924005230000001</v>
      </c>
      <c r="AU27" s="107">
        <v>11.3977992</v>
      </c>
      <c r="AV27" s="107">
        <v>11.259445830000001</v>
      </c>
      <c r="AW27" s="107">
        <v>11.360911097000001</v>
      </c>
      <c r="AX27" s="107">
        <v>11.798583370999999</v>
      </c>
      <c r="AY27" s="107">
        <v>11.77633</v>
      </c>
      <c r="AZ27" s="638">
        <v>10.701790000000001</v>
      </c>
      <c r="BA27" s="396">
        <v>11.14573</v>
      </c>
      <c r="BB27" s="396">
        <v>10.57945</v>
      </c>
      <c r="BC27" s="396">
        <v>10.983610000000001</v>
      </c>
      <c r="BD27" s="396">
        <v>11.429779999999999</v>
      </c>
      <c r="BE27" s="396">
        <v>12.19791</v>
      </c>
      <c r="BF27" s="396">
        <v>12.238989999999999</v>
      </c>
      <c r="BG27" s="396">
        <v>11.4359</v>
      </c>
      <c r="BH27" s="396">
        <v>11.302720000000001</v>
      </c>
      <c r="BI27" s="396">
        <v>11.19895</v>
      </c>
      <c r="BJ27" s="396">
        <v>11.835699999999999</v>
      </c>
      <c r="BK27" s="396">
        <v>11.890779999999999</v>
      </c>
      <c r="BL27" s="396">
        <v>10.710430000000001</v>
      </c>
      <c r="BM27" s="396">
        <v>11.143370000000001</v>
      </c>
      <c r="BN27" s="396">
        <v>10.61495</v>
      </c>
      <c r="BO27" s="396">
        <v>11.07244</v>
      </c>
      <c r="BP27" s="396">
        <v>11.52375</v>
      </c>
      <c r="BQ27" s="396">
        <v>12.2865</v>
      </c>
      <c r="BR27" s="396">
        <v>12.33001</v>
      </c>
      <c r="BS27" s="396">
        <v>11.52641</v>
      </c>
      <c r="BT27" s="396">
        <v>11.40474</v>
      </c>
      <c r="BU27" s="396">
        <v>11.304489999999999</v>
      </c>
      <c r="BV27" s="396">
        <v>11.946569999999999</v>
      </c>
    </row>
    <row r="28" spans="1:74" ht="11.1" customHeight="1" x14ac:dyDescent="0.2">
      <c r="A28" s="51"/>
      <c r="B28" s="734"/>
      <c r="C28" s="429"/>
      <c r="D28" s="429"/>
      <c r="E28" s="429"/>
      <c r="F28" s="429"/>
      <c r="G28" s="429"/>
      <c r="H28" s="429"/>
      <c r="I28" s="429"/>
      <c r="J28" s="429"/>
      <c r="K28" s="429"/>
      <c r="L28" s="429"/>
      <c r="M28" s="429"/>
      <c r="N28" s="429"/>
      <c r="O28" s="429"/>
      <c r="P28" s="429"/>
      <c r="Q28" s="429"/>
      <c r="R28" s="429"/>
      <c r="S28" s="429"/>
      <c r="T28" s="429"/>
      <c r="U28" s="429"/>
      <c r="V28" s="429"/>
      <c r="W28" s="429"/>
      <c r="X28" s="429"/>
      <c r="Y28" s="429"/>
      <c r="Z28" s="429"/>
      <c r="AA28" s="429"/>
      <c r="AB28" s="429"/>
      <c r="AC28" s="429"/>
      <c r="AD28" s="429"/>
      <c r="AE28" s="429"/>
      <c r="AF28" s="429"/>
      <c r="AG28" s="429"/>
      <c r="AH28" s="429"/>
      <c r="AI28" s="429"/>
      <c r="AJ28" s="429"/>
      <c r="AK28" s="429"/>
      <c r="AL28" s="429"/>
      <c r="AM28" s="429"/>
      <c r="AN28" s="429"/>
      <c r="AO28" s="429"/>
      <c r="AP28" s="429"/>
      <c r="AQ28" s="429"/>
      <c r="AR28" s="429"/>
      <c r="AS28" s="429"/>
      <c r="AT28" s="429"/>
      <c r="AU28" s="429"/>
      <c r="AV28" s="429"/>
      <c r="AW28" s="429"/>
      <c r="AX28" s="429"/>
      <c r="AY28" s="429"/>
      <c r="AZ28" s="896"/>
      <c r="BA28" s="352"/>
      <c r="BB28" s="352"/>
      <c r="BC28" s="352"/>
      <c r="BD28" s="352"/>
      <c r="BE28" s="352"/>
      <c r="BF28" s="352"/>
      <c r="BG28" s="352"/>
      <c r="BH28" s="352"/>
      <c r="BI28" s="352"/>
      <c r="BJ28" s="352"/>
      <c r="BK28" s="352"/>
      <c r="BL28" s="352"/>
      <c r="BM28" s="352"/>
      <c r="BN28" s="352"/>
      <c r="BO28" s="352"/>
      <c r="BP28" s="352"/>
      <c r="BQ28" s="352"/>
      <c r="BR28" s="352"/>
      <c r="BS28" s="352"/>
      <c r="BT28" s="352"/>
      <c r="BU28" s="352"/>
      <c r="BV28" s="352"/>
    </row>
    <row r="29" spans="1:74" ht="11.1" customHeight="1" x14ac:dyDescent="0.2">
      <c r="A29" s="51" t="s">
        <v>102</v>
      </c>
      <c r="B29" s="445" t="s">
        <v>1374</v>
      </c>
      <c r="C29" s="386">
        <v>1004.647624</v>
      </c>
      <c r="D29" s="386">
        <v>896.23629764999998</v>
      </c>
      <c r="E29" s="386">
        <v>796.82044255999995</v>
      </c>
      <c r="F29" s="386">
        <v>696.66787033000003</v>
      </c>
      <c r="G29" s="386">
        <v>787.03984975000003</v>
      </c>
      <c r="H29" s="386">
        <v>974.66078830000004</v>
      </c>
      <c r="I29" s="386">
        <v>1174.6284261000001</v>
      </c>
      <c r="J29" s="386">
        <v>1145.990642</v>
      </c>
      <c r="K29" s="386">
        <v>924.11546627999996</v>
      </c>
      <c r="L29" s="386">
        <v>713.54508363000002</v>
      </c>
      <c r="M29" s="386">
        <v>737.56931316999999</v>
      </c>
      <c r="N29" s="386">
        <v>939.56288246999998</v>
      </c>
      <c r="O29" s="386">
        <v>931.73346093999999</v>
      </c>
      <c r="P29" s="386">
        <v>793.48176320000005</v>
      </c>
      <c r="Q29" s="386">
        <v>781.53225622000002</v>
      </c>
      <c r="R29" s="386">
        <v>680.87540401000001</v>
      </c>
      <c r="S29" s="386">
        <v>709.43272717000002</v>
      </c>
      <c r="T29" s="386">
        <v>858.70160624000005</v>
      </c>
      <c r="U29" s="386">
        <v>1130.4634341999999</v>
      </c>
      <c r="V29" s="386">
        <v>1142.8171012</v>
      </c>
      <c r="W29" s="386">
        <v>940.00952289999998</v>
      </c>
      <c r="X29" s="386">
        <v>731.25608559</v>
      </c>
      <c r="Y29" s="386">
        <v>721.29600103999996</v>
      </c>
      <c r="Z29" s="386">
        <v>841.69561799999997</v>
      </c>
      <c r="AA29" s="386">
        <v>994.47726962000002</v>
      </c>
      <c r="AB29" s="386">
        <v>806.72003631999996</v>
      </c>
      <c r="AC29" s="386">
        <v>713.98726386999999</v>
      </c>
      <c r="AD29" s="386">
        <v>661.38976275000005</v>
      </c>
      <c r="AE29" s="386">
        <v>751.72316383999998</v>
      </c>
      <c r="AF29" s="386">
        <v>970.49397435000003</v>
      </c>
      <c r="AG29" s="386">
        <v>1151.5199055999999</v>
      </c>
      <c r="AH29" s="386">
        <v>1111.4565872000001</v>
      </c>
      <c r="AI29" s="386">
        <v>889.59362054999997</v>
      </c>
      <c r="AJ29" s="386">
        <v>741.09446004999995</v>
      </c>
      <c r="AK29" s="386">
        <v>690.08720046999997</v>
      </c>
      <c r="AL29" s="386">
        <v>876.76507368</v>
      </c>
      <c r="AM29" s="386">
        <v>1053.6521035999999</v>
      </c>
      <c r="AN29" s="386">
        <v>882.03312262999998</v>
      </c>
      <c r="AO29" s="386">
        <v>753.73326256999997</v>
      </c>
      <c r="AP29" s="386">
        <v>673.0645796</v>
      </c>
      <c r="AQ29" s="386">
        <v>725.28476622000005</v>
      </c>
      <c r="AR29" s="386">
        <v>939.47735150999995</v>
      </c>
      <c r="AS29" s="386">
        <v>1162.1244333</v>
      </c>
      <c r="AT29" s="386">
        <v>1073.5402713999999</v>
      </c>
      <c r="AU29" s="386">
        <v>876.91608063000001</v>
      </c>
      <c r="AV29" s="386">
        <v>742.28196074000005</v>
      </c>
      <c r="AW29" s="386">
        <v>699.42341676000001</v>
      </c>
      <c r="AX29" s="386">
        <v>896.90083178999998</v>
      </c>
      <c r="AY29" s="386">
        <v>1031.0413185</v>
      </c>
      <c r="AZ29" s="902">
        <v>858.07415120999997</v>
      </c>
      <c r="BA29" s="358">
        <v>765.56119999999999</v>
      </c>
      <c r="BB29" s="358">
        <v>674.46389999999997</v>
      </c>
      <c r="BC29" s="358">
        <v>723.87090000000001</v>
      </c>
      <c r="BD29" s="358">
        <v>928.32740000000001</v>
      </c>
      <c r="BE29" s="358">
        <v>1155.8920000000001</v>
      </c>
      <c r="BF29" s="358">
        <v>1151.2429999999999</v>
      </c>
      <c r="BG29" s="358">
        <v>911.96939999999995</v>
      </c>
      <c r="BH29" s="358">
        <v>745.9126</v>
      </c>
      <c r="BI29" s="358">
        <v>703.99969999999996</v>
      </c>
      <c r="BJ29" s="358">
        <v>879.74</v>
      </c>
      <c r="BK29" s="358">
        <v>974.54840000000002</v>
      </c>
      <c r="BL29" s="358">
        <v>830.2056</v>
      </c>
      <c r="BM29" s="358">
        <v>758.84339999999997</v>
      </c>
      <c r="BN29" s="358">
        <v>672.83609999999999</v>
      </c>
      <c r="BO29" s="358">
        <v>723.18799999999999</v>
      </c>
      <c r="BP29" s="358">
        <v>929.19989999999996</v>
      </c>
      <c r="BQ29" s="358">
        <v>1158.8489999999999</v>
      </c>
      <c r="BR29" s="358">
        <v>1153.9780000000001</v>
      </c>
      <c r="BS29" s="358">
        <v>912.17660000000001</v>
      </c>
      <c r="BT29" s="358">
        <v>744.96669999999995</v>
      </c>
      <c r="BU29" s="358">
        <v>701.60149999999999</v>
      </c>
      <c r="BV29" s="358">
        <v>875.5539</v>
      </c>
    </row>
    <row r="30" spans="1:74" ht="11.1" customHeight="1" x14ac:dyDescent="0.2">
      <c r="A30" s="51"/>
      <c r="B30" s="733"/>
      <c r="C30" s="441"/>
      <c r="D30" s="441"/>
      <c r="E30" s="441"/>
      <c r="F30" s="441"/>
      <c r="G30" s="441"/>
      <c r="H30" s="441"/>
      <c r="I30" s="441"/>
      <c r="J30" s="441"/>
      <c r="K30" s="441"/>
      <c r="L30" s="441"/>
      <c r="M30" s="441"/>
      <c r="N30" s="441"/>
      <c r="O30" s="441"/>
      <c r="P30" s="441"/>
      <c r="Q30" s="441"/>
      <c r="R30" s="441"/>
      <c r="S30" s="441"/>
      <c r="T30" s="441"/>
      <c r="U30" s="441"/>
      <c r="V30" s="441"/>
      <c r="W30" s="441"/>
      <c r="X30" s="441"/>
      <c r="Y30" s="441"/>
      <c r="Z30" s="441"/>
      <c r="AA30" s="441"/>
      <c r="AB30" s="441"/>
      <c r="AC30" s="441"/>
      <c r="AD30" s="441"/>
      <c r="AE30" s="441"/>
      <c r="AF30" s="441"/>
      <c r="AG30" s="441"/>
      <c r="AH30" s="441"/>
      <c r="AI30" s="441"/>
      <c r="AJ30" s="441"/>
      <c r="AK30" s="441"/>
      <c r="AL30" s="441"/>
      <c r="AM30" s="441"/>
      <c r="AN30" s="441"/>
      <c r="AO30" s="441"/>
      <c r="AP30" s="441"/>
      <c r="AQ30" s="441"/>
      <c r="AR30" s="441"/>
      <c r="AS30" s="441"/>
      <c r="AT30" s="441"/>
      <c r="AU30" s="441"/>
      <c r="AV30" s="441"/>
      <c r="AW30" s="441"/>
      <c r="AX30" s="441"/>
      <c r="AY30" s="441"/>
      <c r="AZ30" s="938"/>
      <c r="BA30" s="444"/>
      <c r="BB30" s="444"/>
      <c r="BC30" s="444"/>
      <c r="BD30" s="444"/>
      <c r="BE30" s="444"/>
      <c r="BF30" s="444"/>
      <c r="BG30" s="444"/>
      <c r="BH30" s="444"/>
      <c r="BI30" s="444"/>
      <c r="BJ30" s="444"/>
      <c r="BK30" s="444"/>
      <c r="BL30" s="444"/>
      <c r="BM30" s="444"/>
      <c r="BN30" s="444"/>
      <c r="BO30" s="444"/>
      <c r="BP30" s="444"/>
      <c r="BQ30" s="444"/>
      <c r="BR30" s="444"/>
      <c r="BS30" s="444"/>
      <c r="BT30" s="444"/>
      <c r="BU30" s="444"/>
      <c r="BV30" s="444"/>
    </row>
    <row r="31" spans="1:74" ht="11.1" customHeight="1" x14ac:dyDescent="0.2">
      <c r="A31" s="51"/>
      <c r="B31" s="52" t="s">
        <v>1375</v>
      </c>
      <c r="C31" s="441"/>
      <c r="D31" s="441"/>
      <c r="E31" s="441"/>
      <c r="F31" s="441"/>
      <c r="G31" s="441"/>
      <c r="H31" s="441"/>
      <c r="I31" s="441"/>
      <c r="J31" s="441"/>
      <c r="K31" s="441"/>
      <c r="L31" s="441"/>
      <c r="M31" s="441"/>
      <c r="N31" s="441"/>
      <c r="O31" s="441"/>
      <c r="P31" s="441"/>
      <c r="Q31" s="441"/>
      <c r="R31" s="441"/>
      <c r="S31" s="441"/>
      <c r="T31" s="441"/>
      <c r="U31" s="441"/>
      <c r="V31" s="441"/>
      <c r="W31" s="441"/>
      <c r="X31" s="441"/>
      <c r="Y31" s="441"/>
      <c r="Z31" s="441"/>
      <c r="AA31" s="441"/>
      <c r="AB31" s="441"/>
      <c r="AC31" s="441"/>
      <c r="AD31" s="441"/>
      <c r="AE31" s="441"/>
      <c r="AF31" s="441"/>
      <c r="AG31" s="441"/>
      <c r="AH31" s="441"/>
      <c r="AI31" s="441"/>
      <c r="AJ31" s="441"/>
      <c r="AK31" s="441"/>
      <c r="AL31" s="441"/>
      <c r="AM31" s="441"/>
      <c r="AN31" s="441"/>
      <c r="AO31" s="441"/>
      <c r="AP31" s="441"/>
      <c r="AQ31" s="441"/>
      <c r="AR31" s="441"/>
      <c r="AS31" s="441"/>
      <c r="AT31" s="441"/>
      <c r="AU31" s="441"/>
      <c r="AV31" s="441"/>
      <c r="AW31" s="441"/>
      <c r="AX31" s="441"/>
      <c r="AY31" s="441"/>
      <c r="AZ31" s="938"/>
      <c r="BA31" s="444"/>
      <c r="BB31" s="444"/>
      <c r="BC31" s="444"/>
      <c r="BD31" s="444"/>
      <c r="BE31" s="444"/>
      <c r="BF31" s="444"/>
      <c r="BG31" s="444"/>
      <c r="BH31" s="444"/>
      <c r="BI31" s="444"/>
      <c r="BJ31" s="444"/>
      <c r="BK31" s="444"/>
      <c r="BL31" s="444"/>
      <c r="BM31" s="444"/>
      <c r="BN31" s="444"/>
      <c r="BO31" s="444"/>
      <c r="BP31" s="444"/>
      <c r="BQ31" s="444"/>
      <c r="BR31" s="444"/>
      <c r="BS31" s="444"/>
      <c r="BT31" s="444"/>
      <c r="BU31" s="444"/>
      <c r="BV31" s="444"/>
    </row>
    <row r="32" spans="1:74" ht="11.1" customHeight="1" x14ac:dyDescent="0.2">
      <c r="A32" s="51" t="s">
        <v>39</v>
      </c>
      <c r="B32" s="445" t="s">
        <v>1376</v>
      </c>
      <c r="C32" s="343">
        <v>84.541109000000006</v>
      </c>
      <c r="D32" s="343">
        <v>81.034187000000003</v>
      </c>
      <c r="E32" s="343">
        <v>86.143270000000001</v>
      </c>
      <c r="F32" s="343">
        <v>90.746359999999996</v>
      </c>
      <c r="G32" s="343">
        <v>92.692076</v>
      </c>
      <c r="H32" s="343">
        <v>86.868606</v>
      </c>
      <c r="I32" s="343">
        <v>79.171988999999996</v>
      </c>
      <c r="J32" s="343">
        <v>75.569913999999997</v>
      </c>
      <c r="K32" s="343">
        <v>79.354139000000004</v>
      </c>
      <c r="L32" s="343">
        <v>87.342115000000007</v>
      </c>
      <c r="M32" s="343">
        <v>93.202696000000003</v>
      </c>
      <c r="N32" s="343">
        <v>88.860583000000005</v>
      </c>
      <c r="O32" s="343">
        <v>92.713750000000005</v>
      </c>
      <c r="P32" s="343">
        <v>99.759538000000006</v>
      </c>
      <c r="Q32" s="343">
        <v>109.04113700000001</v>
      </c>
      <c r="R32" s="343">
        <v>119.46028</v>
      </c>
      <c r="S32" s="343">
        <v>127.78824</v>
      </c>
      <c r="T32" s="343">
        <v>129.190541</v>
      </c>
      <c r="U32" s="343">
        <v>122.916276</v>
      </c>
      <c r="V32" s="343">
        <v>117.89783300000001</v>
      </c>
      <c r="W32" s="343">
        <v>118.05373299999999</v>
      </c>
      <c r="X32" s="343">
        <v>123.046131</v>
      </c>
      <c r="Y32" s="343">
        <v>130.98483400000001</v>
      </c>
      <c r="Z32" s="343">
        <v>133.02838700000001</v>
      </c>
      <c r="AA32" s="343">
        <v>123.854271</v>
      </c>
      <c r="AB32" s="343">
        <v>129.170199</v>
      </c>
      <c r="AC32" s="343">
        <v>135.53725399999999</v>
      </c>
      <c r="AD32" s="343">
        <v>138.83927399999999</v>
      </c>
      <c r="AE32" s="343">
        <v>139.892605</v>
      </c>
      <c r="AF32" s="343">
        <v>135.229253</v>
      </c>
      <c r="AG32" s="343">
        <v>127.37750200000001</v>
      </c>
      <c r="AH32" s="343">
        <v>121.755689</v>
      </c>
      <c r="AI32" s="343">
        <v>122.555119</v>
      </c>
      <c r="AJ32" s="343">
        <v>127.74657000000001</v>
      </c>
      <c r="AK32" s="343">
        <v>131.09076999999999</v>
      </c>
      <c r="AL32" s="343">
        <v>127.825935</v>
      </c>
      <c r="AM32" s="343">
        <v>113.29333</v>
      </c>
      <c r="AN32" s="343">
        <v>106.81254</v>
      </c>
      <c r="AO32" s="343">
        <v>111.66533</v>
      </c>
      <c r="AP32" s="343">
        <v>115.928974</v>
      </c>
      <c r="AQ32" s="343">
        <v>119.50830999999999</v>
      </c>
      <c r="AR32" s="343">
        <v>116.434455</v>
      </c>
      <c r="AS32" s="343">
        <v>108.748628</v>
      </c>
      <c r="AT32" s="343">
        <v>104.584324</v>
      </c>
      <c r="AU32" s="343">
        <v>105.401895</v>
      </c>
      <c r="AV32" s="343">
        <v>108.93906800000001</v>
      </c>
      <c r="AW32" s="343">
        <v>111.811325</v>
      </c>
      <c r="AX32" s="343">
        <v>109.451629</v>
      </c>
      <c r="AY32" s="343">
        <v>105.624</v>
      </c>
      <c r="AZ32" s="898">
        <v>104.47920000000001</v>
      </c>
      <c r="BA32" s="354">
        <v>111.6545</v>
      </c>
      <c r="BB32" s="354">
        <v>118.262</v>
      </c>
      <c r="BC32" s="354">
        <v>125.6587</v>
      </c>
      <c r="BD32" s="354">
        <v>126.0489</v>
      </c>
      <c r="BE32" s="354">
        <v>120.68340000000001</v>
      </c>
      <c r="BF32" s="354">
        <v>117.4984</v>
      </c>
      <c r="BG32" s="354">
        <v>117.1169</v>
      </c>
      <c r="BH32" s="354">
        <v>121.69759999999999</v>
      </c>
      <c r="BI32" s="354">
        <v>124.32810000000001</v>
      </c>
      <c r="BJ32" s="354">
        <v>120.9395</v>
      </c>
      <c r="BK32" s="354">
        <v>118.5391</v>
      </c>
      <c r="BL32" s="354">
        <v>116.75709999999999</v>
      </c>
      <c r="BM32" s="354">
        <v>123.05889999999999</v>
      </c>
      <c r="BN32" s="354">
        <v>128.23009999999999</v>
      </c>
      <c r="BO32" s="354">
        <v>134.5343</v>
      </c>
      <c r="BP32" s="354">
        <v>133.85069999999999</v>
      </c>
      <c r="BQ32" s="354">
        <v>127.3276</v>
      </c>
      <c r="BR32" s="354">
        <v>123.07989999999999</v>
      </c>
      <c r="BS32" s="354">
        <v>121.85850000000001</v>
      </c>
      <c r="BT32" s="354">
        <v>125.23</v>
      </c>
      <c r="BU32" s="354">
        <v>127.1302</v>
      </c>
      <c r="BV32" s="354">
        <v>123.593</v>
      </c>
    </row>
    <row r="33" spans="1:74" ht="11.1" customHeight="1" x14ac:dyDescent="0.2">
      <c r="A33" s="51" t="s">
        <v>50</v>
      </c>
      <c r="B33" s="445" t="s">
        <v>1377</v>
      </c>
      <c r="C33" s="343">
        <v>6.1079480000000004</v>
      </c>
      <c r="D33" s="343">
        <v>6.1064449999999999</v>
      </c>
      <c r="E33" s="343">
        <v>5.7715449999999997</v>
      </c>
      <c r="F33" s="343">
        <v>5.9196619999999998</v>
      </c>
      <c r="G33" s="343">
        <v>5.8159359999999998</v>
      </c>
      <c r="H33" s="343">
        <v>6.1194959999999998</v>
      </c>
      <c r="I33" s="343">
        <v>6.0701780000000003</v>
      </c>
      <c r="J33" s="343">
        <v>5.8338599999999996</v>
      </c>
      <c r="K33" s="343">
        <v>5.7754669999999999</v>
      </c>
      <c r="L33" s="343">
        <v>6.0141840000000002</v>
      </c>
      <c r="M33" s="343">
        <v>6.1916849999999997</v>
      </c>
      <c r="N33" s="343">
        <v>5.7772490000000003</v>
      </c>
      <c r="O33" s="343">
        <v>6.115723</v>
      </c>
      <c r="P33" s="343">
        <v>6.1896829999999996</v>
      </c>
      <c r="Q33" s="343">
        <v>6.0560299999999998</v>
      </c>
      <c r="R33" s="343">
        <v>6.1028659999999997</v>
      </c>
      <c r="S33" s="343">
        <v>5.9953589999999997</v>
      </c>
      <c r="T33" s="343">
        <v>5.9767929999999998</v>
      </c>
      <c r="U33" s="343">
        <v>6.1440720000000004</v>
      </c>
      <c r="V33" s="343">
        <v>6.1195950000000003</v>
      </c>
      <c r="W33" s="343">
        <v>6.1150029999999997</v>
      </c>
      <c r="X33" s="343">
        <v>5.9440819999999999</v>
      </c>
      <c r="Y33" s="343">
        <v>5.9071160000000003</v>
      </c>
      <c r="Z33" s="343">
        <v>6.0576800000000004</v>
      </c>
      <c r="AA33" s="343">
        <v>5.9293040000000001</v>
      </c>
      <c r="AB33" s="343">
        <v>6.0653139999999999</v>
      </c>
      <c r="AC33" s="343">
        <v>6.1177419999999998</v>
      </c>
      <c r="AD33" s="343">
        <v>6.1906249999999998</v>
      </c>
      <c r="AE33" s="343">
        <v>6.110665</v>
      </c>
      <c r="AF33" s="343">
        <v>5.9736120000000001</v>
      </c>
      <c r="AG33" s="343">
        <v>5.7295020000000001</v>
      </c>
      <c r="AH33" s="343">
        <v>5.5725439999999997</v>
      </c>
      <c r="AI33" s="343">
        <v>5.4647579999999998</v>
      </c>
      <c r="AJ33" s="343">
        <v>5.4348289999999997</v>
      </c>
      <c r="AK33" s="343">
        <v>5.419028</v>
      </c>
      <c r="AL33" s="343">
        <v>5.2909959999999998</v>
      </c>
      <c r="AM33" s="343">
        <v>4.7136300000000002</v>
      </c>
      <c r="AN33" s="343">
        <v>4.5968600000000004</v>
      </c>
      <c r="AO33" s="343">
        <v>4.8942610000000002</v>
      </c>
      <c r="AP33" s="343">
        <v>4.9720969999999998</v>
      </c>
      <c r="AQ33" s="343">
        <v>5.0693760000000001</v>
      </c>
      <c r="AR33" s="343">
        <v>4.9200629999999999</v>
      </c>
      <c r="AS33" s="343">
        <v>4.7623550000000003</v>
      </c>
      <c r="AT33" s="343">
        <v>4.8175129999999999</v>
      </c>
      <c r="AU33" s="343">
        <v>4.694064</v>
      </c>
      <c r="AV33" s="343">
        <v>4.6900089999999999</v>
      </c>
      <c r="AW33" s="343">
        <v>4.825081</v>
      </c>
      <c r="AX33" s="343">
        <v>4.392379</v>
      </c>
      <c r="AY33" s="343">
        <v>3.585213</v>
      </c>
      <c r="AZ33" s="898">
        <v>3.6863380000000001</v>
      </c>
      <c r="BA33" s="354">
        <v>3.980343</v>
      </c>
      <c r="BB33" s="354">
        <v>4.1993</v>
      </c>
      <c r="BC33" s="354">
        <v>4.1204359999999998</v>
      </c>
      <c r="BD33" s="354">
        <v>4.0342950000000002</v>
      </c>
      <c r="BE33" s="354">
        <v>3.7449319999999999</v>
      </c>
      <c r="BF33" s="354">
        <v>3.311855</v>
      </c>
      <c r="BG33" s="354">
        <v>3.3734470000000001</v>
      </c>
      <c r="BH33" s="354">
        <v>3.370422</v>
      </c>
      <c r="BI33" s="354">
        <v>3.5627200000000001</v>
      </c>
      <c r="BJ33" s="354">
        <v>3.603917</v>
      </c>
      <c r="BK33" s="354">
        <v>3.1239020000000002</v>
      </c>
      <c r="BL33" s="354">
        <v>3.1580430000000002</v>
      </c>
      <c r="BM33" s="354">
        <v>3.442164</v>
      </c>
      <c r="BN33" s="354">
        <v>3.650007</v>
      </c>
      <c r="BO33" s="354">
        <v>3.5679639999999999</v>
      </c>
      <c r="BP33" s="354">
        <v>3.488769</v>
      </c>
      <c r="BQ33" s="354">
        <v>3.1980710000000001</v>
      </c>
      <c r="BR33" s="354">
        <v>2.749695</v>
      </c>
      <c r="BS33" s="354">
        <v>2.7740800000000001</v>
      </c>
      <c r="BT33" s="354">
        <v>2.7351160000000001</v>
      </c>
      <c r="BU33" s="354">
        <v>2.9198919999999999</v>
      </c>
      <c r="BV33" s="354">
        <v>3.040848</v>
      </c>
    </row>
    <row r="34" spans="1:74" ht="11.1" customHeight="1" x14ac:dyDescent="0.2">
      <c r="A34" s="51" t="s">
        <v>51</v>
      </c>
      <c r="B34" s="445" t="s">
        <v>1378</v>
      </c>
      <c r="C34" s="343">
        <v>17.369537000000001</v>
      </c>
      <c r="D34" s="343">
        <v>17.448029999999999</v>
      </c>
      <c r="E34" s="343">
        <v>17.331572000000001</v>
      </c>
      <c r="F34" s="343">
        <v>17.184718</v>
      </c>
      <c r="G34" s="343">
        <v>17.529952000000002</v>
      </c>
      <c r="H34" s="343">
        <v>17.297056000000001</v>
      </c>
      <c r="I34" s="343">
        <v>19.049918999999999</v>
      </c>
      <c r="J34" s="343">
        <v>16.459589000000001</v>
      </c>
      <c r="K34" s="343">
        <v>16.218233000000001</v>
      </c>
      <c r="L34" s="343">
        <v>16.263347</v>
      </c>
      <c r="M34" s="343">
        <v>16.969798999999998</v>
      </c>
      <c r="N34" s="343">
        <v>16.520990000000001</v>
      </c>
      <c r="O34" s="343">
        <v>17.716260999999999</v>
      </c>
      <c r="P34" s="343">
        <v>17.878634999999999</v>
      </c>
      <c r="Q34" s="343">
        <v>17.474688</v>
      </c>
      <c r="R34" s="343">
        <v>17.418696000000001</v>
      </c>
      <c r="S34" s="343">
        <v>17.331206999999999</v>
      </c>
      <c r="T34" s="343">
        <v>17.535737000000001</v>
      </c>
      <c r="U34" s="343">
        <v>17.393391999999999</v>
      </c>
      <c r="V34" s="343">
        <v>16.776799</v>
      </c>
      <c r="W34" s="343">
        <v>16.837015000000001</v>
      </c>
      <c r="X34" s="343">
        <v>16.796182999999999</v>
      </c>
      <c r="Y34" s="343">
        <v>16.887785000000001</v>
      </c>
      <c r="Z34" s="343">
        <v>17.627676000000001</v>
      </c>
      <c r="AA34" s="343">
        <v>17.608985000000001</v>
      </c>
      <c r="AB34" s="343">
        <v>17.564159</v>
      </c>
      <c r="AC34" s="343">
        <v>17.430726</v>
      </c>
      <c r="AD34" s="343">
        <v>17.099232000000001</v>
      </c>
      <c r="AE34" s="343">
        <v>17.002988999999999</v>
      </c>
      <c r="AF34" s="343">
        <v>17.300176</v>
      </c>
      <c r="AG34" s="343">
        <v>17.040289999999999</v>
      </c>
      <c r="AH34" s="343">
        <v>16.520012999999999</v>
      </c>
      <c r="AI34" s="343">
        <v>16.812543000000002</v>
      </c>
      <c r="AJ34" s="343">
        <v>16.489998</v>
      </c>
      <c r="AK34" s="343">
        <v>16.633319</v>
      </c>
      <c r="AL34" s="343">
        <v>17.044466</v>
      </c>
      <c r="AM34" s="343">
        <v>16.040289000000001</v>
      </c>
      <c r="AN34" s="343">
        <v>16.236915</v>
      </c>
      <c r="AO34" s="343">
        <v>16.171246</v>
      </c>
      <c r="AP34" s="343">
        <v>16.473738000000001</v>
      </c>
      <c r="AQ34" s="343">
        <v>16.587126000000001</v>
      </c>
      <c r="AR34" s="343">
        <v>15.948363000000001</v>
      </c>
      <c r="AS34" s="343">
        <v>15.729353</v>
      </c>
      <c r="AT34" s="343">
        <v>15.921177999999999</v>
      </c>
      <c r="AU34" s="343">
        <v>15.904415999999999</v>
      </c>
      <c r="AV34" s="343">
        <v>15.896756</v>
      </c>
      <c r="AW34" s="343">
        <v>15.940507999999999</v>
      </c>
      <c r="AX34" s="343">
        <v>16.078334999999999</v>
      </c>
      <c r="AY34" s="343">
        <v>16.136810000000001</v>
      </c>
      <c r="AZ34" s="898">
        <v>16.08419</v>
      </c>
      <c r="BA34" s="354">
        <v>15.96205</v>
      </c>
      <c r="BB34" s="354">
        <v>15.805260000000001</v>
      </c>
      <c r="BC34" s="354">
        <v>15.71998</v>
      </c>
      <c r="BD34" s="354">
        <v>15.786390000000001</v>
      </c>
      <c r="BE34" s="354">
        <v>15.728070000000001</v>
      </c>
      <c r="BF34" s="354">
        <v>15.70951</v>
      </c>
      <c r="BG34" s="354">
        <v>15.717029999999999</v>
      </c>
      <c r="BH34" s="354">
        <v>15.79271</v>
      </c>
      <c r="BI34" s="354">
        <v>15.96433</v>
      </c>
      <c r="BJ34" s="354">
        <v>16.0002</v>
      </c>
      <c r="BK34" s="354">
        <v>16.071359999999999</v>
      </c>
      <c r="BL34" s="354">
        <v>16.009820000000001</v>
      </c>
      <c r="BM34" s="354">
        <v>15.904870000000001</v>
      </c>
      <c r="BN34" s="354">
        <v>15.769550000000001</v>
      </c>
      <c r="BO34" s="354">
        <v>15.69946</v>
      </c>
      <c r="BP34" s="354">
        <v>15.773339999999999</v>
      </c>
      <c r="BQ34" s="354">
        <v>15.714549999999999</v>
      </c>
      <c r="BR34" s="354">
        <v>15.690799999999999</v>
      </c>
      <c r="BS34" s="354">
        <v>15.69605</v>
      </c>
      <c r="BT34" s="354">
        <v>15.766489999999999</v>
      </c>
      <c r="BU34" s="354">
        <v>15.933960000000001</v>
      </c>
      <c r="BV34" s="354">
        <v>15.96738</v>
      </c>
    </row>
    <row r="35" spans="1:74" ht="11.1" customHeight="1" x14ac:dyDescent="0.2">
      <c r="A35" s="51"/>
      <c r="B35" s="733"/>
      <c r="C35" s="441"/>
      <c r="D35" s="441"/>
      <c r="E35" s="441"/>
      <c r="F35" s="441"/>
      <c r="G35" s="441"/>
      <c r="H35" s="441"/>
      <c r="I35" s="441"/>
      <c r="J35" s="441"/>
      <c r="K35" s="441"/>
      <c r="L35" s="441"/>
      <c r="M35" s="441"/>
      <c r="N35" s="441"/>
      <c r="O35" s="441"/>
      <c r="P35" s="441"/>
      <c r="Q35" s="441"/>
      <c r="R35" s="441"/>
      <c r="S35" s="441"/>
      <c r="T35" s="441"/>
      <c r="U35" s="441"/>
      <c r="V35" s="441"/>
      <c r="W35" s="441"/>
      <c r="X35" s="441"/>
      <c r="Y35" s="441"/>
      <c r="Z35" s="441"/>
      <c r="AA35" s="441"/>
      <c r="AB35" s="441"/>
      <c r="AC35" s="441"/>
      <c r="AD35" s="441"/>
      <c r="AE35" s="441"/>
      <c r="AF35" s="441"/>
      <c r="AG35" s="441"/>
      <c r="AH35" s="441"/>
      <c r="AI35" s="441"/>
      <c r="AJ35" s="441"/>
      <c r="AK35" s="441"/>
      <c r="AL35" s="441"/>
      <c r="AM35" s="441"/>
      <c r="AN35" s="441"/>
      <c r="AO35" s="441"/>
      <c r="AP35" s="441"/>
      <c r="AQ35" s="441"/>
      <c r="AR35" s="441"/>
      <c r="AS35" s="441"/>
      <c r="AT35" s="441"/>
      <c r="AU35" s="441"/>
      <c r="AV35" s="441"/>
      <c r="AW35" s="441"/>
      <c r="AX35" s="441"/>
      <c r="AY35" s="441"/>
      <c r="AZ35" s="938"/>
      <c r="BA35" s="444"/>
      <c r="BB35" s="444"/>
      <c r="BC35" s="444"/>
      <c r="BD35" s="444"/>
      <c r="BE35" s="444"/>
      <c r="BF35" s="444"/>
      <c r="BG35" s="444"/>
      <c r="BH35" s="444"/>
      <c r="BI35" s="444"/>
      <c r="BJ35" s="444"/>
      <c r="BK35" s="444"/>
      <c r="BL35" s="444"/>
      <c r="BM35" s="444"/>
      <c r="BN35" s="444"/>
      <c r="BO35" s="444"/>
      <c r="BP35" s="444"/>
      <c r="BQ35" s="444"/>
      <c r="BR35" s="444"/>
      <c r="BS35" s="444"/>
      <c r="BT35" s="444"/>
      <c r="BU35" s="444"/>
      <c r="BV35" s="444"/>
    </row>
    <row r="36" spans="1:74" ht="11.1" customHeight="1" x14ac:dyDescent="0.2">
      <c r="A36" s="51"/>
      <c r="B36" s="736" t="s">
        <v>67</v>
      </c>
      <c r="C36" s="441"/>
      <c r="D36" s="441"/>
      <c r="E36" s="441"/>
      <c r="F36" s="441"/>
      <c r="G36" s="441"/>
      <c r="H36" s="441"/>
      <c r="I36" s="441"/>
      <c r="J36" s="441"/>
      <c r="K36" s="441"/>
      <c r="L36" s="441"/>
      <c r="M36" s="441"/>
      <c r="N36" s="441"/>
      <c r="O36" s="441"/>
      <c r="P36" s="441"/>
      <c r="Q36" s="441"/>
      <c r="R36" s="441"/>
      <c r="S36" s="441"/>
      <c r="T36" s="441"/>
      <c r="U36" s="441"/>
      <c r="V36" s="441"/>
      <c r="W36" s="441"/>
      <c r="X36" s="441"/>
      <c r="Y36" s="441"/>
      <c r="Z36" s="441"/>
      <c r="AA36" s="441"/>
      <c r="AB36" s="441"/>
      <c r="AC36" s="441"/>
      <c r="AD36" s="441"/>
      <c r="AE36" s="441"/>
      <c r="AF36" s="441"/>
      <c r="AG36" s="441"/>
      <c r="AH36" s="441"/>
      <c r="AI36" s="441"/>
      <c r="AJ36" s="441"/>
      <c r="AK36" s="441"/>
      <c r="AL36" s="441"/>
      <c r="AM36" s="441"/>
      <c r="AN36" s="441"/>
      <c r="AO36" s="441"/>
      <c r="AP36" s="441"/>
      <c r="AQ36" s="441"/>
      <c r="AR36" s="441"/>
      <c r="AS36" s="441"/>
      <c r="AT36" s="441"/>
      <c r="AU36" s="441"/>
      <c r="AV36" s="441"/>
      <c r="AW36" s="441"/>
      <c r="AX36" s="441"/>
      <c r="AY36" s="441"/>
      <c r="AZ36" s="938"/>
      <c r="BA36" s="444"/>
      <c r="BB36" s="444"/>
      <c r="BC36" s="444"/>
      <c r="BD36" s="444"/>
      <c r="BE36" s="444"/>
      <c r="BF36" s="444"/>
      <c r="BG36" s="444"/>
      <c r="BH36" s="444"/>
      <c r="BI36" s="444"/>
      <c r="BJ36" s="444"/>
      <c r="BK36" s="444"/>
      <c r="BL36" s="444"/>
      <c r="BM36" s="444"/>
      <c r="BN36" s="444"/>
      <c r="BO36" s="444"/>
      <c r="BP36" s="444"/>
      <c r="BQ36" s="444"/>
      <c r="BR36" s="444"/>
      <c r="BS36" s="444"/>
      <c r="BT36" s="444"/>
      <c r="BU36" s="444"/>
      <c r="BV36" s="444"/>
    </row>
    <row r="37" spans="1:74" ht="11.1" customHeight="1" x14ac:dyDescent="0.2">
      <c r="A37" s="51"/>
      <c r="B37" s="382" t="s">
        <v>1379</v>
      </c>
      <c r="C37" s="441"/>
      <c r="D37" s="441"/>
      <c r="E37" s="441"/>
      <c r="F37" s="441"/>
      <c r="G37" s="441"/>
      <c r="H37" s="441"/>
      <c r="I37" s="441"/>
      <c r="J37" s="441"/>
      <c r="K37" s="441"/>
      <c r="L37" s="441"/>
      <c r="M37" s="441"/>
      <c r="N37" s="441"/>
      <c r="O37" s="441"/>
      <c r="P37" s="441"/>
      <c r="Q37" s="441"/>
      <c r="R37" s="441"/>
      <c r="S37" s="441"/>
      <c r="T37" s="441"/>
      <c r="U37" s="441"/>
      <c r="V37" s="441"/>
      <c r="W37" s="441"/>
      <c r="X37" s="441"/>
      <c r="Y37" s="441"/>
      <c r="Z37" s="441"/>
      <c r="AA37" s="441"/>
      <c r="AB37" s="441"/>
      <c r="AC37" s="441"/>
      <c r="AD37" s="441"/>
      <c r="AE37" s="441"/>
      <c r="AF37" s="441"/>
      <c r="AG37" s="441"/>
      <c r="AH37" s="441"/>
      <c r="AI37" s="441"/>
      <c r="AJ37" s="441"/>
      <c r="AK37" s="441"/>
      <c r="AL37" s="441"/>
      <c r="AM37" s="441"/>
      <c r="AN37" s="441"/>
      <c r="AO37" s="441"/>
      <c r="AP37" s="441"/>
      <c r="AQ37" s="441"/>
      <c r="AR37" s="441"/>
      <c r="AS37" s="441"/>
      <c r="AT37" s="441"/>
      <c r="AU37" s="441"/>
      <c r="AV37" s="441"/>
      <c r="AW37" s="441"/>
      <c r="AX37" s="441"/>
      <c r="AY37" s="441"/>
      <c r="AZ37" s="938"/>
      <c r="BA37" s="444"/>
      <c r="BB37" s="444"/>
      <c r="BC37" s="444"/>
      <c r="BD37" s="444"/>
      <c r="BE37" s="444"/>
      <c r="BF37" s="444"/>
      <c r="BG37" s="444"/>
      <c r="BH37" s="444"/>
      <c r="BI37" s="444"/>
      <c r="BJ37" s="444"/>
      <c r="BK37" s="444"/>
      <c r="BL37" s="444"/>
      <c r="BM37" s="444"/>
      <c r="BN37" s="444"/>
      <c r="BO37" s="444"/>
      <c r="BP37" s="444"/>
      <c r="BQ37" s="444"/>
      <c r="BR37" s="444"/>
      <c r="BS37" s="444"/>
      <c r="BT37" s="444"/>
      <c r="BU37" s="444"/>
      <c r="BV37" s="444"/>
    </row>
    <row r="38" spans="1:74" ht="11.1" customHeight="1" x14ac:dyDescent="0.2">
      <c r="A38" s="29" t="s">
        <v>254</v>
      </c>
      <c r="B38" s="446" t="s">
        <v>473</v>
      </c>
      <c r="C38" s="429">
        <v>2.1999997519000001</v>
      </c>
      <c r="D38" s="429">
        <v>2.1699923609999998</v>
      </c>
      <c r="E38" s="429">
        <v>2.1519612245999999</v>
      </c>
      <c r="F38" s="429">
        <v>2.1814958866</v>
      </c>
      <c r="G38" s="429">
        <v>2.2321288404000001</v>
      </c>
      <c r="H38" s="429">
        <v>2.3155552371999999</v>
      </c>
      <c r="I38" s="429">
        <v>2.4693298204</v>
      </c>
      <c r="J38" s="429">
        <v>2.5065243406</v>
      </c>
      <c r="K38" s="429">
        <v>2.5078223408000002</v>
      </c>
      <c r="L38" s="429">
        <v>2.4609091750999998</v>
      </c>
      <c r="M38" s="429">
        <v>2.4777312747</v>
      </c>
      <c r="N38" s="429">
        <v>2.6450427794000002</v>
      </c>
      <c r="O38" s="429">
        <v>2.5903686218000002</v>
      </c>
      <c r="P38" s="429">
        <v>2.5892527438999999</v>
      </c>
      <c r="Q38" s="429">
        <v>2.4979914435000001</v>
      </c>
      <c r="R38" s="429">
        <v>2.4713572313999999</v>
      </c>
      <c r="S38" s="429">
        <v>2.5092990619000002</v>
      </c>
      <c r="T38" s="429">
        <v>2.4623011391</v>
      </c>
      <c r="U38" s="429">
        <v>2.4738063500999998</v>
      </c>
      <c r="V38" s="429">
        <v>2.4908998937</v>
      </c>
      <c r="W38" s="429">
        <v>2.5303277523999999</v>
      </c>
      <c r="X38" s="429">
        <v>2.5308087511999999</v>
      </c>
      <c r="Y38" s="429">
        <v>2.5057355774999999</v>
      </c>
      <c r="Z38" s="429">
        <v>2.4743834294</v>
      </c>
      <c r="AA38" s="429">
        <v>2.4806339994000002</v>
      </c>
      <c r="AB38" s="429">
        <v>2.4818840379</v>
      </c>
      <c r="AC38" s="429">
        <v>2.4990102975999999</v>
      </c>
      <c r="AD38" s="429">
        <v>2.5358311646999998</v>
      </c>
      <c r="AE38" s="429">
        <v>2.5624787641000002</v>
      </c>
      <c r="AF38" s="429">
        <v>2.5077763424000001</v>
      </c>
      <c r="AG38" s="429">
        <v>2.4719804123000002</v>
      </c>
      <c r="AH38" s="429">
        <v>2.4424824922999999</v>
      </c>
      <c r="AI38" s="429">
        <v>2.4158504054000001</v>
      </c>
      <c r="AJ38" s="429">
        <v>2.4734106157000002</v>
      </c>
      <c r="AK38" s="429">
        <v>2.4189353316000002</v>
      </c>
      <c r="AL38" s="429">
        <v>2.4001598331</v>
      </c>
      <c r="AM38" s="429">
        <v>2.4074516031000002</v>
      </c>
      <c r="AN38" s="429">
        <v>2.4218919803999999</v>
      </c>
      <c r="AO38" s="429">
        <v>2.4480426473999999</v>
      </c>
      <c r="AP38" s="429">
        <v>2.4750664440999999</v>
      </c>
      <c r="AQ38" s="429">
        <v>2.4976897628999999</v>
      </c>
      <c r="AR38" s="429">
        <v>2.4556935038000001</v>
      </c>
      <c r="AS38" s="429">
        <v>2.4038538293</v>
      </c>
      <c r="AT38" s="429">
        <v>2.4052350316000002</v>
      </c>
      <c r="AU38" s="429">
        <v>2.4085215382</v>
      </c>
      <c r="AV38" s="429">
        <v>2.3886597709999999</v>
      </c>
      <c r="AW38" s="429">
        <v>2.3943675542</v>
      </c>
      <c r="AX38" s="429">
        <v>2.3848649649999998</v>
      </c>
      <c r="AY38" s="429">
        <v>2.3944079999999999</v>
      </c>
      <c r="AZ38" s="896">
        <v>2.3811230000000001</v>
      </c>
      <c r="BA38" s="352">
        <v>2.3626990000000001</v>
      </c>
      <c r="BB38" s="352">
        <v>2.361669</v>
      </c>
      <c r="BC38" s="352">
        <v>2.3646790000000002</v>
      </c>
      <c r="BD38" s="352">
        <v>2.3534280000000001</v>
      </c>
      <c r="BE38" s="352">
        <v>2.358225</v>
      </c>
      <c r="BF38" s="352">
        <v>2.365059</v>
      </c>
      <c r="BG38" s="352">
        <v>2.3588719999999999</v>
      </c>
      <c r="BH38" s="352">
        <v>2.3405390000000001</v>
      </c>
      <c r="BI38" s="352">
        <v>2.342956</v>
      </c>
      <c r="BJ38" s="352">
        <v>2.3593639999999998</v>
      </c>
      <c r="BK38" s="352">
        <v>2.3669959999999999</v>
      </c>
      <c r="BL38" s="352">
        <v>2.3599399999999999</v>
      </c>
      <c r="BM38" s="352">
        <v>2.3603700000000001</v>
      </c>
      <c r="BN38" s="352">
        <v>2.3673190000000002</v>
      </c>
      <c r="BO38" s="352">
        <v>2.370485</v>
      </c>
      <c r="BP38" s="352">
        <v>2.3563860000000001</v>
      </c>
      <c r="BQ38" s="352">
        <v>2.3587280000000002</v>
      </c>
      <c r="BR38" s="352">
        <v>2.3632620000000002</v>
      </c>
      <c r="BS38" s="352">
        <v>2.3552870000000001</v>
      </c>
      <c r="BT38" s="352">
        <v>2.3362340000000001</v>
      </c>
      <c r="BU38" s="352">
        <v>2.3392710000000001</v>
      </c>
      <c r="BV38" s="352">
        <v>2.3559570000000001</v>
      </c>
    </row>
    <row r="39" spans="1:74" ht="11.1" customHeight="1" x14ac:dyDescent="0.2">
      <c r="A39" s="51" t="s">
        <v>256</v>
      </c>
      <c r="B39" s="446" t="s">
        <v>1021</v>
      </c>
      <c r="C39" s="429">
        <v>6.5615685707000004</v>
      </c>
      <c r="D39" s="429">
        <v>5.9972804982000003</v>
      </c>
      <c r="E39" s="429">
        <v>5.0999950249000001</v>
      </c>
      <c r="F39" s="429">
        <v>6.2112152114999999</v>
      </c>
      <c r="G39" s="429">
        <v>7.5658022316000002</v>
      </c>
      <c r="H39" s="429">
        <v>8.0109598412</v>
      </c>
      <c r="I39" s="429">
        <v>7.5251204563999998</v>
      </c>
      <c r="J39" s="429">
        <v>9.0036781665000003</v>
      </c>
      <c r="K39" s="429">
        <v>8.1459769853000008</v>
      </c>
      <c r="L39" s="429">
        <v>5.8016812475000004</v>
      </c>
      <c r="M39" s="429">
        <v>5.7086230943</v>
      </c>
      <c r="N39" s="429">
        <v>8.9206060783000005</v>
      </c>
      <c r="O39" s="429">
        <v>7.0480798877000002</v>
      </c>
      <c r="P39" s="429">
        <v>4.3766906663</v>
      </c>
      <c r="Q39" s="429">
        <v>3.3688401705</v>
      </c>
      <c r="R39" s="429">
        <v>2.6996565491000002</v>
      </c>
      <c r="S39" s="429">
        <v>2.5466016362000001</v>
      </c>
      <c r="T39" s="429">
        <v>2.5965598186999999</v>
      </c>
      <c r="U39" s="429">
        <v>2.9999010815</v>
      </c>
      <c r="V39" s="429">
        <v>2.9442115459</v>
      </c>
      <c r="W39" s="429">
        <v>2.8748364672000002</v>
      </c>
      <c r="X39" s="429">
        <v>2.9244336025000002</v>
      </c>
      <c r="Y39" s="429">
        <v>3.3889108793</v>
      </c>
      <c r="Z39" s="429">
        <v>3.2818352851000001</v>
      </c>
      <c r="AA39" s="429">
        <v>4.8608804644000001</v>
      </c>
      <c r="AB39" s="429">
        <v>2.9022368507</v>
      </c>
      <c r="AC39" s="429">
        <v>2.1884128342000002</v>
      </c>
      <c r="AD39" s="429">
        <v>2.047106334</v>
      </c>
      <c r="AE39" s="429">
        <v>2.2880624256000002</v>
      </c>
      <c r="AF39" s="429">
        <v>2.6821510191</v>
      </c>
      <c r="AG39" s="429">
        <v>2.5068160717999999</v>
      </c>
      <c r="AH39" s="429">
        <v>2.2496043330000002</v>
      </c>
      <c r="AI39" s="429">
        <v>2.3651181378000001</v>
      </c>
      <c r="AJ39" s="429">
        <v>2.6065868264000001</v>
      </c>
      <c r="AK39" s="429">
        <v>2.633446819</v>
      </c>
      <c r="AL39" s="429">
        <v>3.8545030258000001</v>
      </c>
      <c r="AM39" s="429">
        <v>5.8751660674000004</v>
      </c>
      <c r="AN39" s="429">
        <v>4.8104435451000001</v>
      </c>
      <c r="AO39" s="429">
        <v>4.1730048768000003</v>
      </c>
      <c r="AP39" s="429">
        <v>3.5806145393</v>
      </c>
      <c r="AQ39" s="429">
        <v>3.2834531185000002</v>
      </c>
      <c r="AR39" s="429">
        <v>3.3355905506000001</v>
      </c>
      <c r="AS39" s="429">
        <v>3.5245461805999998</v>
      </c>
      <c r="AT39" s="429">
        <v>3.1676547364999998</v>
      </c>
      <c r="AU39" s="429">
        <v>3.0409609649</v>
      </c>
      <c r="AV39" s="429">
        <v>3.0820126627</v>
      </c>
      <c r="AW39" s="429">
        <v>3.8880261140000001</v>
      </c>
      <c r="AX39" s="429">
        <v>5.0377258979999997</v>
      </c>
      <c r="AY39" s="429">
        <v>8.3703839999999996</v>
      </c>
      <c r="AZ39" s="896">
        <v>4.1435269999999997</v>
      </c>
      <c r="BA39" s="352">
        <v>3.3647580000000001</v>
      </c>
      <c r="BB39" s="352">
        <v>3.313936</v>
      </c>
      <c r="BC39" s="352">
        <v>3.2476950000000002</v>
      </c>
      <c r="BD39" s="352">
        <v>3.176218</v>
      </c>
      <c r="BE39" s="352">
        <v>3.2970100000000002</v>
      </c>
      <c r="BF39" s="352">
        <v>3.3494790000000001</v>
      </c>
      <c r="BG39" s="352">
        <v>3.3249040000000001</v>
      </c>
      <c r="BH39" s="352">
        <v>3.5449809999999999</v>
      </c>
      <c r="BI39" s="352">
        <v>3.911197</v>
      </c>
      <c r="BJ39" s="352">
        <v>4.6816589999999998</v>
      </c>
      <c r="BK39" s="352">
        <v>5.0572160000000004</v>
      </c>
      <c r="BL39" s="352">
        <v>4.5477150000000002</v>
      </c>
      <c r="BM39" s="352">
        <v>4.1310969999999996</v>
      </c>
      <c r="BN39" s="352">
        <v>3.7145549999999998</v>
      </c>
      <c r="BO39" s="352">
        <v>3.6457190000000002</v>
      </c>
      <c r="BP39" s="352">
        <v>3.5860880000000002</v>
      </c>
      <c r="BQ39" s="352">
        <v>3.6484860000000001</v>
      </c>
      <c r="BR39" s="352">
        <v>3.657883</v>
      </c>
      <c r="BS39" s="352">
        <v>3.6346690000000001</v>
      </c>
      <c r="BT39" s="352">
        <v>3.831073</v>
      </c>
      <c r="BU39" s="352">
        <v>4.0680870000000002</v>
      </c>
      <c r="BV39" s="352">
        <v>4.7809660000000003</v>
      </c>
    </row>
    <row r="40" spans="1:74" ht="11.1" customHeight="1" x14ac:dyDescent="0.2">
      <c r="A40" s="29" t="s">
        <v>255</v>
      </c>
      <c r="B40" s="446" t="s">
        <v>1107</v>
      </c>
      <c r="C40" s="429">
        <v>15.49</v>
      </c>
      <c r="D40" s="429">
        <v>16.489999999999998</v>
      </c>
      <c r="E40" s="429">
        <v>20.329999999999998</v>
      </c>
      <c r="F40" s="429">
        <v>25.06</v>
      </c>
      <c r="G40" s="429">
        <v>26.15</v>
      </c>
      <c r="H40" s="429">
        <v>26.3</v>
      </c>
      <c r="I40" s="429">
        <v>30.36</v>
      </c>
      <c r="J40" s="429">
        <v>25.72</v>
      </c>
      <c r="K40" s="429">
        <v>23.76</v>
      </c>
      <c r="L40" s="429">
        <v>21.76</v>
      </c>
      <c r="M40" s="429">
        <v>23.74</v>
      </c>
      <c r="N40" s="429">
        <v>19.86</v>
      </c>
      <c r="O40" s="429">
        <v>19.440000000000001</v>
      </c>
      <c r="P40" s="429">
        <v>18.559999999999999</v>
      </c>
      <c r="Q40" s="429">
        <v>19.920000000000002</v>
      </c>
      <c r="R40" s="429">
        <v>18.77</v>
      </c>
      <c r="S40" s="429">
        <v>18.11</v>
      </c>
      <c r="T40" s="429">
        <v>16.82</v>
      </c>
      <c r="U40" s="429">
        <v>16.739999999999998</v>
      </c>
      <c r="V40" s="429">
        <v>19.03</v>
      </c>
      <c r="W40" s="429">
        <v>22.2</v>
      </c>
      <c r="X40" s="429">
        <v>21.47</v>
      </c>
      <c r="Y40" s="429">
        <v>20.75</v>
      </c>
      <c r="Z40" s="429">
        <v>20.25</v>
      </c>
      <c r="AA40" s="429">
        <v>18.22</v>
      </c>
      <c r="AB40" s="429">
        <v>18.940000000000001</v>
      </c>
      <c r="AC40" s="429">
        <v>19.670000000000002</v>
      </c>
      <c r="AD40" s="429">
        <v>19.239999999999998</v>
      </c>
      <c r="AE40" s="429">
        <v>18.809999999999999</v>
      </c>
      <c r="AF40" s="429">
        <v>17.68</v>
      </c>
      <c r="AG40" s="429">
        <v>18.149999999999999</v>
      </c>
      <c r="AH40" s="429">
        <v>18.23</v>
      </c>
      <c r="AI40" s="429">
        <v>17.079999999999998</v>
      </c>
      <c r="AJ40" s="429">
        <v>15.76</v>
      </c>
      <c r="AK40" s="429">
        <v>16.25</v>
      </c>
      <c r="AL40" s="429">
        <v>16.43</v>
      </c>
      <c r="AM40" s="429">
        <v>16.07</v>
      </c>
      <c r="AN40" s="429">
        <v>17.059999999999999</v>
      </c>
      <c r="AO40" s="429">
        <v>15.83</v>
      </c>
      <c r="AP40" s="429">
        <v>15.6</v>
      </c>
      <c r="AQ40" s="429">
        <v>15.05</v>
      </c>
      <c r="AR40" s="429">
        <v>15.04</v>
      </c>
      <c r="AS40" s="429">
        <v>16.16</v>
      </c>
      <c r="AT40" s="429">
        <v>16.12</v>
      </c>
      <c r="AU40" s="429">
        <v>15.34</v>
      </c>
      <c r="AV40" s="429">
        <v>15.67</v>
      </c>
      <c r="AW40" s="429">
        <v>15.413669166</v>
      </c>
      <c r="AX40" s="429">
        <v>15.022028433999999</v>
      </c>
      <c r="AY40" s="429">
        <v>13.744070000000001</v>
      </c>
      <c r="AZ40" s="896">
        <v>13.361039999999999</v>
      </c>
      <c r="BA40" s="352">
        <v>14.96163</v>
      </c>
      <c r="BB40" s="352">
        <v>18.224900000000002</v>
      </c>
      <c r="BC40" s="352">
        <v>18.359919999999999</v>
      </c>
      <c r="BD40" s="352">
        <v>18.317219999999999</v>
      </c>
      <c r="BE40" s="352">
        <v>17.054459999999999</v>
      </c>
      <c r="BF40" s="352">
        <v>15.88021</v>
      </c>
      <c r="BG40" s="352">
        <v>14.9764</v>
      </c>
      <c r="BH40" s="352">
        <v>14.28459</v>
      </c>
      <c r="BI40" s="352">
        <v>13.8636</v>
      </c>
      <c r="BJ40" s="352">
        <v>14.09445</v>
      </c>
      <c r="BK40" s="352">
        <v>14.10341</v>
      </c>
      <c r="BL40" s="352">
        <v>13.384919999999999</v>
      </c>
      <c r="BM40" s="352">
        <v>13.557980000000001</v>
      </c>
      <c r="BN40" s="352">
        <v>14.07499</v>
      </c>
      <c r="BO40" s="352">
        <v>13.409750000000001</v>
      </c>
      <c r="BP40" s="352">
        <v>13.67296</v>
      </c>
      <c r="BQ40" s="352">
        <v>13.259880000000001</v>
      </c>
      <c r="BR40" s="352">
        <v>12.88312</v>
      </c>
      <c r="BS40" s="352">
        <v>12.759969999999999</v>
      </c>
      <c r="BT40" s="352">
        <v>12.688980000000001</v>
      </c>
      <c r="BU40" s="352">
        <v>12.588710000000001</v>
      </c>
      <c r="BV40" s="352">
        <v>12.93023</v>
      </c>
    </row>
    <row r="41" spans="1:74" ht="11.1" customHeight="1" x14ac:dyDescent="0.2">
      <c r="A41" s="29" t="s">
        <v>7</v>
      </c>
      <c r="B41" s="446" t="s">
        <v>1106</v>
      </c>
      <c r="C41" s="429">
        <v>20.100000000000001</v>
      </c>
      <c r="D41" s="429">
        <v>20.79</v>
      </c>
      <c r="E41" s="429">
        <v>25.68</v>
      </c>
      <c r="F41" s="429">
        <v>28.32</v>
      </c>
      <c r="G41" s="429">
        <v>30.12</v>
      </c>
      <c r="H41" s="429">
        <v>33.020000000000003</v>
      </c>
      <c r="I41" s="429">
        <v>27.38</v>
      </c>
      <c r="J41" s="429">
        <v>26.9</v>
      </c>
      <c r="K41" s="429">
        <v>25.57</v>
      </c>
      <c r="L41" s="429">
        <v>27.81</v>
      </c>
      <c r="M41" s="429">
        <v>29.28</v>
      </c>
      <c r="N41" s="429">
        <v>23.17</v>
      </c>
      <c r="O41" s="429">
        <v>24.09</v>
      </c>
      <c r="P41" s="429">
        <v>23.1</v>
      </c>
      <c r="Q41" s="429">
        <v>21.42</v>
      </c>
      <c r="R41" s="429">
        <v>20.9</v>
      </c>
      <c r="S41" s="429">
        <v>19.87</v>
      </c>
      <c r="T41" s="429">
        <v>19.21</v>
      </c>
      <c r="U41" s="429">
        <v>19.84</v>
      </c>
      <c r="V41" s="429">
        <v>23</v>
      </c>
      <c r="W41" s="429">
        <v>24.18</v>
      </c>
      <c r="X41" s="429">
        <v>24.23</v>
      </c>
      <c r="Y41" s="429">
        <v>21.75</v>
      </c>
      <c r="Z41" s="429">
        <v>20.74</v>
      </c>
      <c r="AA41" s="429">
        <v>19.64</v>
      </c>
      <c r="AB41" s="429">
        <v>20.84</v>
      </c>
      <c r="AC41" s="429">
        <v>20.6</v>
      </c>
      <c r="AD41" s="429">
        <v>20.84</v>
      </c>
      <c r="AE41" s="429">
        <v>19.440000000000001</v>
      </c>
      <c r="AF41" s="429">
        <v>18.62</v>
      </c>
      <c r="AG41" s="429">
        <v>19.57</v>
      </c>
      <c r="AH41" s="429">
        <v>18.37</v>
      </c>
      <c r="AI41" s="429">
        <v>17.79</v>
      </c>
      <c r="AJ41" s="429">
        <v>17.32</v>
      </c>
      <c r="AK41" s="429">
        <v>18.850000000000001</v>
      </c>
      <c r="AL41" s="429">
        <v>17.670000000000002</v>
      </c>
      <c r="AM41" s="429">
        <v>18.899999999999999</v>
      </c>
      <c r="AN41" s="429">
        <v>18.420000000000002</v>
      </c>
      <c r="AO41" s="429">
        <v>17.420000000000002</v>
      </c>
      <c r="AP41" s="429">
        <v>17.899999999999999</v>
      </c>
      <c r="AQ41" s="429">
        <v>16.75</v>
      </c>
      <c r="AR41" s="429">
        <v>17.64</v>
      </c>
      <c r="AS41" s="429">
        <v>18.39</v>
      </c>
      <c r="AT41" s="429">
        <v>17.809999999999999</v>
      </c>
      <c r="AU41" s="429">
        <v>18.13</v>
      </c>
      <c r="AV41" s="429">
        <v>18.100000000000001</v>
      </c>
      <c r="AW41" s="429">
        <v>18.296347034</v>
      </c>
      <c r="AX41" s="429">
        <v>17.331479615999999</v>
      </c>
      <c r="AY41" s="429">
        <v>17.155950000000001</v>
      </c>
      <c r="AZ41" s="896">
        <v>18.39038</v>
      </c>
      <c r="BA41" s="352">
        <v>24.645800000000001</v>
      </c>
      <c r="BB41" s="352">
        <v>25.432120000000001</v>
      </c>
      <c r="BC41" s="352">
        <v>24.040330000000001</v>
      </c>
      <c r="BD41" s="352">
        <v>22.660409999999999</v>
      </c>
      <c r="BE41" s="352">
        <v>21.90944</v>
      </c>
      <c r="BF41" s="352">
        <v>20.954979999999999</v>
      </c>
      <c r="BG41" s="352">
        <v>20.288219999999999</v>
      </c>
      <c r="BH41" s="352">
        <v>19.748889999999999</v>
      </c>
      <c r="BI41" s="352">
        <v>19.94708</v>
      </c>
      <c r="BJ41" s="352">
        <v>19.40963</v>
      </c>
      <c r="BK41" s="352">
        <v>19.067430000000002</v>
      </c>
      <c r="BL41" s="352">
        <v>18.738790000000002</v>
      </c>
      <c r="BM41" s="352">
        <v>18.944710000000001</v>
      </c>
      <c r="BN41" s="352">
        <v>18.360209999999999</v>
      </c>
      <c r="BO41" s="352">
        <v>17.82414</v>
      </c>
      <c r="BP41" s="352">
        <v>17.925149999999999</v>
      </c>
      <c r="BQ41" s="352">
        <v>18.375170000000001</v>
      </c>
      <c r="BR41" s="352">
        <v>18.554849999999998</v>
      </c>
      <c r="BS41" s="352">
        <v>18.72542</v>
      </c>
      <c r="BT41" s="352">
        <v>18.728200000000001</v>
      </c>
      <c r="BU41" s="352">
        <v>18.971170000000001</v>
      </c>
      <c r="BV41" s="352">
        <v>18.330780000000001</v>
      </c>
    </row>
    <row r="42" spans="1:74" ht="11.1" customHeight="1" x14ac:dyDescent="0.2">
      <c r="A42" s="29"/>
      <c r="B42" s="382" t="s">
        <v>1380</v>
      </c>
      <c r="C42" s="429"/>
      <c r="D42" s="429"/>
      <c r="E42" s="429"/>
      <c r="F42" s="429"/>
      <c r="G42" s="429"/>
      <c r="H42" s="429"/>
      <c r="I42" s="429"/>
      <c r="J42" s="429"/>
      <c r="K42" s="429"/>
      <c r="L42" s="429"/>
      <c r="M42" s="429"/>
      <c r="N42" s="429"/>
      <c r="O42" s="429"/>
      <c r="P42" s="429"/>
      <c r="Q42" s="429"/>
      <c r="R42" s="429"/>
      <c r="S42" s="429"/>
      <c r="T42" s="429"/>
      <c r="U42" s="429"/>
      <c r="V42" s="429"/>
      <c r="W42" s="429"/>
      <c r="X42" s="429"/>
      <c r="Y42" s="429"/>
      <c r="Z42" s="429"/>
      <c r="AA42" s="429"/>
      <c r="AB42" s="429"/>
      <c r="AC42" s="429"/>
      <c r="AD42" s="429"/>
      <c r="AE42" s="429"/>
      <c r="AF42" s="429"/>
      <c r="AG42" s="429"/>
      <c r="AH42" s="429"/>
      <c r="AI42" s="429"/>
      <c r="AJ42" s="429"/>
      <c r="AK42" s="429"/>
      <c r="AL42" s="429"/>
      <c r="AM42" s="429"/>
      <c r="AN42" s="429"/>
      <c r="AO42" s="429"/>
      <c r="AP42" s="429"/>
      <c r="AQ42" s="429"/>
      <c r="AR42" s="429"/>
      <c r="AS42" s="429"/>
      <c r="AT42" s="429"/>
      <c r="AU42" s="429"/>
      <c r="AV42" s="429"/>
      <c r="AW42" s="429"/>
      <c r="AX42" s="429"/>
      <c r="AY42" s="429"/>
      <c r="AZ42" s="896"/>
      <c r="BA42" s="352"/>
      <c r="BB42" s="352"/>
      <c r="BC42" s="352"/>
      <c r="BD42" s="352"/>
      <c r="BE42" s="352"/>
      <c r="BF42" s="352"/>
      <c r="BG42" s="352"/>
      <c r="BH42" s="352"/>
      <c r="BI42" s="352"/>
      <c r="BJ42" s="352"/>
      <c r="BK42" s="352"/>
      <c r="BL42" s="352"/>
      <c r="BM42" s="352"/>
      <c r="BN42" s="352"/>
      <c r="BO42" s="352"/>
      <c r="BP42" s="352"/>
      <c r="BQ42" s="352"/>
      <c r="BR42" s="352"/>
      <c r="BS42" s="352"/>
      <c r="BT42" s="352"/>
      <c r="BU42" s="352"/>
      <c r="BV42" s="352"/>
    </row>
    <row r="43" spans="1:74" ht="11.1" customHeight="1" x14ac:dyDescent="0.2">
      <c r="A43" s="29" t="s">
        <v>258</v>
      </c>
      <c r="B43" s="446" t="s">
        <v>1035</v>
      </c>
      <c r="C43" s="429">
        <v>13.64</v>
      </c>
      <c r="D43" s="429">
        <v>13.76</v>
      </c>
      <c r="E43" s="429">
        <v>14.41</v>
      </c>
      <c r="F43" s="429">
        <v>14.57</v>
      </c>
      <c r="G43" s="429">
        <v>14.89</v>
      </c>
      <c r="H43" s="429">
        <v>15.3</v>
      </c>
      <c r="I43" s="429">
        <v>15.31</v>
      </c>
      <c r="J43" s="429">
        <v>15.82</v>
      </c>
      <c r="K43" s="429">
        <v>16.190000000000001</v>
      </c>
      <c r="L43" s="429">
        <v>15.99</v>
      </c>
      <c r="M43" s="429">
        <v>15.55</v>
      </c>
      <c r="N43" s="429">
        <v>14.94</v>
      </c>
      <c r="O43" s="429">
        <v>15.47</v>
      </c>
      <c r="P43" s="429">
        <v>15.98</v>
      </c>
      <c r="Q43" s="429">
        <v>16.04</v>
      </c>
      <c r="R43" s="429">
        <v>16.100000000000001</v>
      </c>
      <c r="S43" s="429">
        <v>16.14</v>
      </c>
      <c r="T43" s="429">
        <v>16.09</v>
      </c>
      <c r="U43" s="429">
        <v>15.86</v>
      </c>
      <c r="V43" s="429">
        <v>15.91</v>
      </c>
      <c r="W43" s="429">
        <v>16.27</v>
      </c>
      <c r="X43" s="429">
        <v>16.48</v>
      </c>
      <c r="Y43" s="429">
        <v>16.190000000000001</v>
      </c>
      <c r="Z43" s="429">
        <v>15.69</v>
      </c>
      <c r="AA43" s="429">
        <v>15.41</v>
      </c>
      <c r="AB43" s="429">
        <v>16.100000000000001</v>
      </c>
      <c r="AC43" s="429">
        <v>16.670000000000002</v>
      </c>
      <c r="AD43" s="429">
        <v>16.86</v>
      </c>
      <c r="AE43" s="429">
        <v>16.399999999999999</v>
      </c>
      <c r="AF43" s="429">
        <v>16.38</v>
      </c>
      <c r="AG43" s="429">
        <v>16.62</v>
      </c>
      <c r="AH43" s="429">
        <v>16.600000000000001</v>
      </c>
      <c r="AI43" s="429">
        <v>16.82</v>
      </c>
      <c r="AJ43" s="429">
        <v>17.09</v>
      </c>
      <c r="AK43" s="429">
        <v>16.850000000000001</v>
      </c>
      <c r="AL43" s="429">
        <v>16.27</v>
      </c>
      <c r="AM43" s="429">
        <v>15.94</v>
      </c>
      <c r="AN43" s="429">
        <v>16.440000000000001</v>
      </c>
      <c r="AO43" s="429">
        <v>17.100000000000001</v>
      </c>
      <c r="AP43" s="429">
        <v>17.55</v>
      </c>
      <c r="AQ43" s="429">
        <v>17.37</v>
      </c>
      <c r="AR43" s="429">
        <v>17.47</v>
      </c>
      <c r="AS43" s="429">
        <v>17.47</v>
      </c>
      <c r="AT43" s="429">
        <v>17.62</v>
      </c>
      <c r="AU43" s="429">
        <v>18.07</v>
      </c>
      <c r="AV43" s="429">
        <v>17.98</v>
      </c>
      <c r="AW43" s="429">
        <v>17.78</v>
      </c>
      <c r="AX43" s="429">
        <v>17.239999999999998</v>
      </c>
      <c r="AY43" s="429">
        <v>16.959489999999999</v>
      </c>
      <c r="AZ43" s="896">
        <v>17.444430000000001</v>
      </c>
      <c r="BA43" s="352">
        <v>17.87876</v>
      </c>
      <c r="BB43" s="352">
        <v>18.395009999999999</v>
      </c>
      <c r="BC43" s="352">
        <v>18.104869999999998</v>
      </c>
      <c r="BD43" s="352">
        <v>18.20701</v>
      </c>
      <c r="BE43" s="352">
        <v>18.16507</v>
      </c>
      <c r="BF43" s="352">
        <v>18.142430000000001</v>
      </c>
      <c r="BG43" s="352">
        <v>18.54092</v>
      </c>
      <c r="BH43" s="352">
        <v>18.41713</v>
      </c>
      <c r="BI43" s="352">
        <v>18.224609999999998</v>
      </c>
      <c r="BJ43" s="352">
        <v>17.70309</v>
      </c>
      <c r="BK43" s="352">
        <v>17.51662</v>
      </c>
      <c r="BL43" s="352">
        <v>17.876339999999999</v>
      </c>
      <c r="BM43" s="352">
        <v>18.27102</v>
      </c>
      <c r="BN43" s="352">
        <v>18.94293</v>
      </c>
      <c r="BO43" s="352">
        <v>18.555879999999998</v>
      </c>
      <c r="BP43" s="352">
        <v>18.625340000000001</v>
      </c>
      <c r="BQ43" s="352">
        <v>18.56962</v>
      </c>
      <c r="BR43" s="352">
        <v>18.563749999999999</v>
      </c>
      <c r="BS43" s="352">
        <v>19.013459999999998</v>
      </c>
      <c r="BT43" s="352">
        <v>18.798100000000002</v>
      </c>
      <c r="BU43" s="352">
        <v>18.684010000000001</v>
      </c>
      <c r="BV43" s="352">
        <v>18.155950000000001</v>
      </c>
    </row>
    <row r="44" spans="1:74" ht="11.1" customHeight="1" x14ac:dyDescent="0.2">
      <c r="A44" s="29" t="s">
        <v>2</v>
      </c>
      <c r="B44" s="446" t="s">
        <v>989</v>
      </c>
      <c r="C44" s="429">
        <v>11.26</v>
      </c>
      <c r="D44" s="429">
        <v>11.66</v>
      </c>
      <c r="E44" s="429">
        <v>11.65</v>
      </c>
      <c r="F44" s="429">
        <v>11.82</v>
      </c>
      <c r="G44" s="429">
        <v>12</v>
      </c>
      <c r="H44" s="429">
        <v>12.75</v>
      </c>
      <c r="I44" s="429">
        <v>13.02</v>
      </c>
      <c r="J44" s="429">
        <v>13.41</v>
      </c>
      <c r="K44" s="429">
        <v>13.28</v>
      </c>
      <c r="L44" s="429">
        <v>12.89</v>
      </c>
      <c r="M44" s="429">
        <v>12.33</v>
      </c>
      <c r="N44" s="429">
        <v>12.28</v>
      </c>
      <c r="O44" s="429">
        <v>12.61</v>
      </c>
      <c r="P44" s="429">
        <v>12.53</v>
      </c>
      <c r="Q44" s="429">
        <v>12.36</v>
      </c>
      <c r="R44" s="429">
        <v>12.08</v>
      </c>
      <c r="S44" s="429">
        <v>12.16</v>
      </c>
      <c r="T44" s="429">
        <v>12.63</v>
      </c>
      <c r="U44" s="429">
        <v>12.91</v>
      </c>
      <c r="V44" s="429">
        <v>13.08</v>
      </c>
      <c r="W44" s="429">
        <v>13.07</v>
      </c>
      <c r="X44" s="429">
        <v>12.73</v>
      </c>
      <c r="Y44" s="429">
        <v>12.43</v>
      </c>
      <c r="Z44" s="429">
        <v>12.24</v>
      </c>
      <c r="AA44" s="429">
        <v>12.5</v>
      </c>
      <c r="AB44" s="429">
        <v>12.53</v>
      </c>
      <c r="AC44" s="429">
        <v>12.47</v>
      </c>
      <c r="AD44" s="429">
        <v>12.35</v>
      </c>
      <c r="AE44" s="429">
        <v>12.32</v>
      </c>
      <c r="AF44" s="429">
        <v>12.89</v>
      </c>
      <c r="AG44" s="429">
        <v>13.37</v>
      </c>
      <c r="AH44" s="429">
        <v>13.16</v>
      </c>
      <c r="AI44" s="429">
        <v>13.23</v>
      </c>
      <c r="AJ44" s="429">
        <v>12.89</v>
      </c>
      <c r="AK44" s="429">
        <v>12.35</v>
      </c>
      <c r="AL44" s="429">
        <v>12.64</v>
      </c>
      <c r="AM44" s="429">
        <v>12.9</v>
      </c>
      <c r="AN44" s="429">
        <v>13.07</v>
      </c>
      <c r="AO44" s="429">
        <v>13.25</v>
      </c>
      <c r="AP44" s="429">
        <v>12.96</v>
      </c>
      <c r="AQ44" s="429">
        <v>13.01</v>
      </c>
      <c r="AR44" s="429">
        <v>13.62</v>
      </c>
      <c r="AS44" s="429">
        <v>14.15</v>
      </c>
      <c r="AT44" s="429">
        <v>14.04</v>
      </c>
      <c r="AU44" s="429">
        <v>14.06</v>
      </c>
      <c r="AV44" s="429">
        <v>13.41</v>
      </c>
      <c r="AW44" s="429">
        <v>13.19</v>
      </c>
      <c r="AX44" s="429">
        <v>13.63</v>
      </c>
      <c r="AY44" s="429">
        <v>13.70346</v>
      </c>
      <c r="AZ44" s="896">
        <v>13.6501</v>
      </c>
      <c r="BA44" s="352">
        <v>13.774710000000001</v>
      </c>
      <c r="BB44" s="352">
        <v>13.5014</v>
      </c>
      <c r="BC44" s="352">
        <v>13.491300000000001</v>
      </c>
      <c r="BD44" s="352">
        <v>14.10464</v>
      </c>
      <c r="BE44" s="352">
        <v>14.611000000000001</v>
      </c>
      <c r="BF44" s="352">
        <v>14.47851</v>
      </c>
      <c r="BG44" s="352">
        <v>14.482150000000001</v>
      </c>
      <c r="BH44" s="352">
        <v>13.78149</v>
      </c>
      <c r="BI44" s="352">
        <v>13.501720000000001</v>
      </c>
      <c r="BJ44" s="352">
        <v>13.95012</v>
      </c>
      <c r="BK44" s="352">
        <v>13.9046</v>
      </c>
      <c r="BL44" s="352">
        <v>13.75334</v>
      </c>
      <c r="BM44" s="352">
        <v>13.866379999999999</v>
      </c>
      <c r="BN44" s="352">
        <v>13.598100000000001</v>
      </c>
      <c r="BO44" s="352">
        <v>13.571540000000001</v>
      </c>
      <c r="BP44" s="352">
        <v>14.15635</v>
      </c>
      <c r="BQ44" s="352">
        <v>14.660640000000001</v>
      </c>
      <c r="BR44" s="352">
        <v>14.49579</v>
      </c>
      <c r="BS44" s="352">
        <v>14.51343</v>
      </c>
      <c r="BT44" s="352">
        <v>13.846500000000001</v>
      </c>
      <c r="BU44" s="352">
        <v>13.56091</v>
      </c>
      <c r="BV44" s="352">
        <v>14.025219999999999</v>
      </c>
    </row>
    <row r="45" spans="1:74" ht="11.1" customHeight="1" x14ac:dyDescent="0.2">
      <c r="A45" s="29" t="s">
        <v>1</v>
      </c>
      <c r="B45" s="446" t="s">
        <v>988</v>
      </c>
      <c r="C45" s="429">
        <v>7.19</v>
      </c>
      <c r="D45" s="429">
        <v>7.28</v>
      </c>
      <c r="E45" s="429">
        <v>7.37</v>
      </c>
      <c r="F45" s="429">
        <v>7.7</v>
      </c>
      <c r="G45" s="429">
        <v>8.25</v>
      </c>
      <c r="H45" s="429">
        <v>8.85</v>
      </c>
      <c r="I45" s="429">
        <v>9.31</v>
      </c>
      <c r="J45" s="429">
        <v>9.3800000000000008</v>
      </c>
      <c r="K45" s="429">
        <v>9.06</v>
      </c>
      <c r="L45" s="429">
        <v>8.4499999999999993</v>
      </c>
      <c r="M45" s="429">
        <v>8.14</v>
      </c>
      <c r="N45" s="429">
        <v>8.5</v>
      </c>
      <c r="O45" s="429">
        <v>8.18</v>
      </c>
      <c r="P45" s="429">
        <v>8.01</v>
      </c>
      <c r="Q45" s="429">
        <v>7.8</v>
      </c>
      <c r="R45" s="429">
        <v>7.51</v>
      </c>
      <c r="S45" s="429">
        <v>7.64</v>
      </c>
      <c r="T45" s="429">
        <v>8.11</v>
      </c>
      <c r="U45" s="429">
        <v>8.36</v>
      </c>
      <c r="V45" s="429">
        <v>8.9</v>
      </c>
      <c r="W45" s="429">
        <v>8.43</v>
      </c>
      <c r="X45" s="429">
        <v>8.01</v>
      </c>
      <c r="Y45" s="429">
        <v>7.79</v>
      </c>
      <c r="Z45" s="429">
        <v>7.61</v>
      </c>
      <c r="AA45" s="429">
        <v>8.07</v>
      </c>
      <c r="AB45" s="429">
        <v>7.76</v>
      </c>
      <c r="AC45" s="429">
        <v>7.68</v>
      </c>
      <c r="AD45" s="429">
        <v>7.79</v>
      </c>
      <c r="AE45" s="429">
        <v>7.87</v>
      </c>
      <c r="AF45" s="429">
        <v>8.41</v>
      </c>
      <c r="AG45" s="429">
        <v>8.73</v>
      </c>
      <c r="AH45" s="429">
        <v>8.67</v>
      </c>
      <c r="AI45" s="429">
        <v>8.4499999999999993</v>
      </c>
      <c r="AJ45" s="429">
        <v>8.11</v>
      </c>
      <c r="AK45" s="429">
        <v>7.85</v>
      </c>
      <c r="AL45" s="429">
        <v>7.96</v>
      </c>
      <c r="AM45" s="429">
        <v>8.32</v>
      </c>
      <c r="AN45" s="429">
        <v>8.2100000000000009</v>
      </c>
      <c r="AO45" s="429">
        <v>8.23</v>
      </c>
      <c r="AP45" s="429">
        <v>8.16</v>
      </c>
      <c r="AQ45" s="429">
        <v>8.26</v>
      </c>
      <c r="AR45" s="429">
        <v>8.8699999999999992</v>
      </c>
      <c r="AS45" s="429">
        <v>9.31</v>
      </c>
      <c r="AT45" s="429">
        <v>9.06</v>
      </c>
      <c r="AU45" s="429">
        <v>9.02</v>
      </c>
      <c r="AV45" s="429">
        <v>8.65</v>
      </c>
      <c r="AW45" s="429">
        <v>8.44</v>
      </c>
      <c r="AX45" s="429">
        <v>8.5299999999999994</v>
      </c>
      <c r="AY45" s="429">
        <v>8.7840849999999993</v>
      </c>
      <c r="AZ45" s="896">
        <v>8.352862</v>
      </c>
      <c r="BA45" s="352">
        <v>8.5383689999999994</v>
      </c>
      <c r="BB45" s="352">
        <v>8.4386379999999992</v>
      </c>
      <c r="BC45" s="352">
        <v>8.4257369999999998</v>
      </c>
      <c r="BD45" s="352">
        <v>9.0065720000000002</v>
      </c>
      <c r="BE45" s="352">
        <v>9.3437249999999992</v>
      </c>
      <c r="BF45" s="352">
        <v>9.2194190000000003</v>
      </c>
      <c r="BG45" s="352">
        <v>9.2245310000000007</v>
      </c>
      <c r="BH45" s="352">
        <v>8.7804610000000007</v>
      </c>
      <c r="BI45" s="352">
        <v>8.5622260000000008</v>
      </c>
      <c r="BJ45" s="352">
        <v>8.7362020000000005</v>
      </c>
      <c r="BK45" s="352">
        <v>8.6719469999999994</v>
      </c>
      <c r="BL45" s="352">
        <v>8.4597259999999999</v>
      </c>
      <c r="BM45" s="352">
        <v>8.6110030000000002</v>
      </c>
      <c r="BN45" s="352">
        <v>8.4600799999999996</v>
      </c>
      <c r="BO45" s="352">
        <v>8.448404</v>
      </c>
      <c r="BP45" s="352">
        <v>9.0061269999999993</v>
      </c>
      <c r="BQ45" s="352">
        <v>9.3220559999999999</v>
      </c>
      <c r="BR45" s="352">
        <v>9.1883700000000008</v>
      </c>
      <c r="BS45" s="352">
        <v>9.1878489999999999</v>
      </c>
      <c r="BT45" s="352">
        <v>8.7717519999999993</v>
      </c>
      <c r="BU45" s="352">
        <v>8.5544200000000004</v>
      </c>
      <c r="BV45" s="352">
        <v>8.7269089999999991</v>
      </c>
    </row>
    <row r="46" spans="1:74" ht="11.1" customHeight="1" x14ac:dyDescent="0.2">
      <c r="A46" s="29"/>
      <c r="B46" s="382" t="s">
        <v>1381</v>
      </c>
      <c r="C46" s="429"/>
      <c r="D46" s="429"/>
      <c r="E46" s="429"/>
      <c r="F46" s="429"/>
      <c r="G46" s="429"/>
      <c r="H46" s="429"/>
      <c r="I46" s="429"/>
      <c r="J46" s="429"/>
      <c r="K46" s="429"/>
      <c r="L46" s="429"/>
      <c r="M46" s="429"/>
      <c r="N46" s="429"/>
      <c r="O46" s="429"/>
      <c r="P46" s="429"/>
      <c r="Q46" s="429"/>
      <c r="R46" s="429"/>
      <c r="S46" s="429"/>
      <c r="T46" s="429"/>
      <c r="U46" s="429"/>
      <c r="V46" s="429"/>
      <c r="W46" s="429"/>
      <c r="X46" s="429"/>
      <c r="Y46" s="429"/>
      <c r="Z46" s="429"/>
      <c r="AA46" s="429"/>
      <c r="AB46" s="429"/>
      <c r="AC46" s="429"/>
      <c r="AD46" s="429"/>
      <c r="AE46" s="429"/>
      <c r="AF46" s="429"/>
      <c r="AG46" s="429"/>
      <c r="AH46" s="429"/>
      <c r="AI46" s="429"/>
      <c r="AJ46" s="429"/>
      <c r="AK46" s="429"/>
      <c r="AL46" s="429"/>
      <c r="AM46" s="429"/>
      <c r="AN46" s="429"/>
      <c r="AO46" s="429"/>
      <c r="AP46" s="429"/>
      <c r="AQ46" s="429"/>
      <c r="AR46" s="429"/>
      <c r="AS46" s="429"/>
      <c r="AT46" s="429"/>
      <c r="AU46" s="429"/>
      <c r="AV46" s="429"/>
      <c r="AW46" s="429"/>
      <c r="AX46" s="429"/>
      <c r="AY46" s="429"/>
      <c r="AZ46" s="896"/>
      <c r="BA46" s="352"/>
      <c r="BB46" s="352"/>
      <c r="BC46" s="352"/>
      <c r="BD46" s="352"/>
      <c r="BE46" s="352"/>
      <c r="BF46" s="352"/>
      <c r="BG46" s="352"/>
      <c r="BH46" s="352"/>
      <c r="BI46" s="352"/>
      <c r="BJ46" s="352"/>
      <c r="BK46" s="352"/>
      <c r="BL46" s="352"/>
      <c r="BM46" s="352"/>
      <c r="BN46" s="352"/>
      <c r="BO46" s="352"/>
      <c r="BP46" s="352"/>
      <c r="BQ46" s="352"/>
      <c r="BR46" s="352"/>
      <c r="BS46" s="352"/>
      <c r="BT46" s="352"/>
      <c r="BU46" s="352"/>
      <c r="BV46" s="352"/>
    </row>
    <row r="47" spans="1:74" ht="11.1" customHeight="1" x14ac:dyDescent="0.2">
      <c r="A47" s="29" t="s">
        <v>583</v>
      </c>
      <c r="B47" s="446" t="s">
        <v>993</v>
      </c>
      <c r="C47" s="429">
        <v>37.020238095000003</v>
      </c>
      <c r="D47" s="429">
        <v>45.358343750000003</v>
      </c>
      <c r="E47" s="429">
        <v>45.798532608999999</v>
      </c>
      <c r="F47" s="429">
        <v>61.274136904999999</v>
      </c>
      <c r="G47" s="429">
        <v>89.660505951999994</v>
      </c>
      <c r="H47" s="429">
        <v>98.627159090999996</v>
      </c>
      <c r="I47" s="429">
        <v>181.97046875000001</v>
      </c>
      <c r="J47" s="429">
        <v>128.60089674</v>
      </c>
      <c r="K47" s="429">
        <v>81.564553571000005</v>
      </c>
      <c r="L47" s="429">
        <v>55.301666666999999</v>
      </c>
      <c r="M47" s="429">
        <v>50.543125000000003</v>
      </c>
      <c r="N47" s="429">
        <v>53.196369048000001</v>
      </c>
      <c r="O47" s="429">
        <v>31.211279762</v>
      </c>
      <c r="P47" s="429">
        <v>25.3151875</v>
      </c>
      <c r="Q47" s="429">
        <v>27.626005435</v>
      </c>
      <c r="R47" s="429">
        <v>27.627031250000002</v>
      </c>
      <c r="S47" s="429">
        <v>34.649261363999997</v>
      </c>
      <c r="T47" s="429">
        <v>109.52284091</v>
      </c>
      <c r="U47" s="429">
        <v>73.906562500000007</v>
      </c>
      <c r="V47" s="429">
        <v>377.17500000000001</v>
      </c>
      <c r="W47" s="429">
        <v>115.35753124999999</v>
      </c>
      <c r="X47" s="429">
        <v>42.604119318000002</v>
      </c>
      <c r="Y47" s="429">
        <v>36.419196429000003</v>
      </c>
      <c r="Z47" s="429">
        <v>22.53034375</v>
      </c>
      <c r="AA47" s="429">
        <v>57.936250000000001</v>
      </c>
      <c r="AB47" s="429">
        <v>16.405684524000002</v>
      </c>
      <c r="AC47" s="429">
        <v>23.238630952000001</v>
      </c>
      <c r="AD47" s="429">
        <v>25.823977273000001</v>
      </c>
      <c r="AE47" s="429">
        <v>58.941960227000003</v>
      </c>
      <c r="AF47" s="429">
        <v>35.060281250000003</v>
      </c>
      <c r="AG47" s="429">
        <v>26.182159090999999</v>
      </c>
      <c r="AH47" s="429">
        <v>47.939232955000001</v>
      </c>
      <c r="AI47" s="429">
        <v>26.499749999999999</v>
      </c>
      <c r="AJ47" s="429">
        <v>31.440353260999998</v>
      </c>
      <c r="AK47" s="429">
        <v>26.479375000000001</v>
      </c>
      <c r="AL47" s="429">
        <v>27.689196428999999</v>
      </c>
      <c r="AM47" s="429">
        <v>36.455198864000003</v>
      </c>
      <c r="AN47" s="429">
        <v>39.538687500000002</v>
      </c>
      <c r="AO47" s="429">
        <v>31.157559524</v>
      </c>
      <c r="AP47" s="429">
        <v>35.502301136</v>
      </c>
      <c r="AQ47" s="429">
        <v>42.985714285999997</v>
      </c>
      <c r="AR47" s="429">
        <v>33.499940475999999</v>
      </c>
      <c r="AS47" s="429">
        <v>42.968636363999998</v>
      </c>
      <c r="AT47" s="429">
        <v>46.819642856999998</v>
      </c>
      <c r="AU47" s="429">
        <v>33.225208332999998</v>
      </c>
      <c r="AV47" s="429">
        <v>34.287934782999997</v>
      </c>
      <c r="AW47" s="429">
        <v>35.743124999999999</v>
      </c>
      <c r="AX47" s="429">
        <v>35.729999999999997</v>
      </c>
      <c r="AY47" s="429">
        <v>55.91</v>
      </c>
      <c r="AZ47" s="896">
        <v>18.32</v>
      </c>
      <c r="BA47" s="352">
        <v>18.45119</v>
      </c>
      <c r="BB47" s="352">
        <v>24.652619999999999</v>
      </c>
      <c r="BC47" s="352">
        <v>24.924700000000001</v>
      </c>
      <c r="BD47" s="352">
        <v>30.090710000000001</v>
      </c>
      <c r="BE47" s="352">
        <v>36.70429</v>
      </c>
      <c r="BF47" s="352">
        <v>41.357790000000001</v>
      </c>
      <c r="BG47" s="352">
        <v>39.681930000000001</v>
      </c>
      <c r="BH47" s="352">
        <v>33.069200000000002</v>
      </c>
      <c r="BI47" s="352">
        <v>34.931429999999999</v>
      </c>
      <c r="BJ47" s="352">
        <v>39.931229999999999</v>
      </c>
      <c r="BK47" s="352">
        <v>44.2151</v>
      </c>
      <c r="BL47" s="352">
        <v>42.003570000000003</v>
      </c>
      <c r="BM47" s="352">
        <v>33.776110000000003</v>
      </c>
      <c r="BN47" s="352">
        <v>34.702109999999998</v>
      </c>
      <c r="BO47" s="352">
        <v>38.697499999999998</v>
      </c>
      <c r="BP47" s="352">
        <v>43.995649999999998</v>
      </c>
      <c r="BQ47" s="352">
        <v>49.753100000000003</v>
      </c>
      <c r="BR47" s="352">
        <v>54.180759999999999</v>
      </c>
      <c r="BS47" s="352">
        <v>48.248559999999998</v>
      </c>
      <c r="BT47" s="352">
        <v>41.16845</v>
      </c>
      <c r="BU47" s="352">
        <v>41.555079999999997</v>
      </c>
      <c r="BV47" s="352">
        <v>46.627679999999998</v>
      </c>
    </row>
    <row r="48" spans="1:74" ht="11.1" customHeight="1" x14ac:dyDescent="0.2">
      <c r="A48" s="29" t="s">
        <v>584</v>
      </c>
      <c r="B48" s="446" t="s">
        <v>994</v>
      </c>
      <c r="C48" s="429">
        <v>52.502912774999999</v>
      </c>
      <c r="D48" s="429">
        <v>42.160836432000004</v>
      </c>
      <c r="E48" s="429">
        <v>40.941233681</v>
      </c>
      <c r="F48" s="429">
        <v>53.028571587000002</v>
      </c>
      <c r="G48" s="429">
        <v>57.101920649999997</v>
      </c>
      <c r="H48" s="429">
        <v>70.883371827000005</v>
      </c>
      <c r="I48" s="429">
        <v>82.301034999999999</v>
      </c>
      <c r="J48" s="429">
        <v>113.88414014</v>
      </c>
      <c r="K48" s="429">
        <v>133.89192188000001</v>
      </c>
      <c r="L48" s="429">
        <v>65.326257956999996</v>
      </c>
      <c r="M48" s="429">
        <v>82.952213325000002</v>
      </c>
      <c r="N48" s="429">
        <v>257.10885553000003</v>
      </c>
      <c r="O48" s="429">
        <v>144.56550315000001</v>
      </c>
      <c r="P48" s="429">
        <v>68.92131474</v>
      </c>
      <c r="Q48" s="429">
        <v>64.127105301</v>
      </c>
      <c r="R48" s="429">
        <v>46.354542950000003</v>
      </c>
      <c r="S48" s="429">
        <v>18.098112667999999</v>
      </c>
      <c r="T48" s="429">
        <v>25.537256058000001</v>
      </c>
      <c r="U48" s="429">
        <v>79.269368025000006</v>
      </c>
      <c r="V48" s="429">
        <v>87.155469397999994</v>
      </c>
      <c r="W48" s="429">
        <v>36.350401325</v>
      </c>
      <c r="X48" s="429">
        <v>54.557046538000002</v>
      </c>
      <c r="Y48" s="429">
        <v>51.697415024999998</v>
      </c>
      <c r="Z48" s="429">
        <v>45.374193124999998</v>
      </c>
      <c r="AA48" s="429">
        <v>62.807229904000003</v>
      </c>
      <c r="AB48" s="429">
        <v>29.2941401</v>
      </c>
      <c r="AC48" s="429">
        <v>8.1378612260000001</v>
      </c>
      <c r="AD48" s="429">
        <v>-8.0206129808000001E-2</v>
      </c>
      <c r="AE48" s="429">
        <v>3.3027552644</v>
      </c>
      <c r="AF48" s="429">
        <v>20.680497825</v>
      </c>
      <c r="AG48" s="429">
        <v>51.756776682999998</v>
      </c>
      <c r="AH48" s="429">
        <v>39.827738101999998</v>
      </c>
      <c r="AI48" s="429">
        <v>37.786145832999999</v>
      </c>
      <c r="AJ48" s="429">
        <v>35.272231898000001</v>
      </c>
      <c r="AK48" s="429">
        <v>30.885471800000001</v>
      </c>
      <c r="AL48" s="429">
        <v>39.797897775000003</v>
      </c>
      <c r="AM48" s="429">
        <v>36.709777860999999</v>
      </c>
      <c r="AN48" s="429">
        <v>25.114275521</v>
      </c>
      <c r="AO48" s="429">
        <v>17.563313917999999</v>
      </c>
      <c r="AP48" s="429">
        <v>10.349898462000001</v>
      </c>
      <c r="AQ48" s="429">
        <v>17.335739615000001</v>
      </c>
      <c r="AR48" s="429">
        <v>22.873317725</v>
      </c>
      <c r="AS48" s="429">
        <v>33.432900553000003</v>
      </c>
      <c r="AT48" s="429">
        <v>38.713194254999998</v>
      </c>
      <c r="AU48" s="429">
        <v>36.8882908</v>
      </c>
      <c r="AV48" s="429">
        <v>27.178118008999999</v>
      </c>
      <c r="AW48" s="429">
        <v>39.587685495000002</v>
      </c>
      <c r="AX48" s="429">
        <v>36.950000000000003</v>
      </c>
      <c r="AY48" s="429">
        <v>31.74</v>
      </c>
      <c r="AZ48" s="896">
        <v>21.73</v>
      </c>
      <c r="BA48" s="352">
        <v>22.723849999999999</v>
      </c>
      <c r="BB48" s="352">
        <v>22.2516</v>
      </c>
      <c r="BC48" s="352">
        <v>21.267990000000001</v>
      </c>
      <c r="BD48" s="352">
        <v>23.973690000000001</v>
      </c>
      <c r="BE48" s="352">
        <v>30.062339999999999</v>
      </c>
      <c r="BF48" s="352">
        <v>33.030949999999997</v>
      </c>
      <c r="BG48" s="352">
        <v>30.29636</v>
      </c>
      <c r="BH48" s="352">
        <v>29.276890000000002</v>
      </c>
      <c r="BI48" s="352">
        <v>32.435119999999998</v>
      </c>
      <c r="BJ48" s="352">
        <v>39.157519999999998</v>
      </c>
      <c r="BK48" s="352">
        <v>40.854730000000004</v>
      </c>
      <c r="BL48" s="352">
        <v>32.758809999999997</v>
      </c>
      <c r="BM48" s="352">
        <v>25.969670000000001</v>
      </c>
      <c r="BN48" s="352">
        <v>23.264900000000001</v>
      </c>
      <c r="BO48" s="352">
        <v>22.244129999999998</v>
      </c>
      <c r="BP48" s="352">
        <v>24.833349999999999</v>
      </c>
      <c r="BQ48" s="352">
        <v>29.949300000000001</v>
      </c>
      <c r="BR48" s="352">
        <v>33.342599999999997</v>
      </c>
      <c r="BS48" s="352">
        <v>30.32048</v>
      </c>
      <c r="BT48" s="352">
        <v>27.868659999999998</v>
      </c>
      <c r="BU48" s="352">
        <v>30.671479999999999</v>
      </c>
      <c r="BV48" s="352">
        <v>37.015590000000003</v>
      </c>
    </row>
    <row r="49" spans="1:74" ht="11.1" customHeight="1" x14ac:dyDescent="0.2">
      <c r="A49" s="29" t="s">
        <v>585</v>
      </c>
      <c r="B49" s="446" t="s">
        <v>995</v>
      </c>
      <c r="C49" s="429">
        <v>159.59824405000001</v>
      </c>
      <c r="D49" s="429">
        <v>121.0331875</v>
      </c>
      <c r="E49" s="429">
        <v>68.807554347999996</v>
      </c>
      <c r="F49" s="429">
        <v>67.538928571</v>
      </c>
      <c r="G49" s="429">
        <v>78.202351190000002</v>
      </c>
      <c r="H49" s="429">
        <v>74.099318182000005</v>
      </c>
      <c r="I49" s="429">
        <v>109.34878125</v>
      </c>
      <c r="J49" s="429">
        <v>116.34991848</v>
      </c>
      <c r="K49" s="429">
        <v>71.719553571000006</v>
      </c>
      <c r="L49" s="429">
        <v>58.917619047999999</v>
      </c>
      <c r="M49" s="429">
        <v>66.569880952000005</v>
      </c>
      <c r="N49" s="429">
        <v>116.82470238000001</v>
      </c>
      <c r="O49" s="429">
        <v>55.820833333000003</v>
      </c>
      <c r="P49" s="429">
        <v>64.519656249999997</v>
      </c>
      <c r="Q49" s="429">
        <v>37.555407609</v>
      </c>
      <c r="R49" s="429">
        <v>31.68103125</v>
      </c>
      <c r="S49" s="429">
        <v>28.045767045000002</v>
      </c>
      <c r="T49" s="429">
        <v>37.936647727</v>
      </c>
      <c r="U49" s="429">
        <v>54.796999999999997</v>
      </c>
      <c r="V49" s="429">
        <v>29.175000000000001</v>
      </c>
      <c r="W49" s="429">
        <v>37.270031250000002</v>
      </c>
      <c r="X49" s="429">
        <v>30.244857955000001</v>
      </c>
      <c r="Y49" s="429">
        <v>43.701071429000002</v>
      </c>
      <c r="Z49" s="429">
        <v>45.577468750000001</v>
      </c>
      <c r="AA49" s="429">
        <v>77.437670455000003</v>
      </c>
      <c r="AB49" s="429">
        <v>38.760684523999998</v>
      </c>
      <c r="AC49" s="429">
        <v>26.311726190000002</v>
      </c>
      <c r="AD49" s="429">
        <v>28.124318182</v>
      </c>
      <c r="AE49" s="429">
        <v>30.207954545</v>
      </c>
      <c r="AF49" s="429">
        <v>45.17</v>
      </c>
      <c r="AG49" s="429">
        <v>60.639744317999998</v>
      </c>
      <c r="AH49" s="429">
        <v>41.292301135999999</v>
      </c>
      <c r="AI49" s="429">
        <v>35.66765625</v>
      </c>
      <c r="AJ49" s="429">
        <v>40.456086956999997</v>
      </c>
      <c r="AK49" s="429">
        <v>44.303531249999999</v>
      </c>
      <c r="AL49" s="429">
        <v>90.745148810000003</v>
      </c>
      <c r="AM49" s="429">
        <v>147.42207386000001</v>
      </c>
      <c r="AN49" s="429">
        <v>131.17384375</v>
      </c>
      <c r="AO49" s="429">
        <v>47.905535714000003</v>
      </c>
      <c r="AP49" s="429">
        <v>42.884886364000003</v>
      </c>
      <c r="AQ49" s="429">
        <v>39.24077381</v>
      </c>
      <c r="AR49" s="429">
        <v>55.417559523999998</v>
      </c>
      <c r="AS49" s="429">
        <v>94.141221591000004</v>
      </c>
      <c r="AT49" s="429">
        <v>56.773809524000001</v>
      </c>
      <c r="AU49" s="429">
        <v>37.381547619000003</v>
      </c>
      <c r="AV49" s="429">
        <v>42.701630434999998</v>
      </c>
      <c r="AW49" s="429">
        <v>66.423651316000004</v>
      </c>
      <c r="AX49" s="429">
        <v>145.47</v>
      </c>
      <c r="AY49" s="429">
        <v>187.54</v>
      </c>
      <c r="AZ49" s="896">
        <v>130</v>
      </c>
      <c r="BA49" s="352">
        <v>58.052680000000002</v>
      </c>
      <c r="BB49" s="352">
        <v>52.252339999999997</v>
      </c>
      <c r="BC49" s="352">
        <v>39.464959999999998</v>
      </c>
      <c r="BD49" s="352">
        <v>51.293819999999997</v>
      </c>
      <c r="BE49" s="352">
        <v>63.137860000000003</v>
      </c>
      <c r="BF49" s="352">
        <v>61.021299999999997</v>
      </c>
      <c r="BG49" s="352">
        <v>53.270319999999998</v>
      </c>
      <c r="BH49" s="352">
        <v>52.786580000000001</v>
      </c>
      <c r="BI49" s="352">
        <v>56.964359999999999</v>
      </c>
      <c r="BJ49" s="352">
        <v>76.871049999999997</v>
      </c>
      <c r="BK49" s="352">
        <v>95.184020000000004</v>
      </c>
      <c r="BL49" s="352">
        <v>86.570409999999995</v>
      </c>
      <c r="BM49" s="352">
        <v>67.113780000000006</v>
      </c>
      <c r="BN49" s="352">
        <v>55.391629999999999</v>
      </c>
      <c r="BO49" s="352">
        <v>40.244320000000002</v>
      </c>
      <c r="BP49" s="352">
        <v>51.174149999999997</v>
      </c>
      <c r="BQ49" s="352">
        <v>62.014870000000002</v>
      </c>
      <c r="BR49" s="352">
        <v>61.109000000000002</v>
      </c>
      <c r="BS49" s="352">
        <v>52.68365</v>
      </c>
      <c r="BT49" s="352">
        <v>54.233170000000001</v>
      </c>
      <c r="BU49" s="352">
        <v>54.675890000000003</v>
      </c>
      <c r="BV49" s="352">
        <v>77.355230000000006</v>
      </c>
    </row>
    <row r="50" spans="1:74" ht="11.1" customHeight="1" x14ac:dyDescent="0.2">
      <c r="A50" s="29" t="s">
        <v>586</v>
      </c>
      <c r="B50" s="446" t="s">
        <v>996</v>
      </c>
      <c r="C50" s="429">
        <v>143.98764881</v>
      </c>
      <c r="D50" s="429">
        <v>93.698125000000005</v>
      </c>
      <c r="E50" s="429">
        <v>62.611195651999999</v>
      </c>
      <c r="F50" s="429">
        <v>71.077767856999998</v>
      </c>
      <c r="G50" s="429">
        <v>84.392351189999999</v>
      </c>
      <c r="H50" s="429">
        <v>83.691988636000005</v>
      </c>
      <c r="I50" s="429">
        <v>109.76190625</v>
      </c>
      <c r="J50" s="429">
        <v>118.97173913</v>
      </c>
      <c r="K50" s="429">
        <v>85.382202380999999</v>
      </c>
      <c r="L50" s="429">
        <v>61.397172619000003</v>
      </c>
      <c r="M50" s="429">
        <v>64.492410714000002</v>
      </c>
      <c r="N50" s="429">
        <v>105.61160714</v>
      </c>
      <c r="O50" s="429">
        <v>46.809613095000003</v>
      </c>
      <c r="P50" s="429">
        <v>50.390749999999997</v>
      </c>
      <c r="Q50" s="429">
        <v>36.755652173999998</v>
      </c>
      <c r="R50" s="429">
        <v>34.021312500000001</v>
      </c>
      <c r="S50" s="429">
        <v>28.061335227000001</v>
      </c>
      <c r="T50" s="429">
        <v>32.064772726999998</v>
      </c>
      <c r="U50" s="429">
        <v>51.214218750000001</v>
      </c>
      <c r="V50" s="429">
        <v>31.028614130000001</v>
      </c>
      <c r="W50" s="429">
        <v>36.109781249999997</v>
      </c>
      <c r="X50" s="429">
        <v>31.933551135999998</v>
      </c>
      <c r="Y50" s="429">
        <v>39.123065476000001</v>
      </c>
      <c r="Z50" s="429">
        <v>37.979125000000003</v>
      </c>
      <c r="AA50" s="429">
        <v>70.201789773000002</v>
      </c>
      <c r="AB50" s="429">
        <v>31.658541667000001</v>
      </c>
      <c r="AC50" s="429">
        <v>28.572053571000001</v>
      </c>
      <c r="AD50" s="429">
        <v>28.287784090999999</v>
      </c>
      <c r="AE50" s="429">
        <v>30.684232954999999</v>
      </c>
      <c r="AF50" s="429">
        <v>42.490906250000002</v>
      </c>
      <c r="AG50" s="429">
        <v>51.186846590999998</v>
      </c>
      <c r="AH50" s="429">
        <v>39.458238635999997</v>
      </c>
      <c r="AI50" s="429">
        <v>35.528093749999996</v>
      </c>
      <c r="AJ50" s="429">
        <v>37.723858696000001</v>
      </c>
      <c r="AK50" s="429">
        <v>37.497812500000002</v>
      </c>
      <c r="AL50" s="429">
        <v>77.181339285999996</v>
      </c>
      <c r="AM50" s="429">
        <v>141.15593749999999</v>
      </c>
      <c r="AN50" s="429">
        <v>108.72253125</v>
      </c>
      <c r="AO50" s="429">
        <v>49.370327381000003</v>
      </c>
      <c r="AP50" s="429">
        <v>43.468664773</v>
      </c>
      <c r="AQ50" s="429">
        <v>40.989821429000003</v>
      </c>
      <c r="AR50" s="429">
        <v>59.767857143000001</v>
      </c>
      <c r="AS50" s="429">
        <v>89.770823863999993</v>
      </c>
      <c r="AT50" s="429">
        <v>57.942321429000003</v>
      </c>
      <c r="AU50" s="429">
        <v>44.250952380999998</v>
      </c>
      <c r="AV50" s="429">
        <v>51.790923913</v>
      </c>
      <c r="AW50" s="429">
        <v>63.825230263000002</v>
      </c>
      <c r="AX50" s="429">
        <v>114.17</v>
      </c>
      <c r="AY50" s="429">
        <v>220.5</v>
      </c>
      <c r="AZ50" s="896">
        <v>124.59</v>
      </c>
      <c r="BA50" s="352">
        <v>61.240789999999997</v>
      </c>
      <c r="BB50" s="352">
        <v>56.607219999999998</v>
      </c>
      <c r="BC50" s="352">
        <v>47.39573</v>
      </c>
      <c r="BD50" s="352">
        <v>54.856169999999999</v>
      </c>
      <c r="BE50" s="352">
        <v>61.744700000000002</v>
      </c>
      <c r="BF50" s="352">
        <v>63.019500000000001</v>
      </c>
      <c r="BG50" s="352">
        <v>55.534700000000001</v>
      </c>
      <c r="BH50" s="352">
        <v>54.618070000000003</v>
      </c>
      <c r="BI50" s="352">
        <v>61.397919999999999</v>
      </c>
      <c r="BJ50" s="352">
        <v>74.562179999999998</v>
      </c>
      <c r="BK50" s="352">
        <v>103.55070000000001</v>
      </c>
      <c r="BL50" s="352">
        <v>92.620590000000007</v>
      </c>
      <c r="BM50" s="352">
        <v>67.418030000000002</v>
      </c>
      <c r="BN50" s="352">
        <v>58.533299999999997</v>
      </c>
      <c r="BO50" s="352">
        <v>49.085270000000001</v>
      </c>
      <c r="BP50" s="352">
        <v>55.46349</v>
      </c>
      <c r="BQ50" s="352">
        <v>62.032580000000003</v>
      </c>
      <c r="BR50" s="352">
        <v>62.880589999999998</v>
      </c>
      <c r="BS50" s="352">
        <v>55.333649999999999</v>
      </c>
      <c r="BT50" s="352">
        <v>55.841000000000001</v>
      </c>
      <c r="BU50" s="352">
        <v>60.787739999999999</v>
      </c>
      <c r="BV50" s="352">
        <v>77.513050000000007</v>
      </c>
    </row>
    <row r="51" spans="1:74" ht="11.1" customHeight="1" x14ac:dyDescent="0.2">
      <c r="A51" s="29" t="s">
        <v>587</v>
      </c>
      <c r="B51" s="446" t="s">
        <v>997</v>
      </c>
      <c r="C51" s="429">
        <v>73.319438422999994</v>
      </c>
      <c r="D51" s="429">
        <v>53.101617406000003</v>
      </c>
      <c r="E51" s="429">
        <v>48.560714457000003</v>
      </c>
      <c r="F51" s="429">
        <v>75.350930356999996</v>
      </c>
      <c r="G51" s="429">
        <v>93.500499583000007</v>
      </c>
      <c r="H51" s="429">
        <v>110.14373630999999</v>
      </c>
      <c r="I51" s="429">
        <v>115.37026849999999</v>
      </c>
      <c r="J51" s="429">
        <v>120.03855383</v>
      </c>
      <c r="K51" s="429">
        <v>97.575998987999995</v>
      </c>
      <c r="L51" s="429">
        <v>73.648034374999995</v>
      </c>
      <c r="M51" s="429">
        <v>61.698989613000002</v>
      </c>
      <c r="N51" s="429">
        <v>79.460300267999997</v>
      </c>
      <c r="O51" s="429">
        <v>42.697725505999998</v>
      </c>
      <c r="P51" s="429">
        <v>35.472524968999998</v>
      </c>
      <c r="Q51" s="429">
        <v>31.303521629999999</v>
      </c>
      <c r="R51" s="429">
        <v>35.541890905999999</v>
      </c>
      <c r="S51" s="429">
        <v>36.463730312999999</v>
      </c>
      <c r="T51" s="429">
        <v>34.214656335000001</v>
      </c>
      <c r="U51" s="429">
        <v>53.027761593999998</v>
      </c>
      <c r="V51" s="429">
        <v>36.061768125</v>
      </c>
      <c r="W51" s="429">
        <v>40.728821406000002</v>
      </c>
      <c r="X51" s="429">
        <v>45.312962186999997</v>
      </c>
      <c r="Y51" s="429">
        <v>43.942413274000003</v>
      </c>
      <c r="Z51" s="429">
        <v>37.257233280999998</v>
      </c>
      <c r="AA51" s="429">
        <v>53.034599346999997</v>
      </c>
      <c r="AB51" s="429">
        <v>26.815823244000001</v>
      </c>
      <c r="AC51" s="429">
        <v>27.419240119000001</v>
      </c>
      <c r="AD51" s="429">
        <v>32.152011874999999</v>
      </c>
      <c r="AE51" s="429">
        <v>40.813777784000003</v>
      </c>
      <c r="AF51" s="429">
        <v>40.277638437</v>
      </c>
      <c r="AG51" s="429">
        <v>62.776141676000002</v>
      </c>
      <c r="AH51" s="429">
        <v>47.141407159000003</v>
      </c>
      <c r="AI51" s="429">
        <v>39.171070530999998</v>
      </c>
      <c r="AJ51" s="429">
        <v>41.899773478</v>
      </c>
      <c r="AK51" s="429">
        <v>35.916607499999998</v>
      </c>
      <c r="AL51" s="429">
        <v>41.609876280000002</v>
      </c>
      <c r="AM51" s="429">
        <v>76.040869290000003</v>
      </c>
      <c r="AN51" s="429">
        <v>54.730237625000001</v>
      </c>
      <c r="AO51" s="429">
        <v>49.721589137000002</v>
      </c>
      <c r="AP51" s="429">
        <v>50.276256363999998</v>
      </c>
      <c r="AQ51" s="429">
        <v>44.107135476000003</v>
      </c>
      <c r="AR51" s="429">
        <v>63.868066726000002</v>
      </c>
      <c r="AS51" s="429">
        <v>87.515959488999997</v>
      </c>
      <c r="AT51" s="429">
        <v>44.883585148999998</v>
      </c>
      <c r="AU51" s="429">
        <v>52.045988362999999</v>
      </c>
      <c r="AV51" s="429">
        <v>58.404345136000003</v>
      </c>
      <c r="AW51" s="429">
        <v>60.973164210999997</v>
      </c>
      <c r="AX51" s="429">
        <v>78.540000000000006</v>
      </c>
      <c r="AY51" s="429">
        <v>171.68</v>
      </c>
      <c r="AZ51" s="896">
        <v>81.86</v>
      </c>
      <c r="BA51" s="352">
        <v>57.840800000000002</v>
      </c>
      <c r="BB51" s="352">
        <v>55.929110000000001</v>
      </c>
      <c r="BC51" s="352">
        <v>54.058950000000003</v>
      </c>
      <c r="BD51" s="352">
        <v>58.769779999999997</v>
      </c>
      <c r="BE51" s="352">
        <v>62.713529999999999</v>
      </c>
      <c r="BF51" s="352">
        <v>63.33907</v>
      </c>
      <c r="BG51" s="352">
        <v>58.324730000000002</v>
      </c>
      <c r="BH51" s="352">
        <v>54.200150000000001</v>
      </c>
      <c r="BI51" s="352">
        <v>58.291029999999999</v>
      </c>
      <c r="BJ51" s="352">
        <v>70.643159999999995</v>
      </c>
      <c r="BK51" s="352">
        <v>78.710849999999994</v>
      </c>
      <c r="BL51" s="352">
        <v>73.983850000000004</v>
      </c>
      <c r="BM51" s="352">
        <v>61.785200000000003</v>
      </c>
      <c r="BN51" s="352">
        <v>58.041179999999997</v>
      </c>
      <c r="BO51" s="352">
        <v>55.707059999999998</v>
      </c>
      <c r="BP51" s="352">
        <v>59.980620000000002</v>
      </c>
      <c r="BQ51" s="352">
        <v>64.580020000000005</v>
      </c>
      <c r="BR51" s="352">
        <v>65.035889999999995</v>
      </c>
      <c r="BS51" s="352">
        <v>59.373080000000002</v>
      </c>
      <c r="BT51" s="352">
        <v>56.244840000000003</v>
      </c>
      <c r="BU51" s="352">
        <v>58.745699999999999</v>
      </c>
      <c r="BV51" s="352">
        <v>70.766999999999996</v>
      </c>
    </row>
    <row r="52" spans="1:74" ht="11.1" customHeight="1" x14ac:dyDescent="0.2">
      <c r="A52" s="29" t="s">
        <v>588</v>
      </c>
      <c r="B52" s="446" t="s">
        <v>998</v>
      </c>
      <c r="C52" s="429">
        <v>51.535863095000003</v>
      </c>
      <c r="D52" s="429">
        <v>48.197031250000002</v>
      </c>
      <c r="E52" s="429">
        <v>43.903233696000001</v>
      </c>
      <c r="F52" s="429">
        <v>68.639732143000003</v>
      </c>
      <c r="G52" s="429">
        <v>91.160416667000007</v>
      </c>
      <c r="H52" s="429">
        <v>107.8190625</v>
      </c>
      <c r="I52" s="429">
        <v>106.0715</v>
      </c>
      <c r="J52" s="429">
        <v>110.22307065</v>
      </c>
      <c r="K52" s="429">
        <v>89.092619048000003</v>
      </c>
      <c r="L52" s="429">
        <v>59.216011905000002</v>
      </c>
      <c r="M52" s="429">
        <v>53.040148809999998</v>
      </c>
      <c r="N52" s="429">
        <v>61.347232142999999</v>
      </c>
      <c r="O52" s="429">
        <v>37.986398809999997</v>
      </c>
      <c r="P52" s="429">
        <v>29.38415625</v>
      </c>
      <c r="Q52" s="429">
        <v>26.801711956999998</v>
      </c>
      <c r="R52" s="429">
        <v>26.878562500000001</v>
      </c>
      <c r="S52" s="429">
        <v>33.739943181999998</v>
      </c>
      <c r="T52" s="429">
        <v>35.762840908999998</v>
      </c>
      <c r="U52" s="429">
        <v>46.551218749999997</v>
      </c>
      <c r="V52" s="429">
        <v>40.552853261000003</v>
      </c>
      <c r="W52" s="429">
        <v>34.6983125</v>
      </c>
      <c r="X52" s="429">
        <v>37.238636364000001</v>
      </c>
      <c r="Y52" s="429">
        <v>33.091041666999999</v>
      </c>
      <c r="Z52" s="429">
        <v>30.4088125</v>
      </c>
      <c r="AA52" s="429">
        <v>50.084630681999997</v>
      </c>
      <c r="AB52" s="429">
        <v>25.216488094999999</v>
      </c>
      <c r="AC52" s="429">
        <v>22.253958333</v>
      </c>
      <c r="AD52" s="429">
        <v>22.691448864000002</v>
      </c>
      <c r="AE52" s="429">
        <v>29.754289773</v>
      </c>
      <c r="AF52" s="429">
        <v>38.706812499999998</v>
      </c>
      <c r="AG52" s="429">
        <v>41.814034091000003</v>
      </c>
      <c r="AH52" s="429">
        <v>37.952187500000001</v>
      </c>
      <c r="AI52" s="429">
        <v>34.087687500000001</v>
      </c>
      <c r="AJ52" s="429">
        <v>30.176902173999999</v>
      </c>
      <c r="AK52" s="429">
        <v>29.287812500000001</v>
      </c>
      <c r="AL52" s="429">
        <v>35.237559523999998</v>
      </c>
      <c r="AM52" s="429">
        <v>52.514857954999997</v>
      </c>
      <c r="AN52" s="429">
        <v>51.134687499999998</v>
      </c>
      <c r="AO52" s="429">
        <v>33.974404761999999</v>
      </c>
      <c r="AP52" s="429">
        <v>31.686761363999999</v>
      </c>
      <c r="AQ52" s="429">
        <v>37.140595238000003</v>
      </c>
      <c r="AR52" s="429">
        <v>56.081577381000002</v>
      </c>
      <c r="AS52" s="429">
        <v>74.563181818000004</v>
      </c>
      <c r="AT52" s="429">
        <v>49.125059524000001</v>
      </c>
      <c r="AU52" s="429">
        <v>45.995505952000002</v>
      </c>
      <c r="AV52" s="429">
        <v>41.067744564999998</v>
      </c>
      <c r="AW52" s="429">
        <v>40.844046053</v>
      </c>
      <c r="AX52" s="429">
        <v>47.66</v>
      </c>
      <c r="AY52" s="429">
        <v>87.67</v>
      </c>
      <c r="AZ52" s="896">
        <v>42.31</v>
      </c>
      <c r="BA52" s="352">
        <v>41.965170000000001</v>
      </c>
      <c r="BB52" s="352">
        <v>40.440600000000003</v>
      </c>
      <c r="BC52" s="352">
        <v>41.299959999999999</v>
      </c>
      <c r="BD52" s="352">
        <v>44.79551</v>
      </c>
      <c r="BE52" s="352">
        <v>46.326390000000004</v>
      </c>
      <c r="BF52" s="352">
        <v>46.513420000000004</v>
      </c>
      <c r="BG52" s="352">
        <v>43.357010000000002</v>
      </c>
      <c r="BH52" s="352">
        <v>39.595509999999997</v>
      </c>
      <c r="BI52" s="352">
        <v>42.125950000000003</v>
      </c>
      <c r="BJ52" s="352">
        <v>49.284610000000001</v>
      </c>
      <c r="BK52" s="352">
        <v>53.184179999999998</v>
      </c>
      <c r="BL52" s="352">
        <v>48.30874</v>
      </c>
      <c r="BM52" s="352">
        <v>43.051290000000002</v>
      </c>
      <c r="BN52" s="352">
        <v>39.461660000000002</v>
      </c>
      <c r="BO52" s="352">
        <v>41.661259999999999</v>
      </c>
      <c r="BP52" s="352">
        <v>45.412379999999999</v>
      </c>
      <c r="BQ52" s="352">
        <v>47.092799999999997</v>
      </c>
      <c r="BR52" s="352">
        <v>47.586689999999997</v>
      </c>
      <c r="BS52" s="352">
        <v>44.241889999999998</v>
      </c>
      <c r="BT52" s="352">
        <v>41.16507</v>
      </c>
      <c r="BU52" s="352">
        <v>43.506360000000001</v>
      </c>
      <c r="BV52" s="352">
        <v>50.569650000000003</v>
      </c>
    </row>
    <row r="53" spans="1:74" ht="11.1" customHeight="1" x14ac:dyDescent="0.2">
      <c r="A53" s="29" t="s">
        <v>589</v>
      </c>
      <c r="B53" s="446" t="s">
        <v>999</v>
      </c>
      <c r="C53" s="429">
        <v>39.692211905000001</v>
      </c>
      <c r="D53" s="429">
        <v>39.732824375</v>
      </c>
      <c r="E53" s="429">
        <v>32.312095380000002</v>
      </c>
      <c r="F53" s="429">
        <v>40.189811012</v>
      </c>
      <c r="G53" s="429">
        <v>79.637198511999998</v>
      </c>
      <c r="H53" s="429">
        <v>98.716374148</v>
      </c>
      <c r="I53" s="429">
        <v>119.30634563</v>
      </c>
      <c r="J53" s="429">
        <v>115.77019375</v>
      </c>
      <c r="K53" s="429">
        <v>94.832144345000003</v>
      </c>
      <c r="L53" s="429">
        <v>60.747954167000003</v>
      </c>
      <c r="M53" s="429">
        <v>56.417576189999998</v>
      </c>
      <c r="N53" s="429">
        <v>50.458671373999998</v>
      </c>
      <c r="O53" s="429">
        <v>35.781913095</v>
      </c>
      <c r="P53" s="429">
        <v>27.201062188000002</v>
      </c>
      <c r="Q53" s="429">
        <v>23.896104958999999</v>
      </c>
      <c r="R53" s="429">
        <v>30.696065624999999</v>
      </c>
      <c r="S53" s="429">
        <v>34.502565625000003</v>
      </c>
      <c r="T53" s="429">
        <v>38.493171023000002</v>
      </c>
      <c r="U53" s="429">
        <v>44.559060313000003</v>
      </c>
      <c r="V53" s="429">
        <v>57.052853571</v>
      </c>
      <c r="W53" s="429">
        <v>39.253269688000003</v>
      </c>
      <c r="X53" s="429">
        <v>30.175610510999999</v>
      </c>
      <c r="Y53" s="429">
        <v>29.229162202000001</v>
      </c>
      <c r="Z53" s="429">
        <v>26.088739062999998</v>
      </c>
      <c r="AA53" s="429">
        <v>61.353395739</v>
      </c>
      <c r="AB53" s="429">
        <v>16.651892262</v>
      </c>
      <c r="AC53" s="429">
        <v>16.984853570999999</v>
      </c>
      <c r="AD53" s="429">
        <v>29.314342898</v>
      </c>
      <c r="AE53" s="429">
        <v>31.093550568000001</v>
      </c>
      <c r="AF53" s="429">
        <v>41.439533437999998</v>
      </c>
      <c r="AG53" s="429">
        <v>43.406281249999999</v>
      </c>
      <c r="AH53" s="429">
        <v>48.202319318000001</v>
      </c>
      <c r="AI53" s="429">
        <v>52.138098438</v>
      </c>
      <c r="AJ53" s="429">
        <v>68.601395108999995</v>
      </c>
      <c r="AK53" s="429">
        <v>39.175595313000002</v>
      </c>
      <c r="AL53" s="429">
        <v>31.790829887000001</v>
      </c>
      <c r="AM53" s="429">
        <v>48.382975567999999</v>
      </c>
      <c r="AN53" s="429">
        <v>45.148195938000001</v>
      </c>
      <c r="AO53" s="429">
        <v>21.698301189999999</v>
      </c>
      <c r="AP53" s="429">
        <v>31.784836932000001</v>
      </c>
      <c r="AQ53" s="429">
        <v>37.793150595</v>
      </c>
      <c r="AR53" s="429">
        <v>38.466145535999999</v>
      </c>
      <c r="AS53" s="429">
        <v>46.943614488999998</v>
      </c>
      <c r="AT53" s="429">
        <v>41.465256547999999</v>
      </c>
      <c r="AU53" s="429">
        <v>34.976545238</v>
      </c>
      <c r="AV53" s="429">
        <v>38.333798641000001</v>
      </c>
      <c r="AW53" s="429">
        <v>37.579130591999999</v>
      </c>
      <c r="AX53" s="429">
        <v>32.380000000000003</v>
      </c>
      <c r="AY53" s="429">
        <v>57.37</v>
      </c>
      <c r="AZ53" s="896">
        <v>21.57</v>
      </c>
      <c r="BA53" s="352">
        <v>36.836500000000001</v>
      </c>
      <c r="BB53" s="352">
        <v>36.112699999999997</v>
      </c>
      <c r="BC53" s="352">
        <v>37.219839999999998</v>
      </c>
      <c r="BD53" s="352">
        <v>40.502499999999998</v>
      </c>
      <c r="BE53" s="352">
        <v>41.1447</v>
      </c>
      <c r="BF53" s="352">
        <v>41.828380000000003</v>
      </c>
      <c r="BG53" s="352">
        <v>39.592550000000003</v>
      </c>
      <c r="BH53" s="352">
        <v>34.381920000000001</v>
      </c>
      <c r="BI53" s="352">
        <v>35.14284</v>
      </c>
      <c r="BJ53" s="352">
        <v>39.78192</v>
      </c>
      <c r="BK53" s="352">
        <v>45.831420000000001</v>
      </c>
      <c r="BL53" s="352">
        <v>40.168959999999998</v>
      </c>
      <c r="BM53" s="352">
        <v>36.727150000000002</v>
      </c>
      <c r="BN53" s="352">
        <v>36.716929999999998</v>
      </c>
      <c r="BO53" s="352">
        <v>37.800330000000002</v>
      </c>
      <c r="BP53" s="352">
        <v>41.442900000000002</v>
      </c>
      <c r="BQ53" s="352">
        <v>41.632260000000002</v>
      </c>
      <c r="BR53" s="352">
        <v>42.479329999999997</v>
      </c>
      <c r="BS53" s="352">
        <v>40.530099999999997</v>
      </c>
      <c r="BT53" s="352">
        <v>35.121090000000002</v>
      </c>
      <c r="BU53" s="352">
        <v>36.244970000000002</v>
      </c>
      <c r="BV53" s="352">
        <v>41.347839999999998</v>
      </c>
    </row>
    <row r="54" spans="1:74" ht="11.1" customHeight="1" x14ac:dyDescent="0.2">
      <c r="A54" s="51" t="s">
        <v>590</v>
      </c>
      <c r="B54" s="446" t="s">
        <v>1586</v>
      </c>
      <c r="C54" s="429" t="s">
        <v>1585</v>
      </c>
      <c r="D54" s="429" t="s">
        <v>1585</v>
      </c>
      <c r="E54" s="429" t="s">
        <v>1585</v>
      </c>
      <c r="F54" s="429" t="s">
        <v>1585</v>
      </c>
      <c r="G54" s="429" t="s">
        <v>1585</v>
      </c>
      <c r="H54" s="429" t="s">
        <v>1585</v>
      </c>
      <c r="I54" s="429" t="s">
        <v>1585</v>
      </c>
      <c r="J54" s="429" t="s">
        <v>1585</v>
      </c>
      <c r="K54" s="429" t="s">
        <v>1585</v>
      </c>
      <c r="L54" s="429" t="s">
        <v>1585</v>
      </c>
      <c r="M54" s="429" t="s">
        <v>1585</v>
      </c>
      <c r="N54" s="429" t="s">
        <v>1585</v>
      </c>
      <c r="O54" s="429" t="s">
        <v>1585</v>
      </c>
      <c r="P54" s="429" t="s">
        <v>1585</v>
      </c>
      <c r="Q54" s="429" t="s">
        <v>1585</v>
      </c>
      <c r="R54" s="429" t="s">
        <v>1585</v>
      </c>
      <c r="S54" s="429" t="s">
        <v>1585</v>
      </c>
      <c r="T54" s="429" t="s">
        <v>1585</v>
      </c>
      <c r="U54" s="429" t="s">
        <v>1585</v>
      </c>
      <c r="V54" s="429" t="s">
        <v>1585</v>
      </c>
      <c r="W54" s="429" t="s">
        <v>1585</v>
      </c>
      <c r="X54" s="429" t="s">
        <v>1585</v>
      </c>
      <c r="Y54" s="429" t="s">
        <v>1585</v>
      </c>
      <c r="Z54" s="429" t="s">
        <v>1585</v>
      </c>
      <c r="AA54" s="429" t="s">
        <v>1585</v>
      </c>
      <c r="AB54" s="429" t="s">
        <v>1585</v>
      </c>
      <c r="AC54" s="429" t="s">
        <v>1585</v>
      </c>
      <c r="AD54" s="429" t="s">
        <v>1585</v>
      </c>
      <c r="AE54" s="429" t="s">
        <v>1585</v>
      </c>
      <c r="AF54" s="429" t="s">
        <v>1585</v>
      </c>
      <c r="AG54" s="429" t="s">
        <v>1585</v>
      </c>
      <c r="AH54" s="429" t="s">
        <v>1585</v>
      </c>
      <c r="AI54" s="429" t="s">
        <v>1585</v>
      </c>
      <c r="AJ54" s="429" t="s">
        <v>1585</v>
      </c>
      <c r="AK54" s="429" t="s">
        <v>1585</v>
      </c>
      <c r="AL54" s="429" t="s">
        <v>1585</v>
      </c>
      <c r="AM54" s="429" t="s">
        <v>1585</v>
      </c>
      <c r="AN54" s="429" t="s">
        <v>1585</v>
      </c>
      <c r="AO54" s="429" t="s">
        <v>1585</v>
      </c>
      <c r="AP54" s="429" t="s">
        <v>1585</v>
      </c>
      <c r="AQ54" s="429" t="s">
        <v>1585</v>
      </c>
      <c r="AR54" s="429" t="s">
        <v>1585</v>
      </c>
      <c r="AS54" s="429" t="s">
        <v>1585</v>
      </c>
      <c r="AT54" s="429" t="s">
        <v>1585</v>
      </c>
      <c r="AU54" s="429" t="s">
        <v>1585</v>
      </c>
      <c r="AV54" s="429" t="s">
        <v>1585</v>
      </c>
      <c r="AW54" s="429" t="s">
        <v>1585</v>
      </c>
      <c r="AX54" s="429" t="s">
        <v>1585</v>
      </c>
      <c r="AY54" s="429" t="s">
        <v>1585</v>
      </c>
      <c r="AZ54" s="896" t="s">
        <v>1585</v>
      </c>
      <c r="BA54" s="352" t="s">
        <v>1585</v>
      </c>
      <c r="BB54" s="352" t="s">
        <v>1585</v>
      </c>
      <c r="BC54" s="352" t="s">
        <v>1585</v>
      </c>
      <c r="BD54" s="352" t="s">
        <v>1585</v>
      </c>
      <c r="BE54" s="352" t="s">
        <v>1585</v>
      </c>
      <c r="BF54" s="352" t="s">
        <v>1585</v>
      </c>
      <c r="BG54" s="352" t="s">
        <v>1585</v>
      </c>
      <c r="BH54" s="352" t="s">
        <v>1585</v>
      </c>
      <c r="BI54" s="352" t="s">
        <v>1585</v>
      </c>
      <c r="BJ54" s="352" t="s">
        <v>1585</v>
      </c>
      <c r="BK54" s="352" t="s">
        <v>1585</v>
      </c>
      <c r="BL54" s="352" t="s">
        <v>1585</v>
      </c>
      <c r="BM54" s="352" t="s">
        <v>1585</v>
      </c>
      <c r="BN54" s="352" t="s">
        <v>1585</v>
      </c>
      <c r="BO54" s="352" t="s">
        <v>1585</v>
      </c>
      <c r="BP54" s="352" t="s">
        <v>1585</v>
      </c>
      <c r="BQ54" s="352" t="s">
        <v>1585</v>
      </c>
      <c r="BR54" s="352" t="s">
        <v>1585</v>
      </c>
      <c r="BS54" s="352" t="s">
        <v>1585</v>
      </c>
      <c r="BT54" s="352" t="s">
        <v>1585</v>
      </c>
      <c r="BU54" s="352" t="s">
        <v>1585</v>
      </c>
      <c r="BV54" s="352" t="s">
        <v>1585</v>
      </c>
    </row>
    <row r="55" spans="1:74" ht="11.1" customHeight="1" x14ac:dyDescent="0.2">
      <c r="A55" s="29" t="s">
        <v>591</v>
      </c>
      <c r="B55" s="446" t="s">
        <v>1587</v>
      </c>
      <c r="C55" s="429" t="s">
        <v>1585</v>
      </c>
      <c r="D55" s="429" t="s">
        <v>1585</v>
      </c>
      <c r="E55" s="429" t="s">
        <v>1585</v>
      </c>
      <c r="F55" s="429" t="s">
        <v>1585</v>
      </c>
      <c r="G55" s="429" t="s">
        <v>1585</v>
      </c>
      <c r="H55" s="429" t="s">
        <v>1585</v>
      </c>
      <c r="I55" s="429" t="s">
        <v>1585</v>
      </c>
      <c r="J55" s="429" t="s">
        <v>1585</v>
      </c>
      <c r="K55" s="429" t="s">
        <v>1585</v>
      </c>
      <c r="L55" s="429" t="s">
        <v>1585</v>
      </c>
      <c r="M55" s="429" t="s">
        <v>1585</v>
      </c>
      <c r="N55" s="429" t="s">
        <v>1585</v>
      </c>
      <c r="O55" s="429" t="s">
        <v>1585</v>
      </c>
      <c r="P55" s="429" t="s">
        <v>1585</v>
      </c>
      <c r="Q55" s="429" t="s">
        <v>1585</v>
      </c>
      <c r="R55" s="429" t="s">
        <v>1585</v>
      </c>
      <c r="S55" s="429" t="s">
        <v>1585</v>
      </c>
      <c r="T55" s="429" t="s">
        <v>1585</v>
      </c>
      <c r="U55" s="429" t="s">
        <v>1585</v>
      </c>
      <c r="V55" s="429" t="s">
        <v>1585</v>
      </c>
      <c r="W55" s="429" t="s">
        <v>1585</v>
      </c>
      <c r="X55" s="429" t="s">
        <v>1585</v>
      </c>
      <c r="Y55" s="429" t="s">
        <v>1585</v>
      </c>
      <c r="Z55" s="429" t="s">
        <v>1585</v>
      </c>
      <c r="AA55" s="429" t="s">
        <v>1585</v>
      </c>
      <c r="AB55" s="429" t="s">
        <v>1585</v>
      </c>
      <c r="AC55" s="429" t="s">
        <v>1585</v>
      </c>
      <c r="AD55" s="429" t="s">
        <v>1585</v>
      </c>
      <c r="AE55" s="429" t="s">
        <v>1585</v>
      </c>
      <c r="AF55" s="429" t="s">
        <v>1585</v>
      </c>
      <c r="AG55" s="429" t="s">
        <v>1585</v>
      </c>
      <c r="AH55" s="429" t="s">
        <v>1585</v>
      </c>
      <c r="AI55" s="429" t="s">
        <v>1585</v>
      </c>
      <c r="AJ55" s="429" t="s">
        <v>1585</v>
      </c>
      <c r="AK55" s="429" t="s">
        <v>1585</v>
      </c>
      <c r="AL55" s="429" t="s">
        <v>1585</v>
      </c>
      <c r="AM55" s="429" t="s">
        <v>1585</v>
      </c>
      <c r="AN55" s="429" t="s">
        <v>1585</v>
      </c>
      <c r="AO55" s="429" t="s">
        <v>1585</v>
      </c>
      <c r="AP55" s="429" t="s">
        <v>1585</v>
      </c>
      <c r="AQ55" s="429" t="s">
        <v>1585</v>
      </c>
      <c r="AR55" s="429" t="s">
        <v>1585</v>
      </c>
      <c r="AS55" s="429" t="s">
        <v>1585</v>
      </c>
      <c r="AT55" s="429" t="s">
        <v>1585</v>
      </c>
      <c r="AU55" s="429" t="s">
        <v>1585</v>
      </c>
      <c r="AV55" s="429" t="s">
        <v>1585</v>
      </c>
      <c r="AW55" s="429" t="s">
        <v>1585</v>
      </c>
      <c r="AX55" s="429" t="s">
        <v>1585</v>
      </c>
      <c r="AY55" s="429" t="s">
        <v>1585</v>
      </c>
      <c r="AZ55" s="896" t="s">
        <v>1585</v>
      </c>
      <c r="BA55" s="352" t="s">
        <v>1585</v>
      </c>
      <c r="BB55" s="352" t="s">
        <v>1585</v>
      </c>
      <c r="BC55" s="352" t="s">
        <v>1585</v>
      </c>
      <c r="BD55" s="352" t="s">
        <v>1585</v>
      </c>
      <c r="BE55" s="352" t="s">
        <v>1585</v>
      </c>
      <c r="BF55" s="352" t="s">
        <v>1585</v>
      </c>
      <c r="BG55" s="352" t="s">
        <v>1585</v>
      </c>
      <c r="BH55" s="352" t="s">
        <v>1585</v>
      </c>
      <c r="BI55" s="352" t="s">
        <v>1585</v>
      </c>
      <c r="BJ55" s="352" t="s">
        <v>1585</v>
      </c>
      <c r="BK55" s="352" t="s">
        <v>1585</v>
      </c>
      <c r="BL55" s="352" t="s">
        <v>1585</v>
      </c>
      <c r="BM55" s="352" t="s">
        <v>1585</v>
      </c>
      <c r="BN55" s="352" t="s">
        <v>1585</v>
      </c>
      <c r="BO55" s="352" t="s">
        <v>1585</v>
      </c>
      <c r="BP55" s="352" t="s">
        <v>1585</v>
      </c>
      <c r="BQ55" s="352" t="s">
        <v>1585</v>
      </c>
      <c r="BR55" s="352" t="s">
        <v>1585</v>
      </c>
      <c r="BS55" s="352" t="s">
        <v>1585</v>
      </c>
      <c r="BT55" s="352" t="s">
        <v>1585</v>
      </c>
      <c r="BU55" s="352" t="s">
        <v>1585</v>
      </c>
      <c r="BV55" s="352" t="s">
        <v>1585</v>
      </c>
    </row>
    <row r="56" spans="1:74" ht="11.1" customHeight="1" x14ac:dyDescent="0.2">
      <c r="A56" s="51" t="s">
        <v>592</v>
      </c>
      <c r="B56" s="446" t="s">
        <v>1588</v>
      </c>
      <c r="C56" s="429" t="s">
        <v>1585</v>
      </c>
      <c r="D56" s="429" t="s">
        <v>1585</v>
      </c>
      <c r="E56" s="429" t="s">
        <v>1585</v>
      </c>
      <c r="F56" s="429" t="s">
        <v>1585</v>
      </c>
      <c r="G56" s="429" t="s">
        <v>1585</v>
      </c>
      <c r="H56" s="429" t="s">
        <v>1585</v>
      </c>
      <c r="I56" s="429" t="s">
        <v>1585</v>
      </c>
      <c r="J56" s="429" t="s">
        <v>1585</v>
      </c>
      <c r="K56" s="429" t="s">
        <v>1585</v>
      </c>
      <c r="L56" s="429" t="s">
        <v>1585</v>
      </c>
      <c r="M56" s="429" t="s">
        <v>1585</v>
      </c>
      <c r="N56" s="429" t="s">
        <v>1585</v>
      </c>
      <c r="O56" s="429" t="s">
        <v>1585</v>
      </c>
      <c r="P56" s="429" t="s">
        <v>1585</v>
      </c>
      <c r="Q56" s="429" t="s">
        <v>1585</v>
      </c>
      <c r="R56" s="429" t="s">
        <v>1585</v>
      </c>
      <c r="S56" s="429" t="s">
        <v>1585</v>
      </c>
      <c r="T56" s="429" t="s">
        <v>1585</v>
      </c>
      <c r="U56" s="429" t="s">
        <v>1585</v>
      </c>
      <c r="V56" s="429" t="s">
        <v>1585</v>
      </c>
      <c r="W56" s="429" t="s">
        <v>1585</v>
      </c>
      <c r="X56" s="429" t="s">
        <v>1585</v>
      </c>
      <c r="Y56" s="429" t="s">
        <v>1585</v>
      </c>
      <c r="Z56" s="429" t="s">
        <v>1585</v>
      </c>
      <c r="AA56" s="429" t="s">
        <v>1585</v>
      </c>
      <c r="AB56" s="429" t="s">
        <v>1585</v>
      </c>
      <c r="AC56" s="429" t="s">
        <v>1585</v>
      </c>
      <c r="AD56" s="429" t="s">
        <v>1585</v>
      </c>
      <c r="AE56" s="429" t="s">
        <v>1585</v>
      </c>
      <c r="AF56" s="429" t="s">
        <v>1585</v>
      </c>
      <c r="AG56" s="429" t="s">
        <v>1585</v>
      </c>
      <c r="AH56" s="429" t="s">
        <v>1585</v>
      </c>
      <c r="AI56" s="429" t="s">
        <v>1585</v>
      </c>
      <c r="AJ56" s="429" t="s">
        <v>1585</v>
      </c>
      <c r="AK56" s="429" t="s">
        <v>1585</v>
      </c>
      <c r="AL56" s="429" t="s">
        <v>1585</v>
      </c>
      <c r="AM56" s="429" t="s">
        <v>1585</v>
      </c>
      <c r="AN56" s="429" t="s">
        <v>1585</v>
      </c>
      <c r="AO56" s="429" t="s">
        <v>1585</v>
      </c>
      <c r="AP56" s="429" t="s">
        <v>1585</v>
      </c>
      <c r="AQ56" s="429" t="s">
        <v>1585</v>
      </c>
      <c r="AR56" s="429" t="s">
        <v>1585</v>
      </c>
      <c r="AS56" s="429" t="s">
        <v>1585</v>
      </c>
      <c r="AT56" s="429" t="s">
        <v>1585</v>
      </c>
      <c r="AU56" s="429" t="s">
        <v>1585</v>
      </c>
      <c r="AV56" s="429" t="s">
        <v>1585</v>
      </c>
      <c r="AW56" s="429" t="s">
        <v>1585</v>
      </c>
      <c r="AX56" s="429" t="s">
        <v>1585</v>
      </c>
      <c r="AY56" s="429" t="s">
        <v>1585</v>
      </c>
      <c r="AZ56" s="896" t="s">
        <v>1585</v>
      </c>
      <c r="BA56" s="352" t="s">
        <v>1585</v>
      </c>
      <c r="BB56" s="352" t="s">
        <v>1585</v>
      </c>
      <c r="BC56" s="352" t="s">
        <v>1585</v>
      </c>
      <c r="BD56" s="352" t="s">
        <v>1585</v>
      </c>
      <c r="BE56" s="352" t="s">
        <v>1585</v>
      </c>
      <c r="BF56" s="352" t="s">
        <v>1585</v>
      </c>
      <c r="BG56" s="352" t="s">
        <v>1585</v>
      </c>
      <c r="BH56" s="352" t="s">
        <v>1585</v>
      </c>
      <c r="BI56" s="352" t="s">
        <v>1585</v>
      </c>
      <c r="BJ56" s="352" t="s">
        <v>1585</v>
      </c>
      <c r="BK56" s="352" t="s">
        <v>1585</v>
      </c>
      <c r="BL56" s="352" t="s">
        <v>1585</v>
      </c>
      <c r="BM56" s="352" t="s">
        <v>1585</v>
      </c>
      <c r="BN56" s="352" t="s">
        <v>1585</v>
      </c>
      <c r="BO56" s="352" t="s">
        <v>1585</v>
      </c>
      <c r="BP56" s="352" t="s">
        <v>1585</v>
      </c>
      <c r="BQ56" s="352" t="s">
        <v>1585</v>
      </c>
      <c r="BR56" s="352" t="s">
        <v>1585</v>
      </c>
      <c r="BS56" s="352" t="s">
        <v>1585</v>
      </c>
      <c r="BT56" s="352" t="s">
        <v>1585</v>
      </c>
      <c r="BU56" s="352" t="s">
        <v>1585</v>
      </c>
      <c r="BV56" s="352" t="s">
        <v>1585</v>
      </c>
    </row>
    <row r="57" spans="1:74" ht="11.1" customHeight="1" x14ac:dyDescent="0.2">
      <c r="A57" s="53" t="s">
        <v>593</v>
      </c>
      <c r="B57" s="447" t="s">
        <v>1589</v>
      </c>
      <c r="C57" s="431" t="s">
        <v>1585</v>
      </c>
      <c r="D57" s="431" t="s">
        <v>1585</v>
      </c>
      <c r="E57" s="431" t="s">
        <v>1585</v>
      </c>
      <c r="F57" s="431" t="s">
        <v>1585</v>
      </c>
      <c r="G57" s="431" t="s">
        <v>1585</v>
      </c>
      <c r="H57" s="431" t="s">
        <v>1585</v>
      </c>
      <c r="I57" s="431" t="s">
        <v>1585</v>
      </c>
      <c r="J57" s="431" t="s">
        <v>1585</v>
      </c>
      <c r="K57" s="431" t="s">
        <v>1585</v>
      </c>
      <c r="L57" s="431" t="s">
        <v>1585</v>
      </c>
      <c r="M57" s="431" t="s">
        <v>1585</v>
      </c>
      <c r="N57" s="431" t="s">
        <v>1585</v>
      </c>
      <c r="O57" s="431" t="s">
        <v>1585</v>
      </c>
      <c r="P57" s="431" t="s">
        <v>1585</v>
      </c>
      <c r="Q57" s="431" t="s">
        <v>1585</v>
      </c>
      <c r="R57" s="431" t="s">
        <v>1585</v>
      </c>
      <c r="S57" s="431" t="s">
        <v>1585</v>
      </c>
      <c r="T57" s="431" t="s">
        <v>1585</v>
      </c>
      <c r="U57" s="431" t="s">
        <v>1585</v>
      </c>
      <c r="V57" s="431" t="s">
        <v>1585</v>
      </c>
      <c r="W57" s="431" t="s">
        <v>1585</v>
      </c>
      <c r="X57" s="431" t="s">
        <v>1585</v>
      </c>
      <c r="Y57" s="431" t="s">
        <v>1585</v>
      </c>
      <c r="Z57" s="431" t="s">
        <v>1585</v>
      </c>
      <c r="AA57" s="431" t="s">
        <v>1585</v>
      </c>
      <c r="AB57" s="431" t="s">
        <v>1585</v>
      </c>
      <c r="AC57" s="431" t="s">
        <v>1585</v>
      </c>
      <c r="AD57" s="431" t="s">
        <v>1585</v>
      </c>
      <c r="AE57" s="431" t="s">
        <v>1585</v>
      </c>
      <c r="AF57" s="431" t="s">
        <v>1585</v>
      </c>
      <c r="AG57" s="431" t="s">
        <v>1585</v>
      </c>
      <c r="AH57" s="431" t="s">
        <v>1585</v>
      </c>
      <c r="AI57" s="431" t="s">
        <v>1585</v>
      </c>
      <c r="AJ57" s="431" t="s">
        <v>1585</v>
      </c>
      <c r="AK57" s="431" t="s">
        <v>1585</v>
      </c>
      <c r="AL57" s="431" t="s">
        <v>1585</v>
      </c>
      <c r="AM57" s="431" t="s">
        <v>1585</v>
      </c>
      <c r="AN57" s="431" t="s">
        <v>1585</v>
      </c>
      <c r="AO57" s="431" t="s">
        <v>1585</v>
      </c>
      <c r="AP57" s="431" t="s">
        <v>1585</v>
      </c>
      <c r="AQ57" s="431" t="s">
        <v>1585</v>
      </c>
      <c r="AR57" s="431" t="s">
        <v>1585</v>
      </c>
      <c r="AS57" s="431" t="s">
        <v>1585</v>
      </c>
      <c r="AT57" s="431" t="s">
        <v>1585</v>
      </c>
      <c r="AU57" s="431" t="s">
        <v>1585</v>
      </c>
      <c r="AV57" s="431" t="s">
        <v>1585</v>
      </c>
      <c r="AW57" s="431" t="s">
        <v>1585</v>
      </c>
      <c r="AX57" s="431" t="s">
        <v>1585</v>
      </c>
      <c r="AY57" s="431" t="s">
        <v>1585</v>
      </c>
      <c r="AZ57" s="910" t="s">
        <v>1585</v>
      </c>
      <c r="BA57" s="378" t="s">
        <v>1585</v>
      </c>
      <c r="BB57" s="378" t="s">
        <v>1585</v>
      </c>
      <c r="BC57" s="378" t="s">
        <v>1585</v>
      </c>
      <c r="BD57" s="378" t="s">
        <v>1585</v>
      </c>
      <c r="BE57" s="378" t="s">
        <v>1585</v>
      </c>
      <c r="BF57" s="378" t="s">
        <v>1585</v>
      </c>
      <c r="BG57" s="378" t="s">
        <v>1585</v>
      </c>
      <c r="BH57" s="378" t="s">
        <v>1585</v>
      </c>
      <c r="BI57" s="378" t="s">
        <v>1585</v>
      </c>
      <c r="BJ57" s="378" t="s">
        <v>1585</v>
      </c>
      <c r="BK57" s="378" t="s">
        <v>1585</v>
      </c>
      <c r="BL57" s="378" t="s">
        <v>1585</v>
      </c>
      <c r="BM57" s="378" t="s">
        <v>1585</v>
      </c>
      <c r="BN57" s="378" t="s">
        <v>1585</v>
      </c>
      <c r="BO57" s="378" t="s">
        <v>1585</v>
      </c>
      <c r="BP57" s="378" t="s">
        <v>1585</v>
      </c>
      <c r="BQ57" s="378" t="s">
        <v>1585</v>
      </c>
      <c r="BR57" s="378" t="s">
        <v>1585</v>
      </c>
      <c r="BS57" s="378" t="s">
        <v>1585</v>
      </c>
      <c r="BT57" s="378" t="s">
        <v>1585</v>
      </c>
      <c r="BU57" s="378" t="s">
        <v>1585</v>
      </c>
      <c r="BV57" s="378" t="s">
        <v>1585</v>
      </c>
    </row>
    <row r="58" spans="1:74" s="336" customFormat="1" ht="12" customHeight="1" x14ac:dyDescent="0.2">
      <c r="A58" s="335"/>
      <c r="B58" s="1071" t="s">
        <v>1419</v>
      </c>
      <c r="C58" s="1072"/>
      <c r="D58" s="1072"/>
      <c r="E58" s="1072"/>
      <c r="F58" s="1072"/>
      <c r="G58" s="1072"/>
      <c r="H58" s="1072"/>
      <c r="I58" s="1072"/>
      <c r="J58" s="1072"/>
      <c r="K58" s="1072"/>
      <c r="L58" s="1072"/>
      <c r="M58" s="1072"/>
      <c r="N58" s="1072"/>
      <c r="O58" s="1072"/>
      <c r="P58" s="1072"/>
      <c r="Q58" s="1072"/>
      <c r="R58" s="783"/>
      <c r="AY58" s="339"/>
      <c r="AZ58" s="339"/>
      <c r="BA58" s="339"/>
      <c r="BB58" s="339"/>
      <c r="BC58" s="339"/>
      <c r="BD58" s="339"/>
      <c r="BE58" s="339"/>
      <c r="BF58" s="339"/>
      <c r="BG58" s="339"/>
      <c r="BH58" s="339"/>
      <c r="BI58" s="339"/>
    </row>
    <row r="59" spans="1:74" s="180" customFormat="1" ht="12" customHeight="1" x14ac:dyDescent="0.2">
      <c r="A59" s="179"/>
      <c r="B59" s="1058" t="s">
        <v>1420</v>
      </c>
      <c r="C59" s="981"/>
      <c r="D59" s="981"/>
      <c r="E59" s="981"/>
      <c r="F59" s="981"/>
      <c r="G59" s="981"/>
      <c r="H59" s="981"/>
      <c r="I59" s="981"/>
      <c r="J59" s="981"/>
      <c r="K59" s="981"/>
      <c r="L59" s="981"/>
      <c r="M59" s="981"/>
      <c r="N59" s="981"/>
      <c r="O59" s="981"/>
      <c r="P59" s="981"/>
      <c r="Q59" s="982"/>
      <c r="R59" s="783"/>
      <c r="AY59" s="672"/>
      <c r="AZ59" s="672"/>
      <c r="BA59" s="672"/>
      <c r="BB59" s="672"/>
      <c r="BC59" s="672"/>
      <c r="BD59" s="672"/>
      <c r="BE59" s="672"/>
      <c r="BF59" s="672"/>
      <c r="BG59" s="672"/>
      <c r="BH59" s="672"/>
      <c r="BI59" s="672"/>
      <c r="BJ59" s="207"/>
    </row>
    <row r="60" spans="1:74" s="180" customFormat="1" ht="12" customHeight="1" x14ac:dyDescent="0.2">
      <c r="A60" s="179"/>
      <c r="B60" s="1070" t="s">
        <v>1421</v>
      </c>
      <c r="C60" s="1070"/>
      <c r="D60" s="1070"/>
      <c r="E60" s="1070"/>
      <c r="F60" s="1070"/>
      <c r="G60" s="1070"/>
      <c r="H60" s="1070"/>
      <c r="I60" s="1070"/>
      <c r="J60" s="1070"/>
      <c r="K60" s="1070"/>
      <c r="L60" s="1070"/>
      <c r="M60" s="1070"/>
      <c r="N60" s="1070"/>
      <c r="O60" s="1070"/>
      <c r="P60" s="1070"/>
      <c r="Q60" s="1070"/>
      <c r="R60" s="783"/>
      <c r="AY60" s="672"/>
      <c r="AZ60" s="672"/>
      <c r="BA60" s="672"/>
      <c r="BB60" s="672"/>
      <c r="BC60" s="672"/>
      <c r="BD60" s="673"/>
      <c r="BE60" s="673"/>
      <c r="BF60" s="673"/>
      <c r="BG60" s="672"/>
      <c r="BH60" s="672"/>
      <c r="BI60" s="672"/>
      <c r="BJ60" s="207"/>
    </row>
    <row r="61" spans="1:74" s="180" customFormat="1" ht="24" customHeight="1" x14ac:dyDescent="0.2">
      <c r="A61" s="181"/>
      <c r="B61" s="1058" t="s">
        <v>1429</v>
      </c>
      <c r="C61" s="981"/>
      <c r="D61" s="981"/>
      <c r="E61" s="981"/>
      <c r="F61" s="981"/>
      <c r="G61" s="981"/>
      <c r="H61" s="981"/>
      <c r="I61" s="981"/>
      <c r="J61" s="981"/>
      <c r="K61" s="981"/>
      <c r="L61" s="981"/>
      <c r="M61" s="981"/>
      <c r="N61" s="981"/>
      <c r="O61" s="981"/>
      <c r="P61" s="981"/>
      <c r="Q61" s="982"/>
      <c r="R61" s="783"/>
      <c r="AY61" s="672"/>
      <c r="AZ61" s="672"/>
      <c r="BA61" s="672"/>
      <c r="BB61" s="672"/>
      <c r="BC61" s="672"/>
      <c r="BD61" s="673"/>
      <c r="BE61" s="673"/>
      <c r="BF61" s="673"/>
      <c r="BG61" s="672"/>
      <c r="BH61" s="672"/>
      <c r="BI61" s="672"/>
      <c r="BJ61" s="207"/>
    </row>
    <row r="62" spans="1:74" s="180" customFormat="1" ht="12.75" x14ac:dyDescent="0.2">
      <c r="A62" s="181"/>
      <c r="B62" s="1058" t="s">
        <v>1590</v>
      </c>
      <c r="C62" s="981"/>
      <c r="D62" s="981"/>
      <c r="E62" s="981"/>
      <c r="F62" s="981"/>
      <c r="G62" s="981"/>
      <c r="H62" s="981"/>
      <c r="I62" s="981"/>
      <c r="J62" s="981"/>
      <c r="K62" s="981"/>
      <c r="L62" s="981"/>
      <c r="M62" s="981"/>
      <c r="N62" s="981"/>
      <c r="O62" s="981"/>
      <c r="P62" s="981"/>
      <c r="Q62" s="982"/>
      <c r="R62" s="783"/>
      <c r="AY62" s="672"/>
      <c r="AZ62" s="672"/>
      <c r="BA62" s="672"/>
      <c r="BB62" s="672"/>
      <c r="BC62" s="672"/>
      <c r="BD62" s="673"/>
      <c r="BE62" s="673"/>
      <c r="BF62" s="673"/>
      <c r="BG62" s="672"/>
      <c r="BH62" s="672"/>
      <c r="BI62" s="672"/>
      <c r="BJ62" s="207"/>
    </row>
    <row r="63" spans="1:74" s="180" customFormat="1" ht="12" customHeight="1" x14ac:dyDescent="0.2">
      <c r="A63" s="181"/>
      <c r="B63" s="776" t="s">
        <v>809</v>
      </c>
      <c r="C63" s="776"/>
      <c r="D63" s="776"/>
      <c r="E63" s="776"/>
      <c r="F63" s="776"/>
      <c r="G63" s="776"/>
      <c r="H63" s="777"/>
      <c r="I63" s="776"/>
      <c r="J63" s="776"/>
      <c r="K63" s="776"/>
      <c r="L63" s="776"/>
      <c r="M63" s="776"/>
      <c r="N63" s="776"/>
      <c r="O63" s="776"/>
      <c r="P63" s="776"/>
      <c r="Q63" s="776"/>
      <c r="R63" s="778"/>
      <c r="AY63" s="672"/>
      <c r="AZ63" s="672"/>
      <c r="BA63" s="672"/>
      <c r="BB63" s="672"/>
      <c r="BC63" s="672"/>
      <c r="BD63" s="673"/>
      <c r="BE63" s="673"/>
      <c r="BF63" s="673"/>
      <c r="BG63" s="672"/>
      <c r="BH63" s="672"/>
      <c r="BI63" s="672"/>
      <c r="BJ63" s="207"/>
    </row>
    <row r="64" spans="1:74" s="180" customFormat="1" ht="12" customHeight="1" x14ac:dyDescent="0.2">
      <c r="A64" s="181"/>
      <c r="B64" s="994" t="str">
        <f>Dates!$G$2</f>
        <v>EIA completed modeling and analysis for this report on Monday, March 9, 2026.</v>
      </c>
      <c r="C64" s="995"/>
      <c r="D64" s="995"/>
      <c r="E64" s="995"/>
      <c r="F64" s="995"/>
      <c r="G64" s="995"/>
      <c r="H64" s="995"/>
      <c r="I64" s="995"/>
      <c r="J64" s="995"/>
      <c r="K64" s="995"/>
      <c r="L64" s="995"/>
      <c r="M64" s="995"/>
      <c r="N64" s="995"/>
      <c r="O64" s="995"/>
      <c r="P64" s="995"/>
      <c r="Q64" s="995"/>
      <c r="R64" s="779"/>
      <c r="AY64" s="672"/>
      <c r="AZ64" s="672"/>
      <c r="BA64" s="672"/>
      <c r="BB64" s="672"/>
      <c r="BC64" s="672"/>
      <c r="BD64" s="673"/>
      <c r="BE64" s="673"/>
      <c r="BF64" s="673"/>
      <c r="BG64" s="672"/>
      <c r="BH64" s="672"/>
      <c r="BI64" s="672"/>
      <c r="BJ64" s="207"/>
    </row>
    <row r="65" spans="1:74" s="112" customFormat="1" ht="12" customHeight="1" x14ac:dyDescent="0.2">
      <c r="A65" s="50"/>
      <c r="B65" s="985" t="s">
        <v>1406</v>
      </c>
      <c r="C65" s="986"/>
      <c r="D65" s="986"/>
      <c r="E65" s="986"/>
      <c r="F65" s="986"/>
      <c r="G65" s="986"/>
      <c r="H65" s="986"/>
      <c r="I65" s="986"/>
      <c r="J65" s="986"/>
      <c r="K65" s="986"/>
      <c r="L65" s="986"/>
      <c r="M65" s="986"/>
      <c r="N65" s="986"/>
      <c r="O65" s="986"/>
      <c r="P65" s="986"/>
      <c r="Q65" s="986"/>
      <c r="R65" s="783"/>
      <c r="AY65" s="831"/>
      <c r="AZ65" s="831"/>
      <c r="BA65" s="831"/>
      <c r="BB65" s="831"/>
      <c r="BC65" s="831"/>
      <c r="BD65" s="671"/>
      <c r="BE65" s="671"/>
      <c r="BF65" s="671"/>
      <c r="BG65" s="831"/>
      <c r="BH65" s="831"/>
      <c r="BI65" s="831"/>
      <c r="BJ65" s="206"/>
    </row>
    <row r="66" spans="1:74" s="180" customFormat="1" ht="12" customHeight="1" x14ac:dyDescent="0.2">
      <c r="A66" s="181"/>
      <c r="B66" s="993" t="s">
        <v>799</v>
      </c>
      <c r="C66" s="986"/>
      <c r="D66" s="986"/>
      <c r="E66" s="986"/>
      <c r="F66" s="986"/>
      <c r="G66" s="986"/>
      <c r="H66" s="986"/>
      <c r="I66" s="986"/>
      <c r="J66" s="986"/>
      <c r="K66" s="986"/>
      <c r="L66" s="986"/>
      <c r="M66" s="986"/>
      <c r="N66" s="986"/>
      <c r="O66" s="986"/>
      <c r="P66" s="986"/>
      <c r="Q66" s="986"/>
      <c r="R66" s="783"/>
      <c r="AY66" s="672"/>
      <c r="AZ66" s="672"/>
      <c r="BA66" s="672"/>
      <c r="BB66" s="672"/>
      <c r="BC66" s="672"/>
      <c r="BD66" s="673"/>
      <c r="BE66" s="673"/>
      <c r="BF66" s="673"/>
      <c r="BG66" s="672"/>
      <c r="BH66" s="672"/>
      <c r="BI66" s="672"/>
      <c r="BJ66" s="207"/>
    </row>
    <row r="67" spans="1:74" s="180" customFormat="1" ht="12.75" x14ac:dyDescent="0.2">
      <c r="A67" s="181"/>
      <c r="B67" s="993" t="s">
        <v>66</v>
      </c>
      <c r="C67" s="986"/>
      <c r="D67" s="986"/>
      <c r="E67" s="986"/>
      <c r="F67" s="986"/>
      <c r="G67" s="986"/>
      <c r="H67" s="986"/>
      <c r="I67" s="986"/>
      <c r="J67" s="986"/>
      <c r="K67" s="986"/>
      <c r="L67" s="986"/>
      <c r="M67" s="986"/>
      <c r="N67" s="986"/>
      <c r="O67" s="986"/>
      <c r="P67" s="986"/>
      <c r="Q67" s="986"/>
      <c r="R67" s="783"/>
      <c r="AY67" s="672"/>
      <c r="AZ67" s="672"/>
      <c r="BA67" s="672"/>
      <c r="BB67" s="672"/>
      <c r="BC67" s="672"/>
      <c r="BD67" s="673"/>
      <c r="BE67" s="673"/>
      <c r="BF67" s="673"/>
      <c r="BG67" s="672"/>
      <c r="BH67" s="672"/>
      <c r="BI67" s="672"/>
      <c r="BJ67" s="207"/>
    </row>
    <row r="68" spans="1:74" s="180" customFormat="1" x14ac:dyDescent="0.2">
      <c r="A68" s="181"/>
      <c r="B68" s="974" t="s">
        <v>823</v>
      </c>
      <c r="C68" s="974"/>
      <c r="D68" s="974"/>
      <c r="E68" s="974"/>
      <c r="F68" s="974"/>
      <c r="G68" s="974"/>
      <c r="H68" s="974"/>
      <c r="I68" s="974"/>
      <c r="J68" s="974"/>
      <c r="K68" s="974"/>
      <c r="L68" s="974"/>
      <c r="M68" s="974"/>
      <c r="N68" s="974"/>
      <c r="O68" s="974"/>
      <c r="P68" s="974"/>
      <c r="Q68" s="974"/>
      <c r="R68" s="974"/>
      <c r="AY68" s="672"/>
      <c r="AZ68" s="672"/>
      <c r="BA68" s="672"/>
      <c r="BB68" s="672"/>
      <c r="BC68" s="672"/>
      <c r="BD68" s="673"/>
      <c r="BE68" s="673"/>
      <c r="BF68" s="673"/>
      <c r="BG68" s="672"/>
      <c r="BH68" s="672"/>
      <c r="BI68" s="672"/>
      <c r="BJ68" s="207"/>
    </row>
    <row r="69" spans="1:74" s="180" customFormat="1" ht="24.75" customHeight="1" x14ac:dyDescent="0.2">
      <c r="A69" s="179"/>
      <c r="B69" s="1066" t="s">
        <v>1609</v>
      </c>
      <c r="C69" s="981"/>
      <c r="D69" s="981"/>
      <c r="E69" s="981"/>
      <c r="F69" s="981"/>
      <c r="G69" s="981"/>
      <c r="H69" s="981"/>
      <c r="I69" s="981"/>
      <c r="J69" s="981"/>
      <c r="K69" s="981"/>
      <c r="L69" s="981"/>
      <c r="M69" s="981"/>
      <c r="N69" s="981"/>
      <c r="O69" s="981"/>
      <c r="P69" s="981"/>
      <c r="Q69" s="982"/>
      <c r="R69" s="783"/>
      <c r="AY69" s="672"/>
      <c r="AZ69" s="672"/>
      <c r="BA69" s="672"/>
      <c r="BB69" s="672"/>
      <c r="BC69" s="672"/>
      <c r="BD69" s="673"/>
      <c r="BE69" s="673"/>
      <c r="BF69" s="673"/>
      <c r="BG69" s="672"/>
      <c r="BH69" s="672"/>
      <c r="BI69" s="672"/>
      <c r="BJ69" s="207"/>
    </row>
    <row r="70" spans="1:74" s="180" customFormat="1" ht="14.25" x14ac:dyDescent="0.2">
      <c r="A70" s="179"/>
      <c r="B70" s="980" t="s">
        <v>800</v>
      </c>
      <c r="C70" s="982"/>
      <c r="D70" s="982"/>
      <c r="E70" s="982"/>
      <c r="F70" s="982"/>
      <c r="G70" s="982"/>
      <c r="H70" s="982"/>
      <c r="I70" s="982"/>
      <c r="J70" s="982"/>
      <c r="K70" s="982"/>
      <c r="L70" s="982"/>
      <c r="M70" s="982"/>
      <c r="N70" s="982"/>
      <c r="O70" s="982"/>
      <c r="P70" s="982"/>
      <c r="Q70" s="1067"/>
      <c r="R70" s="783"/>
      <c r="AY70" s="672"/>
      <c r="AZ70" s="672"/>
      <c r="BA70" s="672"/>
      <c r="BB70" s="672"/>
      <c r="BC70" s="672"/>
      <c r="BD70" s="673"/>
      <c r="BE70" s="673"/>
      <c r="BF70" s="673"/>
      <c r="BG70" s="672"/>
      <c r="BH70" s="672"/>
      <c r="BI70" s="672"/>
      <c r="BJ70" s="207"/>
    </row>
    <row r="71" spans="1:74" s="180" customFormat="1" ht="12" customHeight="1" x14ac:dyDescent="0.2">
      <c r="A71" s="179"/>
      <c r="B71" s="1068" t="s">
        <v>825</v>
      </c>
      <c r="C71" s="982"/>
      <c r="D71" s="982"/>
      <c r="E71" s="982"/>
      <c r="F71" s="982"/>
      <c r="G71" s="982"/>
      <c r="H71" s="982"/>
      <c r="I71" s="982"/>
      <c r="J71" s="982"/>
      <c r="K71" s="982"/>
      <c r="L71" s="982"/>
      <c r="M71" s="982"/>
      <c r="N71" s="982"/>
      <c r="O71" s="982"/>
      <c r="P71" s="982"/>
      <c r="Q71" s="982"/>
      <c r="R71" s="783"/>
      <c r="AY71" s="672"/>
      <c r="AZ71" s="672"/>
      <c r="BA71" s="672"/>
      <c r="BB71" s="672"/>
      <c r="BC71" s="672"/>
      <c r="BD71" s="673"/>
      <c r="BE71" s="673"/>
      <c r="BF71" s="673"/>
      <c r="BG71" s="672"/>
      <c r="BH71" s="672"/>
      <c r="BI71" s="672"/>
      <c r="BJ71" s="207"/>
    </row>
    <row r="72" spans="1:74" s="182" customFormat="1" ht="12" customHeight="1" x14ac:dyDescent="0.2">
      <c r="A72" s="49"/>
      <c r="B72" s="1022"/>
      <c r="C72" s="1065"/>
      <c r="D72" s="1065"/>
      <c r="E72" s="1065"/>
      <c r="F72" s="1065"/>
      <c r="G72" s="1065"/>
      <c r="H72" s="1065"/>
      <c r="I72" s="1065"/>
      <c r="J72" s="1065"/>
      <c r="K72" s="1065"/>
      <c r="L72" s="1065"/>
      <c r="M72" s="1065"/>
      <c r="N72" s="1065"/>
      <c r="O72" s="1065"/>
      <c r="P72" s="1065"/>
      <c r="Q72" s="1023"/>
      <c r="AY72" s="832"/>
      <c r="AZ72" s="832"/>
      <c r="BA72" s="832"/>
      <c r="BB72" s="832"/>
      <c r="BC72" s="832"/>
      <c r="BD72" s="674"/>
      <c r="BE72" s="674"/>
      <c r="BF72" s="674"/>
      <c r="BG72" s="832"/>
      <c r="BH72" s="832"/>
      <c r="BI72" s="832"/>
      <c r="BJ72" s="203"/>
    </row>
    <row r="73" spans="1:74" ht="12.6" customHeight="1" x14ac:dyDescent="0.2">
      <c r="B73" s="1022"/>
      <c r="C73" s="1023"/>
      <c r="D73" s="1023"/>
      <c r="E73" s="1023"/>
      <c r="F73" s="1023"/>
      <c r="G73" s="1023"/>
      <c r="H73" s="1023"/>
      <c r="I73" s="1023"/>
      <c r="J73" s="1023"/>
      <c r="K73" s="1023"/>
      <c r="L73" s="1023"/>
      <c r="M73" s="1023"/>
      <c r="N73" s="1023"/>
      <c r="O73" s="1023"/>
      <c r="P73" s="1023"/>
      <c r="Q73" s="976"/>
      <c r="BK73" s="142"/>
      <c r="BL73" s="142"/>
      <c r="BM73" s="142"/>
      <c r="BN73" s="142"/>
      <c r="BO73" s="142"/>
      <c r="BP73" s="142"/>
      <c r="BQ73" s="142"/>
      <c r="BR73" s="142"/>
      <c r="BS73" s="142"/>
      <c r="BT73" s="142"/>
      <c r="BU73" s="142"/>
      <c r="BV73" s="142"/>
    </row>
    <row r="74" spans="1:74" ht="12.6" customHeight="1" x14ac:dyDescent="0.2">
      <c r="B74" s="1020"/>
      <c r="C74" s="976"/>
      <c r="D74" s="976"/>
      <c r="E74" s="976"/>
      <c r="F74" s="976"/>
      <c r="G74" s="976"/>
      <c r="H74" s="976"/>
      <c r="I74" s="976"/>
      <c r="J74" s="976"/>
      <c r="K74" s="976"/>
      <c r="L74" s="976"/>
      <c r="M74" s="976"/>
      <c r="N74" s="976"/>
      <c r="O74" s="976"/>
      <c r="P74" s="976"/>
      <c r="Q74" s="976"/>
      <c r="BK74" s="142"/>
      <c r="BL74" s="142"/>
      <c r="BM74" s="142"/>
      <c r="BN74" s="142"/>
      <c r="BO74" s="142"/>
      <c r="BP74" s="142"/>
      <c r="BQ74" s="142"/>
      <c r="BR74" s="142"/>
      <c r="BS74" s="142"/>
      <c r="BT74" s="142"/>
      <c r="BU74" s="142"/>
      <c r="BV74" s="142"/>
    </row>
    <row r="75" spans="1:74" x14ac:dyDescent="0.2">
      <c r="BK75" s="142"/>
      <c r="BL75" s="142"/>
      <c r="BM75" s="142"/>
      <c r="BN75" s="142"/>
      <c r="BO75" s="142"/>
      <c r="BP75" s="142"/>
      <c r="BQ75" s="142"/>
      <c r="BR75" s="142"/>
      <c r="BS75" s="142"/>
      <c r="BT75" s="142"/>
      <c r="BU75" s="142"/>
      <c r="BV75" s="142"/>
    </row>
    <row r="76" spans="1:74" x14ac:dyDescent="0.2">
      <c r="BK76" s="142"/>
      <c r="BL76" s="142"/>
      <c r="BM76" s="142"/>
      <c r="BN76" s="142"/>
      <c r="BO76" s="142"/>
      <c r="BP76" s="142"/>
      <c r="BQ76" s="142"/>
      <c r="BR76" s="142"/>
      <c r="BS76" s="142"/>
      <c r="BT76" s="142"/>
      <c r="BU76" s="142"/>
      <c r="BV76" s="142"/>
    </row>
    <row r="77" spans="1:74" x14ac:dyDescent="0.2">
      <c r="BK77" s="142"/>
      <c r="BL77" s="142"/>
      <c r="BM77" s="142"/>
      <c r="BN77" s="142"/>
      <c r="BO77" s="142"/>
      <c r="BP77" s="142"/>
      <c r="BQ77" s="142"/>
      <c r="BR77" s="142"/>
      <c r="BS77" s="142"/>
      <c r="BT77" s="142"/>
      <c r="BU77" s="142"/>
      <c r="BV77" s="142"/>
    </row>
    <row r="78" spans="1:74" x14ac:dyDescent="0.2">
      <c r="BK78" s="142"/>
      <c r="BL78" s="142"/>
      <c r="BM78" s="142"/>
      <c r="BN78" s="142"/>
      <c r="BO78" s="142"/>
      <c r="BP78" s="142"/>
      <c r="BQ78" s="142"/>
      <c r="BR78" s="142"/>
      <c r="BS78" s="142"/>
      <c r="BT78" s="142"/>
      <c r="BU78" s="142"/>
      <c r="BV78" s="142"/>
    </row>
    <row r="79" spans="1:74" x14ac:dyDescent="0.2">
      <c r="BK79" s="142"/>
      <c r="BL79" s="142"/>
      <c r="BM79" s="142"/>
      <c r="BN79" s="142"/>
      <c r="BO79" s="142"/>
      <c r="BP79" s="142"/>
      <c r="BQ79" s="142"/>
      <c r="BR79" s="142"/>
      <c r="BS79" s="142"/>
      <c r="BT79" s="142"/>
      <c r="BU79" s="142"/>
      <c r="BV79" s="142"/>
    </row>
    <row r="80" spans="1:74" x14ac:dyDescent="0.2">
      <c r="BK80" s="142"/>
      <c r="BL80" s="142"/>
      <c r="BM80" s="142"/>
      <c r="BN80" s="142"/>
      <c r="BO80" s="142"/>
      <c r="BP80" s="142"/>
      <c r="BQ80" s="142"/>
      <c r="BR80" s="142"/>
      <c r="BS80" s="142"/>
      <c r="BT80" s="142"/>
      <c r="BU80" s="142"/>
      <c r="BV80" s="142"/>
    </row>
    <row r="81" spans="63:74" x14ac:dyDescent="0.2">
      <c r="BK81" s="142"/>
      <c r="BL81" s="142"/>
      <c r="BM81" s="142"/>
      <c r="BN81" s="142"/>
      <c r="BO81" s="142"/>
      <c r="BP81" s="142"/>
      <c r="BQ81" s="142"/>
      <c r="BR81" s="142"/>
      <c r="BS81" s="142"/>
      <c r="BT81" s="142"/>
      <c r="BU81" s="142"/>
      <c r="BV81" s="142"/>
    </row>
    <row r="82" spans="63:74" x14ac:dyDescent="0.2">
      <c r="BK82" s="142"/>
      <c r="BL82" s="142"/>
      <c r="BM82" s="142"/>
      <c r="BN82" s="142"/>
      <c r="BO82" s="142"/>
      <c r="BP82" s="142"/>
      <c r="BQ82" s="142"/>
      <c r="BR82" s="142"/>
      <c r="BS82" s="142"/>
      <c r="BT82" s="142"/>
      <c r="BU82" s="142"/>
      <c r="BV82" s="142"/>
    </row>
    <row r="83" spans="63:74" x14ac:dyDescent="0.2">
      <c r="BK83" s="142"/>
      <c r="BL83" s="142"/>
      <c r="BM83" s="142"/>
      <c r="BN83" s="142"/>
      <c r="BO83" s="142"/>
      <c r="BP83" s="142"/>
      <c r="BQ83" s="142"/>
      <c r="BR83" s="142"/>
      <c r="BS83" s="142"/>
      <c r="BT83" s="142"/>
      <c r="BU83" s="142"/>
      <c r="BV83" s="142"/>
    </row>
    <row r="84" spans="63:74" x14ac:dyDescent="0.2">
      <c r="BK84" s="142"/>
      <c r="BL84" s="142"/>
      <c r="BM84" s="142"/>
      <c r="BN84" s="142"/>
      <c r="BO84" s="142"/>
      <c r="BP84" s="142"/>
      <c r="BQ84" s="142"/>
      <c r="BR84" s="142"/>
      <c r="BS84" s="142"/>
      <c r="BT84" s="142"/>
      <c r="BU84" s="142"/>
      <c r="BV84" s="142"/>
    </row>
    <row r="85" spans="63:74" x14ac:dyDescent="0.2">
      <c r="BK85" s="142"/>
      <c r="BL85" s="142"/>
      <c r="BM85" s="142"/>
      <c r="BN85" s="142"/>
      <c r="BO85" s="142"/>
      <c r="BP85" s="142"/>
      <c r="BQ85" s="142"/>
      <c r="BR85" s="142"/>
      <c r="BS85" s="142"/>
      <c r="BT85" s="142"/>
      <c r="BU85" s="142"/>
      <c r="BV85" s="142"/>
    </row>
    <row r="86" spans="63:74" x14ac:dyDescent="0.2">
      <c r="BK86" s="142"/>
      <c r="BL86" s="142"/>
      <c r="BM86" s="142"/>
      <c r="BN86" s="142"/>
      <c r="BO86" s="142"/>
      <c r="BP86" s="142"/>
      <c r="BQ86" s="142"/>
      <c r="BR86" s="142"/>
      <c r="BS86" s="142"/>
      <c r="BT86" s="142"/>
      <c r="BU86" s="142"/>
      <c r="BV86" s="142"/>
    </row>
    <row r="87" spans="63:74" x14ac:dyDescent="0.2">
      <c r="BK87" s="142"/>
      <c r="BL87" s="142"/>
      <c r="BM87" s="142"/>
      <c r="BN87" s="142"/>
      <c r="BO87" s="142"/>
      <c r="BP87" s="142"/>
      <c r="BQ87" s="142"/>
      <c r="BR87" s="142"/>
      <c r="BS87" s="142"/>
      <c r="BT87" s="142"/>
      <c r="BU87" s="142"/>
      <c r="BV87" s="142"/>
    </row>
    <row r="88" spans="63:74" x14ac:dyDescent="0.2">
      <c r="BK88" s="142"/>
      <c r="BL88" s="142"/>
      <c r="BM88" s="142"/>
      <c r="BN88" s="142"/>
      <c r="BO88" s="142"/>
      <c r="BP88" s="142"/>
      <c r="BQ88" s="142"/>
      <c r="BR88" s="142"/>
      <c r="BS88" s="142"/>
      <c r="BT88" s="142"/>
      <c r="BU88" s="142"/>
      <c r="BV88" s="142"/>
    </row>
    <row r="89" spans="63:74" x14ac:dyDescent="0.2">
      <c r="BK89" s="142"/>
      <c r="BL89" s="142"/>
      <c r="BM89" s="142"/>
      <c r="BN89" s="142"/>
      <c r="BO89" s="142"/>
      <c r="BP89" s="142"/>
      <c r="BQ89" s="142"/>
      <c r="BR89" s="142"/>
      <c r="BS89" s="142"/>
      <c r="BT89" s="142"/>
      <c r="BU89" s="142"/>
      <c r="BV89" s="142"/>
    </row>
    <row r="90" spans="63:74" x14ac:dyDescent="0.2">
      <c r="BK90" s="142"/>
      <c r="BL90" s="142"/>
      <c r="BM90" s="142"/>
      <c r="BN90" s="142"/>
      <c r="BO90" s="142"/>
      <c r="BP90" s="142"/>
      <c r="BQ90" s="142"/>
      <c r="BR90" s="142"/>
      <c r="BS90" s="142"/>
      <c r="BT90" s="142"/>
      <c r="BU90" s="142"/>
      <c r="BV90" s="142"/>
    </row>
    <row r="91" spans="63:74" x14ac:dyDescent="0.2">
      <c r="BK91" s="142"/>
      <c r="BL91" s="142"/>
      <c r="BM91" s="142"/>
      <c r="BN91" s="142"/>
      <c r="BO91" s="142"/>
      <c r="BP91" s="142"/>
      <c r="BQ91" s="142"/>
      <c r="BR91" s="142"/>
      <c r="BS91" s="142"/>
      <c r="BT91" s="142"/>
      <c r="BU91" s="142"/>
      <c r="BV91" s="142"/>
    </row>
    <row r="92" spans="63:74" x14ac:dyDescent="0.2">
      <c r="BK92" s="142"/>
      <c r="BL92" s="142"/>
      <c r="BM92" s="142"/>
      <c r="BN92" s="142"/>
      <c r="BO92" s="142"/>
      <c r="BP92" s="142"/>
      <c r="BQ92" s="142"/>
      <c r="BR92" s="142"/>
      <c r="BS92" s="142"/>
      <c r="BT92" s="142"/>
      <c r="BU92" s="142"/>
      <c r="BV92" s="142"/>
    </row>
    <row r="93" spans="63:74" x14ac:dyDescent="0.2">
      <c r="BK93" s="142"/>
      <c r="BL93" s="142"/>
      <c r="BM93" s="142"/>
      <c r="BN93" s="142"/>
      <c r="BO93" s="142"/>
      <c r="BP93" s="142"/>
      <c r="BQ93" s="142"/>
      <c r="BR93" s="142"/>
      <c r="BS93" s="142"/>
      <c r="BT93" s="142"/>
      <c r="BU93" s="142"/>
      <c r="BV93" s="142"/>
    </row>
    <row r="94" spans="63:74" x14ac:dyDescent="0.2">
      <c r="BK94" s="142"/>
      <c r="BL94" s="142"/>
      <c r="BM94" s="142"/>
      <c r="BN94" s="142"/>
      <c r="BO94" s="142"/>
      <c r="BP94" s="142"/>
      <c r="BQ94" s="142"/>
      <c r="BR94" s="142"/>
      <c r="BS94" s="142"/>
      <c r="BT94" s="142"/>
      <c r="BU94" s="142"/>
      <c r="BV94" s="142"/>
    </row>
    <row r="95" spans="63:74" x14ac:dyDescent="0.2">
      <c r="BK95" s="142"/>
      <c r="BL95" s="142"/>
      <c r="BM95" s="142"/>
      <c r="BN95" s="142"/>
      <c r="BO95" s="142"/>
      <c r="BP95" s="142"/>
      <c r="BQ95" s="142"/>
      <c r="BR95" s="142"/>
      <c r="BS95" s="142"/>
      <c r="BT95" s="142"/>
      <c r="BU95" s="142"/>
      <c r="BV95" s="142"/>
    </row>
    <row r="96" spans="63:74" x14ac:dyDescent="0.2">
      <c r="BK96" s="142"/>
      <c r="BL96" s="142"/>
      <c r="BM96" s="142"/>
      <c r="BN96" s="142"/>
      <c r="BO96" s="142"/>
      <c r="BP96" s="142"/>
      <c r="BQ96" s="142"/>
      <c r="BR96" s="142"/>
      <c r="BS96" s="142"/>
      <c r="BT96" s="142"/>
      <c r="BU96" s="142"/>
      <c r="BV96" s="142"/>
    </row>
    <row r="97" spans="63:74" x14ac:dyDescent="0.2">
      <c r="BK97" s="142"/>
      <c r="BL97" s="142"/>
      <c r="BM97" s="142"/>
      <c r="BN97" s="142"/>
      <c r="BO97" s="142"/>
      <c r="BP97" s="142"/>
      <c r="BQ97" s="142"/>
      <c r="BR97" s="142"/>
      <c r="BS97" s="142"/>
      <c r="BT97" s="142"/>
      <c r="BU97" s="142"/>
      <c r="BV97" s="142"/>
    </row>
    <row r="98" spans="63:74" x14ac:dyDescent="0.2">
      <c r="BK98" s="142"/>
      <c r="BL98" s="142"/>
      <c r="BM98" s="142"/>
      <c r="BN98" s="142"/>
      <c r="BO98" s="142"/>
      <c r="BP98" s="142"/>
      <c r="BQ98" s="142"/>
      <c r="BR98" s="142"/>
      <c r="BS98" s="142"/>
      <c r="BT98" s="142"/>
      <c r="BU98" s="142"/>
      <c r="BV98" s="142"/>
    </row>
    <row r="99" spans="63:74" x14ac:dyDescent="0.2">
      <c r="BK99" s="142"/>
      <c r="BL99" s="142"/>
      <c r="BM99" s="142"/>
      <c r="BN99" s="142"/>
      <c r="BO99" s="142"/>
      <c r="BP99" s="142"/>
      <c r="BQ99" s="142"/>
      <c r="BR99" s="142"/>
      <c r="BS99" s="142"/>
      <c r="BT99" s="142"/>
      <c r="BU99" s="142"/>
      <c r="BV99" s="142"/>
    </row>
    <row r="100" spans="63:74" x14ac:dyDescent="0.2">
      <c r="BK100" s="142"/>
      <c r="BL100" s="142"/>
      <c r="BM100" s="142"/>
      <c r="BN100" s="142"/>
      <c r="BO100" s="142"/>
      <c r="BP100" s="142"/>
      <c r="BQ100" s="142"/>
      <c r="BR100" s="142"/>
      <c r="BS100" s="142"/>
      <c r="BT100" s="142"/>
      <c r="BU100" s="142"/>
      <c r="BV100" s="142"/>
    </row>
    <row r="101" spans="63:74" x14ac:dyDescent="0.2">
      <c r="BK101" s="142"/>
      <c r="BL101" s="142"/>
      <c r="BM101" s="142"/>
      <c r="BN101" s="142"/>
      <c r="BO101" s="142"/>
      <c r="BP101" s="142"/>
      <c r="BQ101" s="142"/>
      <c r="BR101" s="142"/>
      <c r="BS101" s="142"/>
      <c r="BT101" s="142"/>
      <c r="BU101" s="142"/>
      <c r="BV101" s="142"/>
    </row>
    <row r="102" spans="63:74" x14ac:dyDescent="0.2">
      <c r="BK102" s="142"/>
      <c r="BL102" s="142"/>
      <c r="BM102" s="142"/>
      <c r="BN102" s="142"/>
      <c r="BO102" s="142"/>
      <c r="BP102" s="142"/>
      <c r="BQ102" s="142"/>
      <c r="BR102" s="142"/>
      <c r="BS102" s="142"/>
      <c r="BT102" s="142"/>
      <c r="BU102" s="142"/>
      <c r="BV102" s="142"/>
    </row>
    <row r="103" spans="63:74" x14ac:dyDescent="0.2">
      <c r="BK103" s="142"/>
      <c r="BL103" s="142"/>
      <c r="BM103" s="142"/>
      <c r="BN103" s="142"/>
      <c r="BO103" s="142"/>
      <c r="BP103" s="142"/>
      <c r="BQ103" s="142"/>
      <c r="BR103" s="142"/>
      <c r="BS103" s="142"/>
      <c r="BT103" s="142"/>
      <c r="BU103" s="142"/>
      <c r="BV103" s="142"/>
    </row>
    <row r="104" spans="63:74" x14ac:dyDescent="0.2">
      <c r="BK104" s="142"/>
      <c r="BL104" s="142"/>
      <c r="BM104" s="142"/>
      <c r="BN104" s="142"/>
      <c r="BO104" s="142"/>
      <c r="BP104" s="142"/>
      <c r="BQ104" s="142"/>
      <c r="BR104" s="142"/>
      <c r="BS104" s="142"/>
      <c r="BT104" s="142"/>
      <c r="BU104" s="142"/>
      <c r="BV104" s="142"/>
    </row>
    <row r="105" spans="63:74" x14ac:dyDescent="0.2">
      <c r="BK105" s="142"/>
      <c r="BL105" s="142"/>
      <c r="BM105" s="142"/>
      <c r="BN105" s="142"/>
      <c r="BO105" s="142"/>
      <c r="BP105" s="142"/>
      <c r="BQ105" s="142"/>
      <c r="BR105" s="142"/>
      <c r="BS105" s="142"/>
      <c r="BT105" s="142"/>
      <c r="BU105" s="142"/>
      <c r="BV105" s="142"/>
    </row>
    <row r="106" spans="63:74" x14ac:dyDescent="0.2">
      <c r="BK106" s="142"/>
      <c r="BL106" s="142"/>
      <c r="BM106" s="142"/>
      <c r="BN106" s="142"/>
      <c r="BO106" s="142"/>
      <c r="BP106" s="142"/>
      <c r="BQ106" s="142"/>
      <c r="BR106" s="142"/>
      <c r="BS106" s="142"/>
      <c r="BT106" s="142"/>
      <c r="BU106" s="142"/>
      <c r="BV106" s="142"/>
    </row>
    <row r="107" spans="63:74" x14ac:dyDescent="0.2">
      <c r="BK107" s="142"/>
      <c r="BL107" s="142"/>
      <c r="BM107" s="142"/>
      <c r="BN107" s="142"/>
      <c r="BO107" s="142"/>
      <c r="BP107" s="142"/>
      <c r="BQ107" s="142"/>
      <c r="BR107" s="142"/>
      <c r="BS107" s="142"/>
      <c r="BT107" s="142"/>
      <c r="BU107" s="142"/>
      <c r="BV107" s="142"/>
    </row>
    <row r="108" spans="63:74" x14ac:dyDescent="0.2">
      <c r="BK108" s="142"/>
      <c r="BL108" s="142"/>
      <c r="BM108" s="142"/>
      <c r="BN108" s="142"/>
      <c r="BO108" s="142"/>
      <c r="BP108" s="142"/>
      <c r="BQ108" s="142"/>
      <c r="BR108" s="142"/>
      <c r="BS108" s="142"/>
      <c r="BT108" s="142"/>
      <c r="BU108" s="142"/>
      <c r="BV108" s="142"/>
    </row>
    <row r="109" spans="63:74" x14ac:dyDescent="0.2">
      <c r="BK109" s="142"/>
      <c r="BL109" s="142"/>
      <c r="BM109" s="142"/>
      <c r="BN109" s="142"/>
      <c r="BO109" s="142"/>
      <c r="BP109" s="142"/>
      <c r="BQ109" s="142"/>
      <c r="BR109" s="142"/>
      <c r="BS109" s="142"/>
      <c r="BT109" s="142"/>
      <c r="BU109" s="142"/>
      <c r="BV109" s="142"/>
    </row>
    <row r="110" spans="63:74" x14ac:dyDescent="0.2">
      <c r="BK110" s="142"/>
      <c r="BL110" s="142"/>
      <c r="BM110" s="142"/>
      <c r="BN110" s="142"/>
      <c r="BO110" s="142"/>
      <c r="BP110" s="142"/>
      <c r="BQ110" s="142"/>
      <c r="BR110" s="142"/>
      <c r="BS110" s="142"/>
      <c r="BT110" s="142"/>
      <c r="BU110" s="142"/>
      <c r="BV110" s="142"/>
    </row>
    <row r="111" spans="63:74" x14ac:dyDescent="0.2">
      <c r="BK111" s="142"/>
      <c r="BL111" s="142"/>
      <c r="BM111" s="142"/>
      <c r="BN111" s="142"/>
      <c r="BO111" s="142"/>
      <c r="BP111" s="142"/>
      <c r="BQ111" s="142"/>
      <c r="BR111" s="142"/>
      <c r="BS111" s="142"/>
      <c r="BT111" s="142"/>
      <c r="BU111" s="142"/>
      <c r="BV111" s="142"/>
    </row>
    <row r="112" spans="63:74" x14ac:dyDescent="0.2">
      <c r="BK112" s="142"/>
      <c r="BL112" s="142"/>
      <c r="BM112" s="142"/>
      <c r="BN112" s="142"/>
      <c r="BO112" s="142"/>
      <c r="BP112" s="142"/>
      <c r="BQ112" s="142"/>
      <c r="BR112" s="142"/>
      <c r="BS112" s="142"/>
      <c r="BT112" s="142"/>
      <c r="BU112" s="142"/>
      <c r="BV112" s="142"/>
    </row>
    <row r="113" spans="63:74" x14ac:dyDescent="0.2">
      <c r="BK113" s="142"/>
      <c r="BL113" s="142"/>
      <c r="BM113" s="142"/>
      <c r="BN113" s="142"/>
      <c r="BO113" s="142"/>
      <c r="BP113" s="142"/>
      <c r="BQ113" s="142"/>
      <c r="BR113" s="142"/>
      <c r="BS113" s="142"/>
      <c r="BT113" s="142"/>
      <c r="BU113" s="142"/>
      <c r="BV113" s="142"/>
    </row>
    <row r="114" spans="63:74" x14ac:dyDescent="0.2">
      <c r="BK114" s="142"/>
      <c r="BL114" s="142"/>
      <c r="BM114" s="142"/>
      <c r="BN114" s="142"/>
      <c r="BO114" s="142"/>
      <c r="BP114" s="142"/>
      <c r="BQ114" s="142"/>
      <c r="BR114" s="142"/>
      <c r="BS114" s="142"/>
      <c r="BT114" s="142"/>
      <c r="BU114" s="142"/>
      <c r="BV114" s="142"/>
    </row>
    <row r="115" spans="63:74" x14ac:dyDescent="0.2">
      <c r="BK115" s="142"/>
      <c r="BL115" s="142"/>
      <c r="BM115" s="142"/>
      <c r="BN115" s="142"/>
      <c r="BO115" s="142"/>
      <c r="BP115" s="142"/>
      <c r="BQ115" s="142"/>
      <c r="BR115" s="142"/>
      <c r="BS115" s="142"/>
      <c r="BT115" s="142"/>
      <c r="BU115" s="142"/>
      <c r="BV115" s="142"/>
    </row>
    <row r="116" spans="63:74" x14ac:dyDescent="0.2">
      <c r="BK116" s="142"/>
      <c r="BL116" s="142"/>
      <c r="BM116" s="142"/>
      <c r="BN116" s="142"/>
      <c r="BO116" s="142"/>
      <c r="BP116" s="142"/>
      <c r="BQ116" s="142"/>
      <c r="BR116" s="142"/>
      <c r="BS116" s="142"/>
      <c r="BT116" s="142"/>
      <c r="BU116" s="142"/>
      <c r="BV116" s="142"/>
    </row>
    <row r="117" spans="63:74" x14ac:dyDescent="0.2">
      <c r="BK117" s="142"/>
      <c r="BL117" s="142"/>
      <c r="BM117" s="142"/>
      <c r="BN117" s="142"/>
      <c r="BO117" s="142"/>
      <c r="BP117" s="142"/>
      <c r="BQ117" s="142"/>
      <c r="BR117" s="142"/>
      <c r="BS117" s="142"/>
      <c r="BT117" s="142"/>
      <c r="BU117" s="142"/>
      <c r="BV117" s="142"/>
    </row>
    <row r="118" spans="63:74" x14ac:dyDescent="0.2">
      <c r="BK118" s="142"/>
      <c r="BL118" s="142"/>
      <c r="BM118" s="142"/>
      <c r="BN118" s="142"/>
      <c r="BO118" s="142"/>
      <c r="BP118" s="142"/>
      <c r="BQ118" s="142"/>
      <c r="BR118" s="142"/>
      <c r="BS118" s="142"/>
      <c r="BT118" s="142"/>
      <c r="BU118" s="142"/>
      <c r="BV118" s="142"/>
    </row>
    <row r="119" spans="63:74" x14ac:dyDescent="0.2">
      <c r="BK119" s="142"/>
      <c r="BL119" s="142"/>
      <c r="BM119" s="142"/>
      <c r="BN119" s="142"/>
      <c r="BO119" s="142"/>
      <c r="BP119" s="142"/>
      <c r="BQ119" s="142"/>
      <c r="BR119" s="142"/>
      <c r="BS119" s="142"/>
      <c r="BT119" s="142"/>
      <c r="BU119" s="142"/>
      <c r="BV119" s="142"/>
    </row>
    <row r="120" spans="63:74" x14ac:dyDescent="0.2">
      <c r="BK120" s="142"/>
      <c r="BL120" s="142"/>
      <c r="BM120" s="142"/>
      <c r="BN120" s="142"/>
      <c r="BO120" s="142"/>
      <c r="BP120" s="142"/>
      <c r="BQ120" s="142"/>
      <c r="BR120" s="142"/>
      <c r="BS120" s="142"/>
      <c r="BT120" s="142"/>
      <c r="BU120" s="142"/>
      <c r="BV120" s="142"/>
    </row>
    <row r="121" spans="63:74" x14ac:dyDescent="0.2">
      <c r="BK121" s="142"/>
      <c r="BL121" s="142"/>
      <c r="BM121" s="142"/>
      <c r="BN121" s="142"/>
      <c r="BO121" s="142"/>
      <c r="BP121" s="142"/>
      <c r="BQ121" s="142"/>
      <c r="BR121" s="142"/>
      <c r="BS121" s="142"/>
      <c r="BT121" s="142"/>
      <c r="BU121" s="142"/>
      <c r="BV121" s="142"/>
    </row>
    <row r="122" spans="63:74" x14ac:dyDescent="0.2">
      <c r="BK122" s="142"/>
      <c r="BL122" s="142"/>
      <c r="BM122" s="142"/>
      <c r="BN122" s="142"/>
      <c r="BO122" s="142"/>
      <c r="BP122" s="142"/>
      <c r="BQ122" s="142"/>
      <c r="BR122" s="142"/>
      <c r="BS122" s="142"/>
      <c r="BT122" s="142"/>
      <c r="BU122" s="142"/>
      <c r="BV122" s="142"/>
    </row>
    <row r="123" spans="63:74" x14ac:dyDescent="0.2">
      <c r="BK123" s="142"/>
      <c r="BL123" s="142"/>
      <c r="BM123" s="142"/>
      <c r="BN123" s="142"/>
      <c r="BO123" s="142"/>
      <c r="BP123" s="142"/>
      <c r="BQ123" s="142"/>
      <c r="BR123" s="142"/>
      <c r="BS123" s="142"/>
      <c r="BT123" s="142"/>
      <c r="BU123" s="142"/>
      <c r="BV123" s="142"/>
    </row>
    <row r="124" spans="63:74" x14ac:dyDescent="0.2">
      <c r="BK124" s="142"/>
      <c r="BL124" s="142"/>
      <c r="BM124" s="142"/>
      <c r="BN124" s="142"/>
      <c r="BO124" s="142"/>
      <c r="BP124" s="142"/>
      <c r="BQ124" s="142"/>
      <c r="BR124" s="142"/>
      <c r="BS124" s="142"/>
      <c r="BT124" s="142"/>
      <c r="BU124" s="142"/>
      <c r="BV124" s="142"/>
    </row>
    <row r="125" spans="63:74" x14ac:dyDescent="0.2">
      <c r="BK125" s="142"/>
      <c r="BL125" s="142"/>
      <c r="BM125" s="142"/>
      <c r="BN125" s="142"/>
      <c r="BO125" s="142"/>
      <c r="BP125" s="142"/>
      <c r="BQ125" s="142"/>
      <c r="BR125" s="142"/>
      <c r="BS125" s="142"/>
      <c r="BT125" s="142"/>
      <c r="BU125" s="142"/>
      <c r="BV125" s="142"/>
    </row>
    <row r="126" spans="63:74" x14ac:dyDescent="0.2">
      <c r="BK126" s="142"/>
      <c r="BL126" s="142"/>
      <c r="BM126" s="142"/>
      <c r="BN126" s="142"/>
      <c r="BO126" s="142"/>
      <c r="BP126" s="142"/>
      <c r="BQ126" s="142"/>
      <c r="BR126" s="142"/>
      <c r="BS126" s="142"/>
      <c r="BT126" s="142"/>
      <c r="BU126" s="142"/>
      <c r="BV126" s="142"/>
    </row>
    <row r="127" spans="63:74" x14ac:dyDescent="0.2">
      <c r="BK127" s="142"/>
      <c r="BL127" s="142"/>
      <c r="BM127" s="142"/>
      <c r="BN127" s="142"/>
      <c r="BO127" s="142"/>
      <c r="BP127" s="142"/>
      <c r="BQ127" s="142"/>
      <c r="BR127" s="142"/>
      <c r="BS127" s="142"/>
      <c r="BT127" s="142"/>
      <c r="BU127" s="142"/>
      <c r="BV127" s="142"/>
    </row>
    <row r="128" spans="63:74" x14ac:dyDescent="0.2">
      <c r="BK128" s="142"/>
      <c r="BL128" s="142"/>
      <c r="BM128" s="142"/>
      <c r="BN128" s="142"/>
      <c r="BO128" s="142"/>
      <c r="BP128" s="142"/>
      <c r="BQ128" s="142"/>
      <c r="BR128" s="142"/>
      <c r="BS128" s="142"/>
      <c r="BT128" s="142"/>
      <c r="BU128" s="142"/>
      <c r="BV128" s="142"/>
    </row>
    <row r="129" spans="63:74" x14ac:dyDescent="0.2">
      <c r="BK129" s="142"/>
      <c r="BL129" s="142"/>
      <c r="BM129" s="142"/>
      <c r="BN129" s="142"/>
      <c r="BO129" s="142"/>
      <c r="BP129" s="142"/>
      <c r="BQ129" s="142"/>
      <c r="BR129" s="142"/>
      <c r="BS129" s="142"/>
      <c r="BT129" s="142"/>
      <c r="BU129" s="142"/>
      <c r="BV129" s="142"/>
    </row>
    <row r="130" spans="63:74" x14ac:dyDescent="0.2">
      <c r="BK130" s="142"/>
      <c r="BL130" s="142"/>
      <c r="BM130" s="142"/>
      <c r="BN130" s="142"/>
      <c r="BO130" s="142"/>
      <c r="BP130" s="142"/>
      <c r="BQ130" s="142"/>
      <c r="BR130" s="142"/>
      <c r="BS130" s="142"/>
      <c r="BT130" s="142"/>
      <c r="BU130" s="142"/>
      <c r="BV130" s="142"/>
    </row>
    <row r="131" spans="63:74" x14ac:dyDescent="0.2">
      <c r="BK131" s="142"/>
      <c r="BL131" s="142"/>
      <c r="BM131" s="142"/>
      <c r="BN131" s="142"/>
      <c r="BO131" s="142"/>
      <c r="BP131" s="142"/>
      <c r="BQ131" s="142"/>
      <c r="BR131" s="142"/>
      <c r="BS131" s="142"/>
      <c r="BT131" s="142"/>
      <c r="BU131" s="142"/>
      <c r="BV131" s="142"/>
    </row>
    <row r="132" spans="63:74" x14ac:dyDescent="0.2">
      <c r="BK132" s="142"/>
      <c r="BL132" s="142"/>
      <c r="BM132" s="142"/>
      <c r="BN132" s="142"/>
      <c r="BO132" s="142"/>
      <c r="BP132" s="142"/>
      <c r="BQ132" s="142"/>
      <c r="BR132" s="142"/>
      <c r="BS132" s="142"/>
      <c r="BT132" s="142"/>
      <c r="BU132" s="142"/>
      <c r="BV132" s="142"/>
    </row>
    <row r="133" spans="63:74" x14ac:dyDescent="0.2">
      <c r="BK133" s="142"/>
      <c r="BL133" s="142"/>
      <c r="BM133" s="142"/>
      <c r="BN133" s="142"/>
      <c r="BO133" s="142"/>
      <c r="BP133" s="142"/>
      <c r="BQ133" s="142"/>
      <c r="BR133" s="142"/>
      <c r="BS133" s="142"/>
      <c r="BT133" s="142"/>
      <c r="BU133" s="142"/>
      <c r="BV133" s="142"/>
    </row>
    <row r="134" spans="63:74" x14ac:dyDescent="0.2">
      <c r="BK134" s="142"/>
      <c r="BL134" s="142"/>
      <c r="BM134" s="142"/>
      <c r="BN134" s="142"/>
      <c r="BO134" s="142"/>
      <c r="BP134" s="142"/>
      <c r="BQ134" s="142"/>
      <c r="BR134" s="142"/>
      <c r="BS134" s="142"/>
      <c r="BT134" s="142"/>
      <c r="BU134" s="142"/>
      <c r="BV134" s="142"/>
    </row>
    <row r="135" spans="63:74" x14ac:dyDescent="0.2">
      <c r="BK135" s="142"/>
      <c r="BL135" s="142"/>
      <c r="BM135" s="142"/>
      <c r="BN135" s="142"/>
      <c r="BO135" s="142"/>
      <c r="BP135" s="142"/>
      <c r="BQ135" s="142"/>
      <c r="BR135" s="142"/>
      <c r="BS135" s="142"/>
      <c r="BT135" s="142"/>
      <c r="BU135" s="142"/>
      <c r="BV135" s="142"/>
    </row>
    <row r="136" spans="63:74" x14ac:dyDescent="0.2">
      <c r="BK136" s="142"/>
      <c r="BL136" s="142"/>
      <c r="BM136" s="142"/>
      <c r="BN136" s="142"/>
      <c r="BO136" s="142"/>
      <c r="BP136" s="142"/>
      <c r="BQ136" s="142"/>
      <c r="BR136" s="142"/>
      <c r="BS136" s="142"/>
      <c r="BT136" s="142"/>
      <c r="BU136" s="142"/>
      <c r="BV136" s="142"/>
    </row>
    <row r="137" spans="63:74" x14ac:dyDescent="0.2">
      <c r="BK137" s="142"/>
      <c r="BL137" s="142"/>
      <c r="BM137" s="142"/>
      <c r="BN137" s="142"/>
      <c r="BO137" s="142"/>
      <c r="BP137" s="142"/>
      <c r="BQ137" s="142"/>
      <c r="BR137" s="142"/>
      <c r="BS137" s="142"/>
      <c r="BT137" s="142"/>
      <c r="BU137" s="142"/>
      <c r="BV137" s="142"/>
    </row>
    <row r="138" spans="63:74" x14ac:dyDescent="0.2">
      <c r="BK138" s="142"/>
      <c r="BL138" s="142"/>
      <c r="BM138" s="142"/>
      <c r="BN138" s="142"/>
      <c r="BO138" s="142"/>
      <c r="BP138" s="142"/>
      <c r="BQ138" s="142"/>
      <c r="BR138" s="142"/>
      <c r="BS138" s="142"/>
      <c r="BT138" s="142"/>
      <c r="BU138" s="142"/>
      <c r="BV138" s="142"/>
    </row>
    <row r="139" spans="63:74" x14ac:dyDescent="0.2">
      <c r="BK139" s="142"/>
      <c r="BL139" s="142"/>
      <c r="BM139" s="142"/>
      <c r="BN139" s="142"/>
      <c r="BO139" s="142"/>
      <c r="BP139" s="142"/>
      <c r="BQ139" s="142"/>
      <c r="BR139" s="142"/>
      <c r="BS139" s="142"/>
      <c r="BT139" s="142"/>
      <c r="BU139" s="142"/>
      <c r="BV139" s="142"/>
    </row>
    <row r="140" spans="63:74" x14ac:dyDescent="0.2">
      <c r="BK140" s="142"/>
      <c r="BL140" s="142"/>
      <c r="BM140" s="142"/>
      <c r="BN140" s="142"/>
      <c r="BO140" s="142"/>
      <c r="BP140" s="142"/>
      <c r="BQ140" s="142"/>
      <c r="BR140" s="142"/>
      <c r="BS140" s="142"/>
      <c r="BT140" s="142"/>
      <c r="BU140" s="142"/>
      <c r="BV140" s="142"/>
    </row>
    <row r="141" spans="63:74" x14ac:dyDescent="0.2">
      <c r="BK141" s="142"/>
      <c r="BL141" s="142"/>
      <c r="BM141" s="142"/>
      <c r="BN141" s="142"/>
      <c r="BO141" s="142"/>
      <c r="BP141" s="142"/>
      <c r="BQ141" s="142"/>
      <c r="BR141" s="142"/>
      <c r="BS141" s="142"/>
      <c r="BT141" s="142"/>
      <c r="BU141" s="142"/>
      <c r="BV141" s="142"/>
    </row>
    <row r="142" spans="63:74" x14ac:dyDescent="0.2">
      <c r="BK142" s="142"/>
      <c r="BL142" s="142"/>
      <c r="BM142" s="142"/>
      <c r="BN142" s="142"/>
      <c r="BO142" s="142"/>
      <c r="BP142" s="142"/>
      <c r="BQ142" s="142"/>
      <c r="BR142" s="142"/>
      <c r="BS142" s="142"/>
      <c r="BT142" s="142"/>
      <c r="BU142" s="142"/>
      <c r="BV142" s="142"/>
    </row>
    <row r="143" spans="63:74" x14ac:dyDescent="0.2">
      <c r="BK143" s="142"/>
      <c r="BL143" s="142"/>
      <c r="BM143" s="142"/>
      <c r="BN143" s="142"/>
      <c r="BO143" s="142"/>
      <c r="BP143" s="142"/>
      <c r="BQ143" s="142"/>
      <c r="BR143" s="142"/>
      <c r="BS143" s="142"/>
      <c r="BT143" s="142"/>
      <c r="BU143" s="142"/>
      <c r="BV143" s="142"/>
    </row>
    <row r="144" spans="63:74" x14ac:dyDescent="0.2">
      <c r="BK144" s="142"/>
      <c r="BL144" s="142"/>
      <c r="BM144" s="142"/>
      <c r="BN144" s="142"/>
      <c r="BO144" s="142"/>
      <c r="BP144" s="142"/>
      <c r="BQ144" s="142"/>
      <c r="BR144" s="142"/>
      <c r="BS144" s="142"/>
      <c r="BT144" s="142"/>
      <c r="BU144" s="142"/>
      <c r="BV144" s="142"/>
    </row>
    <row r="145" spans="63:74" x14ac:dyDescent="0.2">
      <c r="BK145" s="142"/>
      <c r="BL145" s="142"/>
      <c r="BM145" s="142"/>
      <c r="BN145" s="142"/>
      <c r="BO145" s="142"/>
      <c r="BP145" s="142"/>
      <c r="BQ145" s="142"/>
      <c r="BR145" s="142"/>
      <c r="BS145" s="142"/>
      <c r="BT145" s="142"/>
      <c r="BU145" s="142"/>
      <c r="BV145" s="142"/>
    </row>
    <row r="146" spans="63:74" x14ac:dyDescent="0.2">
      <c r="BK146" s="142"/>
      <c r="BL146" s="142"/>
      <c r="BM146" s="142"/>
      <c r="BN146" s="142"/>
      <c r="BO146" s="142"/>
      <c r="BP146" s="142"/>
      <c r="BQ146" s="142"/>
      <c r="BR146" s="142"/>
      <c r="BS146" s="142"/>
      <c r="BT146" s="142"/>
      <c r="BU146" s="142"/>
      <c r="BV146" s="142"/>
    </row>
    <row r="147" spans="63:74" x14ac:dyDescent="0.2">
      <c r="BK147" s="142"/>
      <c r="BL147" s="142"/>
      <c r="BM147" s="142"/>
      <c r="BN147" s="142"/>
      <c r="BO147" s="142"/>
      <c r="BP147" s="142"/>
      <c r="BQ147" s="142"/>
      <c r="BR147" s="142"/>
      <c r="BS147" s="142"/>
      <c r="BT147" s="142"/>
      <c r="BU147" s="142"/>
      <c r="BV147" s="142"/>
    </row>
    <row r="148" spans="63:74" x14ac:dyDescent="0.2">
      <c r="BK148" s="142"/>
      <c r="BL148" s="142"/>
      <c r="BM148" s="142"/>
      <c r="BN148" s="142"/>
      <c r="BO148" s="142"/>
      <c r="BP148" s="142"/>
      <c r="BQ148" s="142"/>
      <c r="BR148" s="142"/>
      <c r="BS148" s="142"/>
      <c r="BT148" s="142"/>
      <c r="BU148" s="142"/>
      <c r="BV148" s="142"/>
    </row>
    <row r="149" spans="63:74" x14ac:dyDescent="0.2">
      <c r="BK149" s="142"/>
      <c r="BL149" s="142"/>
      <c r="BM149" s="142"/>
      <c r="BN149" s="142"/>
      <c r="BO149" s="142"/>
      <c r="BP149" s="142"/>
      <c r="BQ149" s="142"/>
      <c r="BR149" s="142"/>
      <c r="BS149" s="142"/>
      <c r="BT149" s="142"/>
      <c r="BU149" s="142"/>
      <c r="BV149" s="142"/>
    </row>
    <row r="150" spans="63:74" x14ac:dyDescent="0.2">
      <c r="BK150" s="142"/>
      <c r="BL150" s="142"/>
      <c r="BM150" s="142"/>
      <c r="BN150" s="142"/>
      <c r="BO150" s="142"/>
      <c r="BP150" s="142"/>
      <c r="BQ150" s="142"/>
      <c r="BR150" s="142"/>
      <c r="BS150" s="142"/>
      <c r="BT150" s="142"/>
      <c r="BU150" s="142"/>
      <c r="BV150" s="142"/>
    </row>
    <row r="151" spans="63:74" x14ac:dyDescent="0.2">
      <c r="BK151" s="142"/>
      <c r="BL151" s="142"/>
      <c r="BM151" s="142"/>
      <c r="BN151" s="142"/>
      <c r="BO151" s="142"/>
      <c r="BP151" s="142"/>
      <c r="BQ151" s="142"/>
      <c r="BR151" s="142"/>
      <c r="BS151" s="142"/>
      <c r="BT151" s="142"/>
      <c r="BU151" s="142"/>
      <c r="BV151" s="142"/>
    </row>
    <row r="152" spans="63:74" x14ac:dyDescent="0.2">
      <c r="BK152" s="142"/>
      <c r="BL152" s="142"/>
      <c r="BM152" s="142"/>
      <c r="BN152" s="142"/>
      <c r="BO152" s="142"/>
      <c r="BP152" s="142"/>
      <c r="BQ152" s="142"/>
      <c r="BR152" s="142"/>
      <c r="BS152" s="142"/>
      <c r="BT152" s="142"/>
      <c r="BU152" s="142"/>
      <c r="BV152" s="142"/>
    </row>
    <row r="153" spans="63:74" x14ac:dyDescent="0.2">
      <c r="BK153" s="142"/>
      <c r="BL153" s="142"/>
      <c r="BM153" s="142"/>
      <c r="BN153" s="142"/>
      <c r="BO153" s="142"/>
      <c r="BP153" s="142"/>
      <c r="BQ153" s="142"/>
      <c r="BR153" s="142"/>
      <c r="BS153" s="142"/>
      <c r="BT153" s="142"/>
      <c r="BU153" s="142"/>
      <c r="BV153" s="142"/>
    </row>
    <row r="154" spans="63:74" x14ac:dyDescent="0.2">
      <c r="BK154" s="142"/>
      <c r="BL154" s="142"/>
      <c r="BM154" s="142"/>
      <c r="BN154" s="142"/>
      <c r="BO154" s="142"/>
      <c r="BP154" s="142"/>
      <c r="BQ154" s="142"/>
      <c r="BR154" s="142"/>
      <c r="BS154" s="142"/>
      <c r="BT154" s="142"/>
      <c r="BU154" s="142"/>
      <c r="BV154" s="142"/>
    </row>
    <row r="155" spans="63:74" x14ac:dyDescent="0.2">
      <c r="BK155" s="142"/>
      <c r="BL155" s="142"/>
      <c r="BM155" s="142"/>
      <c r="BN155" s="142"/>
      <c r="BO155" s="142"/>
      <c r="BP155" s="142"/>
      <c r="BQ155" s="142"/>
      <c r="BR155" s="142"/>
      <c r="BS155" s="142"/>
      <c r="BT155" s="142"/>
      <c r="BU155" s="142"/>
      <c r="BV155" s="142"/>
    </row>
    <row r="156" spans="63:74" x14ac:dyDescent="0.2">
      <c r="BK156" s="142"/>
      <c r="BL156" s="142"/>
      <c r="BM156" s="142"/>
      <c r="BN156" s="142"/>
      <c r="BO156" s="142"/>
      <c r="BP156" s="142"/>
      <c r="BQ156" s="142"/>
      <c r="BR156" s="142"/>
      <c r="BS156" s="142"/>
      <c r="BT156" s="142"/>
      <c r="BU156" s="142"/>
      <c r="BV156" s="142"/>
    </row>
    <row r="157" spans="63:74" x14ac:dyDescent="0.2">
      <c r="BK157" s="142"/>
      <c r="BL157" s="142"/>
      <c r="BM157" s="142"/>
      <c r="BN157" s="142"/>
      <c r="BO157" s="142"/>
      <c r="BP157" s="142"/>
      <c r="BQ157" s="142"/>
      <c r="BR157" s="142"/>
      <c r="BS157" s="142"/>
      <c r="BT157" s="142"/>
      <c r="BU157" s="142"/>
      <c r="BV157" s="142"/>
    </row>
    <row r="158" spans="63:74" x14ac:dyDescent="0.2">
      <c r="BK158" s="142"/>
      <c r="BL158" s="142"/>
      <c r="BM158" s="142"/>
      <c r="BN158" s="142"/>
      <c r="BO158" s="142"/>
      <c r="BP158" s="142"/>
      <c r="BQ158" s="142"/>
      <c r="BR158" s="142"/>
      <c r="BS158" s="142"/>
      <c r="BT158" s="142"/>
      <c r="BU158" s="142"/>
      <c r="BV158" s="142"/>
    </row>
    <row r="159" spans="63:74" x14ac:dyDescent="0.2">
      <c r="BK159" s="142"/>
      <c r="BL159" s="142"/>
      <c r="BM159" s="142"/>
      <c r="BN159" s="142"/>
      <c r="BO159" s="142"/>
      <c r="BP159" s="142"/>
      <c r="BQ159" s="142"/>
      <c r="BR159" s="142"/>
      <c r="BS159" s="142"/>
      <c r="BT159" s="142"/>
      <c r="BU159" s="142"/>
      <c r="BV159" s="142"/>
    </row>
    <row r="160" spans="63:74" x14ac:dyDescent="0.2">
      <c r="BK160" s="142"/>
      <c r="BL160" s="142"/>
      <c r="BM160" s="142"/>
      <c r="BN160" s="142"/>
      <c r="BO160" s="142"/>
      <c r="BP160" s="142"/>
      <c r="BQ160" s="142"/>
      <c r="BR160" s="142"/>
      <c r="BS160" s="142"/>
      <c r="BT160" s="142"/>
      <c r="BU160" s="142"/>
      <c r="BV160" s="142"/>
    </row>
    <row r="161" spans="63:74" x14ac:dyDescent="0.2">
      <c r="BK161" s="142"/>
      <c r="BL161" s="142"/>
      <c r="BM161" s="142"/>
      <c r="BN161" s="142"/>
      <c r="BO161" s="142"/>
      <c r="BP161" s="142"/>
      <c r="BQ161" s="142"/>
      <c r="BR161" s="142"/>
      <c r="BS161" s="142"/>
      <c r="BT161" s="142"/>
      <c r="BU161" s="142"/>
      <c r="BV161" s="142"/>
    </row>
    <row r="162" spans="63:74" x14ac:dyDescent="0.2">
      <c r="BK162" s="142"/>
      <c r="BL162" s="142"/>
      <c r="BM162" s="142"/>
      <c r="BN162" s="142"/>
      <c r="BO162" s="142"/>
      <c r="BP162" s="142"/>
      <c r="BQ162" s="142"/>
      <c r="BR162" s="142"/>
      <c r="BS162" s="142"/>
      <c r="BT162" s="142"/>
      <c r="BU162" s="142"/>
      <c r="BV162" s="142"/>
    </row>
    <row r="163" spans="63:74" x14ac:dyDescent="0.2">
      <c r="BK163" s="142"/>
      <c r="BL163" s="142"/>
      <c r="BM163" s="142"/>
      <c r="BN163" s="142"/>
      <c r="BO163" s="142"/>
      <c r="BP163" s="142"/>
      <c r="BQ163" s="142"/>
      <c r="BR163" s="142"/>
      <c r="BS163" s="142"/>
      <c r="BT163" s="142"/>
      <c r="BU163" s="142"/>
      <c r="BV163" s="142"/>
    </row>
    <row r="164" spans="63:74" x14ac:dyDescent="0.2">
      <c r="BK164" s="142"/>
      <c r="BL164" s="142"/>
      <c r="BM164" s="142"/>
      <c r="BN164" s="142"/>
      <c r="BO164" s="142"/>
      <c r="BP164" s="142"/>
      <c r="BQ164" s="142"/>
      <c r="BR164" s="142"/>
      <c r="BS164" s="142"/>
      <c r="BT164" s="142"/>
      <c r="BU164" s="142"/>
      <c r="BV164" s="142"/>
    </row>
    <row r="165" spans="63:74" x14ac:dyDescent="0.2">
      <c r="BK165" s="142"/>
      <c r="BL165" s="142"/>
      <c r="BM165" s="142"/>
      <c r="BN165" s="142"/>
      <c r="BO165" s="142"/>
      <c r="BP165" s="142"/>
      <c r="BQ165" s="142"/>
      <c r="BR165" s="142"/>
      <c r="BS165" s="142"/>
      <c r="BT165" s="142"/>
      <c r="BU165" s="142"/>
      <c r="BV165" s="142"/>
    </row>
    <row r="166" spans="63:74" x14ac:dyDescent="0.2">
      <c r="BK166" s="142"/>
      <c r="BL166" s="142"/>
      <c r="BM166" s="142"/>
      <c r="BN166" s="142"/>
      <c r="BO166" s="142"/>
      <c r="BP166" s="142"/>
      <c r="BQ166" s="142"/>
      <c r="BR166" s="142"/>
      <c r="BS166" s="142"/>
      <c r="BT166" s="142"/>
      <c r="BU166" s="142"/>
      <c r="BV166" s="142"/>
    </row>
    <row r="167" spans="63:74" x14ac:dyDescent="0.2">
      <c r="BK167" s="142"/>
      <c r="BL167" s="142"/>
      <c r="BM167" s="142"/>
      <c r="BN167" s="142"/>
      <c r="BO167" s="142"/>
      <c r="BP167" s="142"/>
      <c r="BQ167" s="142"/>
      <c r="BR167" s="142"/>
      <c r="BS167" s="142"/>
      <c r="BT167" s="142"/>
      <c r="BU167" s="142"/>
      <c r="BV167" s="142"/>
    </row>
    <row r="168" spans="63:74" x14ac:dyDescent="0.2">
      <c r="BK168" s="142"/>
      <c r="BL168" s="142"/>
      <c r="BM168" s="142"/>
      <c r="BN168" s="142"/>
      <c r="BO168" s="142"/>
      <c r="BP168" s="142"/>
      <c r="BQ168" s="142"/>
      <c r="BR168" s="142"/>
      <c r="BS168" s="142"/>
      <c r="BT168" s="142"/>
      <c r="BU168" s="142"/>
      <c r="BV168" s="142"/>
    </row>
  </sheetData>
  <mergeCells count="24">
    <mergeCell ref="AY3:BJ3"/>
    <mergeCell ref="BK3:BV3"/>
    <mergeCell ref="B66:Q66"/>
    <mergeCell ref="B60:Q60"/>
    <mergeCell ref="B58:Q58"/>
    <mergeCell ref="O3:Z3"/>
    <mergeCell ref="AA3:AL3"/>
    <mergeCell ref="B62:Q62"/>
    <mergeCell ref="B68:R68"/>
    <mergeCell ref="AM3:AX3"/>
    <mergeCell ref="B73:Q73"/>
    <mergeCell ref="B74:Q74"/>
    <mergeCell ref="A1:A2"/>
    <mergeCell ref="B72:Q72"/>
    <mergeCell ref="B64:Q64"/>
    <mergeCell ref="B69:Q69"/>
    <mergeCell ref="B70:Q70"/>
    <mergeCell ref="B71:Q71"/>
    <mergeCell ref="B65:Q65"/>
    <mergeCell ref="B59:Q59"/>
    <mergeCell ref="B61:Q61"/>
    <mergeCell ref="B67:Q67"/>
    <mergeCell ref="B1:AL1"/>
    <mergeCell ref="C3:N3"/>
  </mergeCells>
  <phoneticPr fontId="7" type="noConversion"/>
  <conditionalFormatting sqref="C58:P58">
    <cfRule type="cellIs" dxfId="5" priority="1" stopIfTrue="1" operator="notEqual">
      <formula>0</formula>
    </cfRule>
  </conditionalFormatting>
  <hyperlinks>
    <hyperlink ref="A1:A2" location="Contents!A1" display="Table of Contents" xr:uid="{00000000-0004-0000-0E00-000000000000}"/>
  </hyperlinks>
  <pageMargins left="0.25" right="0.25" top="0.25" bottom="0.25" header="0.5" footer="0.5"/>
  <pageSetup scale="84" orientation="portrait" horizontalDpi="300" verticalDpi="300"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ransitionEvaluation="1" transitionEntry="1" codeName="Sheet16">
    <pageSetUpPr fitToPage="1"/>
  </sheetPr>
  <dimension ref="A1:BV144"/>
  <sheetViews>
    <sheetView showGridLines="0" zoomScaleNormal="100" workbookViewId="0">
      <pane xSplit="2" ySplit="4" topLeftCell="AO5" activePane="bottomRight" state="frozen"/>
      <selection activeCell="BF63" sqref="BF63"/>
      <selection pane="topRight" activeCell="BF63" sqref="BF63"/>
      <selection pane="bottomLeft" activeCell="BF63" sqref="BF63"/>
      <selection pane="bottomRight" activeCell="BE44" sqref="BE44"/>
    </sheetView>
  </sheetViews>
  <sheetFormatPr defaultColWidth="9.5703125" defaultRowHeight="11.25" x14ac:dyDescent="0.2"/>
  <cols>
    <col min="1" max="1" width="11.42578125" style="55" customWidth="1"/>
    <col min="2" max="2" width="25.5703125" style="55" customWidth="1"/>
    <col min="3" max="50" width="6.5703125" style="55" customWidth="1"/>
    <col min="51" max="55" width="6.5703125" style="833" customWidth="1"/>
    <col min="56" max="58" width="6.5703125" style="675" customWidth="1"/>
    <col min="59" max="61" width="6.5703125" style="833" customWidth="1"/>
    <col min="62" max="62" width="6.5703125" style="141" customWidth="1"/>
    <col min="63" max="74" width="6.5703125" style="55" customWidth="1"/>
    <col min="75" max="16384" width="9.5703125" style="55"/>
  </cols>
  <sheetData>
    <row r="1" spans="1:74" ht="15.6" customHeight="1" x14ac:dyDescent="0.2">
      <c r="A1" s="996" t="s">
        <v>478</v>
      </c>
      <c r="B1" s="1073" t="s">
        <v>757</v>
      </c>
      <c r="C1" s="1074"/>
      <c r="D1" s="1074"/>
      <c r="E1" s="1074"/>
      <c r="F1" s="1074"/>
      <c r="G1" s="1074"/>
      <c r="H1" s="1074"/>
      <c r="I1" s="1074"/>
      <c r="J1" s="1074"/>
      <c r="K1" s="1074"/>
      <c r="L1" s="1074"/>
      <c r="M1" s="1074"/>
      <c r="N1" s="1074"/>
      <c r="O1" s="1074"/>
      <c r="P1" s="1074"/>
      <c r="Q1" s="1074"/>
      <c r="R1" s="1074"/>
      <c r="S1" s="1074"/>
      <c r="T1" s="1074"/>
      <c r="U1" s="1074"/>
      <c r="V1" s="1074"/>
      <c r="W1" s="1074"/>
      <c r="X1" s="1074"/>
      <c r="Y1" s="1074"/>
      <c r="Z1" s="1074"/>
      <c r="AA1" s="1074"/>
      <c r="AB1" s="1074"/>
      <c r="AC1" s="1074"/>
      <c r="AD1" s="1074"/>
      <c r="AE1" s="1074"/>
      <c r="AF1" s="1074"/>
      <c r="AG1" s="1074"/>
      <c r="AH1" s="1074"/>
      <c r="AI1" s="1074"/>
      <c r="AJ1" s="1074"/>
      <c r="AK1" s="1074"/>
      <c r="AL1" s="1074"/>
    </row>
    <row r="2" spans="1:74" ht="13.35" customHeight="1" x14ac:dyDescent="0.2">
      <c r="A2" s="997"/>
      <c r="B2" s="222" t="str">
        <f>"U.S. Energy Information Administration  |  Short-Term Energy Outlook  - "&amp;Dates!D1</f>
        <v>U.S. Energy Information Administration  |  Short-Term Energy Outlook  - March 2026</v>
      </c>
      <c r="C2" s="223"/>
      <c r="D2" s="223"/>
      <c r="E2" s="223"/>
      <c r="F2" s="223"/>
      <c r="G2" s="223"/>
      <c r="H2" s="223"/>
      <c r="I2" s="223"/>
      <c r="J2" s="223"/>
      <c r="K2" s="223"/>
      <c r="L2" s="223"/>
      <c r="M2" s="223"/>
      <c r="N2" s="223"/>
      <c r="O2" s="223"/>
      <c r="P2" s="223"/>
      <c r="Q2" s="223"/>
      <c r="R2" s="223"/>
      <c r="S2" s="223"/>
      <c r="T2" s="223"/>
      <c r="U2" s="223"/>
      <c r="V2" s="223"/>
      <c r="W2" s="223"/>
      <c r="X2" s="223"/>
      <c r="Y2" s="223"/>
      <c r="Z2" s="223"/>
      <c r="AA2" s="223"/>
      <c r="AB2" s="223"/>
      <c r="AC2" s="223"/>
      <c r="AD2" s="223"/>
      <c r="AE2" s="223"/>
      <c r="AF2" s="223"/>
      <c r="AG2" s="223"/>
      <c r="AH2" s="223"/>
      <c r="AI2" s="223"/>
      <c r="AJ2" s="223"/>
      <c r="AK2" s="223"/>
      <c r="AL2" s="223"/>
    </row>
    <row r="3" spans="1:74" s="7" customFormat="1" ht="12.75" x14ac:dyDescent="0.2">
      <c r="A3" s="316" t="s">
        <v>760</v>
      </c>
      <c r="B3" s="9"/>
      <c r="C3" s="999">
        <f>Dates!D3</f>
        <v>2022</v>
      </c>
      <c r="D3" s="991"/>
      <c r="E3" s="991"/>
      <c r="F3" s="991"/>
      <c r="G3" s="991"/>
      <c r="H3" s="991"/>
      <c r="I3" s="991"/>
      <c r="J3" s="991"/>
      <c r="K3" s="991"/>
      <c r="L3" s="991"/>
      <c r="M3" s="991"/>
      <c r="N3" s="992"/>
      <c r="O3" s="999">
        <f>C3+1</f>
        <v>2023</v>
      </c>
      <c r="P3" s="1000"/>
      <c r="Q3" s="1000"/>
      <c r="R3" s="1000"/>
      <c r="S3" s="1000"/>
      <c r="T3" s="1000"/>
      <c r="U3" s="1000"/>
      <c r="V3" s="1000"/>
      <c r="W3" s="1000"/>
      <c r="X3" s="991"/>
      <c r="Y3" s="991"/>
      <c r="Z3" s="992"/>
      <c r="AA3" s="988">
        <f>O3+1</f>
        <v>2024</v>
      </c>
      <c r="AB3" s="991"/>
      <c r="AC3" s="991"/>
      <c r="AD3" s="991"/>
      <c r="AE3" s="991"/>
      <c r="AF3" s="991"/>
      <c r="AG3" s="991"/>
      <c r="AH3" s="991"/>
      <c r="AI3" s="991"/>
      <c r="AJ3" s="991"/>
      <c r="AK3" s="991"/>
      <c r="AL3" s="992"/>
      <c r="AM3" s="988">
        <f>AA3+1</f>
        <v>2025</v>
      </c>
      <c r="AN3" s="991"/>
      <c r="AO3" s="991"/>
      <c r="AP3" s="991"/>
      <c r="AQ3" s="991"/>
      <c r="AR3" s="991"/>
      <c r="AS3" s="991"/>
      <c r="AT3" s="991"/>
      <c r="AU3" s="991"/>
      <c r="AV3" s="991"/>
      <c r="AW3" s="991"/>
      <c r="AX3" s="992"/>
      <c r="AY3" s="988">
        <f>AM3+1</f>
        <v>2026</v>
      </c>
      <c r="AZ3" s="989"/>
      <c r="BA3" s="989"/>
      <c r="BB3" s="989"/>
      <c r="BC3" s="989"/>
      <c r="BD3" s="989"/>
      <c r="BE3" s="989"/>
      <c r="BF3" s="989"/>
      <c r="BG3" s="989"/>
      <c r="BH3" s="989"/>
      <c r="BI3" s="989"/>
      <c r="BJ3" s="990"/>
      <c r="BK3" s="988">
        <f>AY3+1</f>
        <v>2027</v>
      </c>
      <c r="BL3" s="991"/>
      <c r="BM3" s="991"/>
      <c r="BN3" s="991"/>
      <c r="BO3" s="991"/>
      <c r="BP3" s="991"/>
      <c r="BQ3" s="991"/>
      <c r="BR3" s="991"/>
      <c r="BS3" s="991"/>
      <c r="BT3" s="991"/>
      <c r="BU3" s="991"/>
      <c r="BV3" s="992"/>
    </row>
    <row r="4" spans="1:74" s="7" customFormat="1" x14ac:dyDescent="0.2">
      <c r="A4" s="322" t="str">
        <f>TEXT(Dates!$D$2,"dddd, mmmm d, yyyy")</f>
        <v>Monday, March 9, 2026</v>
      </c>
      <c r="B4" s="11"/>
      <c r="C4" s="12" t="s">
        <v>214</v>
      </c>
      <c r="D4" s="12" t="s">
        <v>215</v>
      </c>
      <c r="E4" s="12" t="s">
        <v>216</v>
      </c>
      <c r="F4" s="12" t="s">
        <v>217</v>
      </c>
      <c r="G4" s="12" t="s">
        <v>218</v>
      </c>
      <c r="H4" s="12" t="s">
        <v>219</v>
      </c>
      <c r="I4" s="12" t="s">
        <v>220</v>
      </c>
      <c r="J4" s="12" t="s">
        <v>221</v>
      </c>
      <c r="K4" s="12" t="s">
        <v>222</v>
      </c>
      <c r="L4" s="12" t="s">
        <v>223</v>
      </c>
      <c r="M4" s="12" t="s">
        <v>224</v>
      </c>
      <c r="N4" s="12" t="s">
        <v>225</v>
      </c>
      <c r="O4" s="12" t="s">
        <v>214</v>
      </c>
      <c r="P4" s="12" t="s">
        <v>215</v>
      </c>
      <c r="Q4" s="12" t="s">
        <v>216</v>
      </c>
      <c r="R4" s="12" t="s">
        <v>217</v>
      </c>
      <c r="S4" s="12" t="s">
        <v>218</v>
      </c>
      <c r="T4" s="12" t="s">
        <v>219</v>
      </c>
      <c r="U4" s="12" t="s">
        <v>220</v>
      </c>
      <c r="V4" s="12" t="s">
        <v>221</v>
      </c>
      <c r="W4" s="12" t="s">
        <v>222</v>
      </c>
      <c r="X4" s="12" t="s">
        <v>223</v>
      </c>
      <c r="Y4" s="12" t="s">
        <v>224</v>
      </c>
      <c r="Z4" s="12" t="s">
        <v>225</v>
      </c>
      <c r="AA4" s="12" t="s">
        <v>214</v>
      </c>
      <c r="AB4" s="12" t="s">
        <v>215</v>
      </c>
      <c r="AC4" s="12" t="s">
        <v>216</v>
      </c>
      <c r="AD4" s="12" t="s">
        <v>217</v>
      </c>
      <c r="AE4" s="12" t="s">
        <v>218</v>
      </c>
      <c r="AF4" s="12" t="s">
        <v>219</v>
      </c>
      <c r="AG4" s="12" t="s">
        <v>220</v>
      </c>
      <c r="AH4" s="12" t="s">
        <v>221</v>
      </c>
      <c r="AI4" s="12" t="s">
        <v>222</v>
      </c>
      <c r="AJ4" s="12" t="s">
        <v>223</v>
      </c>
      <c r="AK4" s="12" t="s">
        <v>224</v>
      </c>
      <c r="AL4" s="12" t="s">
        <v>225</v>
      </c>
      <c r="AM4" s="12" t="s">
        <v>214</v>
      </c>
      <c r="AN4" s="12" t="s">
        <v>215</v>
      </c>
      <c r="AO4" s="12" t="s">
        <v>216</v>
      </c>
      <c r="AP4" s="12" t="s">
        <v>217</v>
      </c>
      <c r="AQ4" s="12" t="s">
        <v>218</v>
      </c>
      <c r="AR4" s="12" t="s">
        <v>219</v>
      </c>
      <c r="AS4" s="12" t="s">
        <v>220</v>
      </c>
      <c r="AT4" s="12" t="s">
        <v>221</v>
      </c>
      <c r="AU4" s="12" t="s">
        <v>222</v>
      </c>
      <c r="AV4" s="12" t="s">
        <v>223</v>
      </c>
      <c r="AW4" s="12" t="s">
        <v>224</v>
      </c>
      <c r="AX4" s="12" t="s">
        <v>225</v>
      </c>
      <c r="AY4" s="633" t="s">
        <v>214</v>
      </c>
      <c r="AZ4" s="633" t="s">
        <v>215</v>
      </c>
      <c r="BA4" s="633" t="s">
        <v>216</v>
      </c>
      <c r="BB4" s="633" t="s">
        <v>217</v>
      </c>
      <c r="BC4" s="633" t="s">
        <v>218</v>
      </c>
      <c r="BD4" s="633" t="s">
        <v>219</v>
      </c>
      <c r="BE4" s="633" t="s">
        <v>220</v>
      </c>
      <c r="BF4" s="633" t="s">
        <v>221</v>
      </c>
      <c r="BG4" s="633" t="s">
        <v>222</v>
      </c>
      <c r="BH4" s="633" t="s">
        <v>223</v>
      </c>
      <c r="BI4" s="633" t="s">
        <v>224</v>
      </c>
      <c r="BJ4" s="12" t="s">
        <v>225</v>
      </c>
      <c r="BK4" s="12" t="s">
        <v>214</v>
      </c>
      <c r="BL4" s="12" t="s">
        <v>215</v>
      </c>
      <c r="BM4" s="12" t="s">
        <v>216</v>
      </c>
      <c r="BN4" s="12" t="s">
        <v>217</v>
      </c>
      <c r="BO4" s="12" t="s">
        <v>218</v>
      </c>
      <c r="BP4" s="12" t="s">
        <v>219</v>
      </c>
      <c r="BQ4" s="12" t="s">
        <v>220</v>
      </c>
      <c r="BR4" s="12" t="s">
        <v>221</v>
      </c>
      <c r="BS4" s="12" t="s">
        <v>222</v>
      </c>
      <c r="BT4" s="12" t="s">
        <v>223</v>
      </c>
      <c r="BU4" s="12" t="s">
        <v>224</v>
      </c>
      <c r="BV4" s="12" t="s">
        <v>225</v>
      </c>
    </row>
    <row r="5" spans="1:74" ht="11.1" customHeight="1" x14ac:dyDescent="0.2">
      <c r="A5" s="54"/>
      <c r="B5" s="57"/>
      <c r="C5" s="454"/>
      <c r="D5" s="454"/>
      <c r="E5" s="454"/>
      <c r="F5" s="454"/>
      <c r="G5" s="454"/>
      <c r="H5" s="454"/>
      <c r="I5" s="454"/>
      <c r="J5" s="454"/>
      <c r="K5" s="454"/>
      <c r="L5" s="454"/>
      <c r="M5" s="454"/>
      <c r="N5" s="454"/>
      <c r="O5" s="454"/>
      <c r="P5" s="454"/>
      <c r="Q5" s="454"/>
      <c r="R5" s="454"/>
      <c r="S5" s="454"/>
      <c r="T5" s="454"/>
      <c r="U5" s="454"/>
      <c r="V5" s="454"/>
      <c r="W5" s="454"/>
      <c r="X5" s="454"/>
      <c r="Y5" s="454"/>
      <c r="Z5" s="454"/>
      <c r="AA5" s="454"/>
      <c r="AB5" s="454"/>
      <c r="AC5" s="454"/>
      <c r="AD5" s="454"/>
      <c r="AE5" s="454"/>
      <c r="AF5" s="454"/>
      <c r="AG5" s="454"/>
      <c r="AH5" s="454"/>
      <c r="AI5" s="454"/>
      <c r="AJ5" s="454"/>
      <c r="AK5" s="454"/>
      <c r="AL5" s="454"/>
      <c r="AM5" s="454"/>
      <c r="AN5" s="454"/>
      <c r="AO5" s="454"/>
      <c r="AP5" s="454"/>
      <c r="AQ5" s="454"/>
      <c r="AR5" s="454"/>
      <c r="AS5" s="454"/>
      <c r="AT5" s="454"/>
      <c r="AU5" s="454"/>
      <c r="AV5" s="454"/>
      <c r="AW5" s="454"/>
      <c r="AX5" s="454"/>
      <c r="AY5" s="454"/>
      <c r="AZ5" s="939"/>
      <c r="BA5" s="458"/>
      <c r="BB5" s="458"/>
      <c r="BC5" s="458"/>
      <c r="BD5" s="458"/>
      <c r="BE5" s="458"/>
      <c r="BF5" s="458"/>
      <c r="BG5" s="458"/>
      <c r="BH5" s="458"/>
      <c r="BI5" s="458"/>
      <c r="BJ5" s="458"/>
      <c r="BK5" s="458"/>
      <c r="BL5" s="458"/>
      <c r="BM5" s="458"/>
      <c r="BN5" s="458"/>
      <c r="BO5" s="458"/>
      <c r="BP5" s="458"/>
      <c r="BQ5" s="458"/>
      <c r="BR5" s="458"/>
      <c r="BS5" s="458"/>
      <c r="BT5" s="458"/>
      <c r="BU5" s="458"/>
      <c r="BV5" s="458"/>
    </row>
    <row r="6" spans="1:74" s="57" customFormat="1" ht="11.1" customHeight="1" x14ac:dyDescent="0.2">
      <c r="A6" s="460" t="s">
        <v>637</v>
      </c>
      <c r="B6" s="741" t="s">
        <v>1382</v>
      </c>
      <c r="C6" s="299">
        <v>338.65604765</v>
      </c>
      <c r="D6" s="299">
        <v>305.86307081000001</v>
      </c>
      <c r="E6" s="299">
        <v>304.30002737000001</v>
      </c>
      <c r="F6" s="299">
        <v>284.93286511999997</v>
      </c>
      <c r="G6" s="299">
        <v>309.69695281999998</v>
      </c>
      <c r="H6" s="299">
        <v>347.10633182999999</v>
      </c>
      <c r="I6" s="299">
        <v>389.21417422000002</v>
      </c>
      <c r="J6" s="299">
        <v>389.62627773999998</v>
      </c>
      <c r="K6" s="299">
        <v>340.54384024000001</v>
      </c>
      <c r="L6" s="299">
        <v>297.19594481000001</v>
      </c>
      <c r="M6" s="299">
        <v>292.25774618999998</v>
      </c>
      <c r="N6" s="299">
        <v>327.77578431000001</v>
      </c>
      <c r="O6" s="299">
        <v>325.41464459000002</v>
      </c>
      <c r="P6" s="299">
        <v>292.94566495999999</v>
      </c>
      <c r="Q6" s="299">
        <v>306.45394307999999</v>
      </c>
      <c r="R6" s="299">
        <v>280.81114563</v>
      </c>
      <c r="S6" s="299">
        <v>298.70556714999998</v>
      </c>
      <c r="T6" s="299">
        <v>328.79808223999999</v>
      </c>
      <c r="U6" s="299">
        <v>387.25610575000002</v>
      </c>
      <c r="V6" s="299">
        <v>392.43603512999999</v>
      </c>
      <c r="W6" s="299">
        <v>346.47644131999999</v>
      </c>
      <c r="X6" s="299">
        <v>308.06540884999998</v>
      </c>
      <c r="Y6" s="299">
        <v>294.24848335000001</v>
      </c>
      <c r="Z6" s="299">
        <v>312.64183413000001</v>
      </c>
      <c r="AA6" s="299">
        <v>343.71651873000002</v>
      </c>
      <c r="AB6" s="299">
        <v>303.25834405000001</v>
      </c>
      <c r="AC6" s="299">
        <v>297.27827827999999</v>
      </c>
      <c r="AD6" s="299">
        <v>286.25679795000002</v>
      </c>
      <c r="AE6" s="299">
        <v>313.96145595000002</v>
      </c>
      <c r="AF6" s="299">
        <v>355.88196768</v>
      </c>
      <c r="AG6" s="299">
        <v>397.87258637000002</v>
      </c>
      <c r="AH6" s="299">
        <v>394.19946302</v>
      </c>
      <c r="AI6" s="299">
        <v>343.07070770000001</v>
      </c>
      <c r="AJ6" s="299">
        <v>315.90198351999999</v>
      </c>
      <c r="AK6" s="299">
        <v>295.79604239999998</v>
      </c>
      <c r="AL6" s="299">
        <v>328.18769680000003</v>
      </c>
      <c r="AM6" s="299">
        <v>361.98107067000001</v>
      </c>
      <c r="AN6" s="299">
        <v>320.56101751</v>
      </c>
      <c r="AO6" s="299">
        <v>307.24125937000002</v>
      </c>
      <c r="AP6" s="299">
        <v>294.84637762</v>
      </c>
      <c r="AQ6" s="299">
        <v>312.48873369</v>
      </c>
      <c r="AR6" s="299">
        <v>357.10037978999998</v>
      </c>
      <c r="AS6" s="299">
        <v>407.62971622999999</v>
      </c>
      <c r="AT6" s="299">
        <v>392.63089488999998</v>
      </c>
      <c r="AU6" s="299">
        <v>346.20217063000001</v>
      </c>
      <c r="AV6" s="299">
        <v>320.58800986</v>
      </c>
      <c r="AW6" s="299">
        <v>298.92553206999997</v>
      </c>
      <c r="AX6" s="299">
        <v>337.71572686000002</v>
      </c>
      <c r="AY6" s="299">
        <v>363.35327072000001</v>
      </c>
      <c r="AZ6" s="916">
        <v>322.13718739000001</v>
      </c>
      <c r="BA6" s="462">
        <v>314.3725</v>
      </c>
      <c r="BB6" s="462">
        <v>297.53390000000002</v>
      </c>
      <c r="BC6" s="462">
        <v>317.99829999999997</v>
      </c>
      <c r="BD6" s="462">
        <v>359.11149999999998</v>
      </c>
      <c r="BE6" s="462">
        <v>410.30419999999998</v>
      </c>
      <c r="BF6" s="462">
        <v>413.23660000000001</v>
      </c>
      <c r="BG6" s="462">
        <v>357.49430000000001</v>
      </c>
      <c r="BH6" s="462">
        <v>324.92239999999998</v>
      </c>
      <c r="BI6" s="462">
        <v>304.85649999999998</v>
      </c>
      <c r="BJ6" s="462">
        <v>337.42689999999999</v>
      </c>
      <c r="BK6" s="462">
        <v>364.01499999999999</v>
      </c>
      <c r="BL6" s="462">
        <v>327.80149999999998</v>
      </c>
      <c r="BM6" s="462">
        <v>324.7681</v>
      </c>
      <c r="BN6" s="462">
        <v>308.08920000000001</v>
      </c>
      <c r="BO6" s="462">
        <v>329.74020000000002</v>
      </c>
      <c r="BP6" s="462">
        <v>372.24799999999999</v>
      </c>
      <c r="BQ6" s="462">
        <v>424.86259999999999</v>
      </c>
      <c r="BR6" s="462">
        <v>428.22449999999998</v>
      </c>
      <c r="BS6" s="462">
        <v>370.46089999999998</v>
      </c>
      <c r="BT6" s="462">
        <v>336.59640000000002</v>
      </c>
      <c r="BU6" s="462">
        <v>315.32569999999998</v>
      </c>
      <c r="BV6" s="462">
        <v>348.2405</v>
      </c>
    </row>
    <row r="7" spans="1:74" ht="11.1" customHeight="1" x14ac:dyDescent="0.2">
      <c r="A7" s="54" t="s">
        <v>627</v>
      </c>
      <c r="B7" s="739" t="s">
        <v>1004</v>
      </c>
      <c r="C7" s="452">
        <v>10.41702776</v>
      </c>
      <c r="D7" s="452">
        <v>9.5267438900000005</v>
      </c>
      <c r="E7" s="452">
        <v>9.3516091299999999</v>
      </c>
      <c r="F7" s="452">
        <v>8.6710053400000007</v>
      </c>
      <c r="G7" s="452">
        <v>8.7275764099999993</v>
      </c>
      <c r="H7" s="452">
        <v>9.0606487700000002</v>
      </c>
      <c r="I7" s="452">
        <v>11.1310389</v>
      </c>
      <c r="J7" s="452">
        <v>11.481671860000001</v>
      </c>
      <c r="K7" s="452">
        <v>9.5333639100000003</v>
      </c>
      <c r="L7" s="452">
        <v>8.4980085400000007</v>
      </c>
      <c r="M7" s="452">
        <v>8.5209244399999999</v>
      </c>
      <c r="N7" s="452">
        <v>9.5715591500000006</v>
      </c>
      <c r="O7" s="452">
        <v>9.7749188700000005</v>
      </c>
      <c r="P7" s="452">
        <v>9.1573613900000002</v>
      </c>
      <c r="Q7" s="452">
        <v>9.1614414800000006</v>
      </c>
      <c r="R7" s="452">
        <v>8.0779504200000005</v>
      </c>
      <c r="S7" s="452">
        <v>8.2633916500000009</v>
      </c>
      <c r="T7" s="452">
        <v>8.8696297299999998</v>
      </c>
      <c r="U7" s="452">
        <v>11.301378120000001</v>
      </c>
      <c r="V7" s="452">
        <v>10.549009160000001</v>
      </c>
      <c r="W7" s="452">
        <v>9.7467153599999996</v>
      </c>
      <c r="X7" s="452">
        <v>8.5939703900000008</v>
      </c>
      <c r="Y7" s="452">
        <v>8.6649270600000001</v>
      </c>
      <c r="Z7" s="452">
        <v>9.1685984699999992</v>
      </c>
      <c r="AA7" s="452">
        <v>10.1355033</v>
      </c>
      <c r="AB7" s="452">
        <v>9.4093131999999997</v>
      </c>
      <c r="AC7" s="452">
        <v>9.0861166000000004</v>
      </c>
      <c r="AD7" s="452">
        <v>8.4356609700000007</v>
      </c>
      <c r="AE7" s="452">
        <v>8.5640788299999997</v>
      </c>
      <c r="AF7" s="452">
        <v>9.4266772700000008</v>
      </c>
      <c r="AG7" s="452">
        <v>11.059835550000001</v>
      </c>
      <c r="AH7" s="452">
        <v>10.38305602</v>
      </c>
      <c r="AI7" s="452">
        <v>8.8787949400000006</v>
      </c>
      <c r="AJ7" s="452">
        <v>8.5056834299999995</v>
      </c>
      <c r="AK7" s="452">
        <v>8.3713566499999992</v>
      </c>
      <c r="AL7" s="452">
        <v>9.6425972400000006</v>
      </c>
      <c r="AM7" s="452">
        <v>10.661849</v>
      </c>
      <c r="AN7" s="452">
        <v>9.5081597999999996</v>
      </c>
      <c r="AO7" s="452">
        <v>9.0636031999999993</v>
      </c>
      <c r="AP7" s="452">
        <v>8.5489264299999999</v>
      </c>
      <c r="AQ7" s="452">
        <v>8.4017786000000001</v>
      </c>
      <c r="AR7" s="452">
        <v>9.6086107799999994</v>
      </c>
      <c r="AS7" s="452">
        <v>11.666071390000001</v>
      </c>
      <c r="AT7" s="452">
        <v>10.62560759</v>
      </c>
      <c r="AU7" s="452">
        <v>8.9663759400000007</v>
      </c>
      <c r="AV7" s="452">
        <v>8.6498828900000007</v>
      </c>
      <c r="AW7" s="452">
        <v>8.2833035200000005</v>
      </c>
      <c r="AX7" s="452">
        <v>10.34442301</v>
      </c>
      <c r="AY7" s="452">
        <v>10.881400055</v>
      </c>
      <c r="AZ7" s="917">
        <v>9.7614102013000004</v>
      </c>
      <c r="BA7" s="456">
        <v>9.3277370000000008</v>
      </c>
      <c r="BB7" s="456">
        <v>8.6288330000000002</v>
      </c>
      <c r="BC7" s="456">
        <v>8.392277</v>
      </c>
      <c r="BD7" s="456">
        <v>9.4642230000000005</v>
      </c>
      <c r="BE7" s="456">
        <v>11.48038</v>
      </c>
      <c r="BF7" s="456">
        <v>11.42069</v>
      </c>
      <c r="BG7" s="456">
        <v>9.2339129999999994</v>
      </c>
      <c r="BH7" s="456">
        <v>8.7042269999999995</v>
      </c>
      <c r="BI7" s="456">
        <v>8.1789550000000002</v>
      </c>
      <c r="BJ7" s="456">
        <v>9.8850189999999998</v>
      </c>
      <c r="BK7" s="456">
        <v>10.36998</v>
      </c>
      <c r="BL7" s="456">
        <v>9.3280779999999996</v>
      </c>
      <c r="BM7" s="456">
        <v>9.0646950000000004</v>
      </c>
      <c r="BN7" s="456">
        <v>8.5863289999999992</v>
      </c>
      <c r="BO7" s="456">
        <v>8.411486</v>
      </c>
      <c r="BP7" s="456">
        <v>9.4969750000000008</v>
      </c>
      <c r="BQ7" s="456">
        <v>11.543519999999999</v>
      </c>
      <c r="BR7" s="456">
        <v>11.476050000000001</v>
      </c>
      <c r="BS7" s="456">
        <v>9.2462</v>
      </c>
      <c r="BT7" s="456">
        <v>8.6983460000000008</v>
      </c>
      <c r="BU7" s="456">
        <v>8.1687809999999992</v>
      </c>
      <c r="BV7" s="456">
        <v>9.8707100000000008</v>
      </c>
    </row>
    <row r="8" spans="1:74" ht="11.1" customHeight="1" x14ac:dyDescent="0.2">
      <c r="A8" s="54" t="s">
        <v>628</v>
      </c>
      <c r="B8" s="740" t="s">
        <v>1005</v>
      </c>
      <c r="C8" s="452">
        <v>32.889607669999997</v>
      </c>
      <c r="D8" s="452">
        <v>29.473402579999998</v>
      </c>
      <c r="E8" s="452">
        <v>28.528399579999999</v>
      </c>
      <c r="F8" s="452">
        <v>26.50325582</v>
      </c>
      <c r="G8" s="452">
        <v>26.812190180000002</v>
      </c>
      <c r="H8" s="452">
        <v>30.38978169</v>
      </c>
      <c r="I8" s="452">
        <v>35.811473280000001</v>
      </c>
      <c r="J8" s="452">
        <v>36.981242469999998</v>
      </c>
      <c r="K8" s="452">
        <v>30.981694310000002</v>
      </c>
      <c r="L8" s="452">
        <v>26.756537779999999</v>
      </c>
      <c r="M8" s="452">
        <v>26.489209450000001</v>
      </c>
      <c r="N8" s="452">
        <v>31.081046390000001</v>
      </c>
      <c r="O8" s="452">
        <v>30.50256757</v>
      </c>
      <c r="P8" s="452">
        <v>27.655944529999999</v>
      </c>
      <c r="Q8" s="452">
        <v>28.543037779999999</v>
      </c>
      <c r="R8" s="452">
        <v>25.422525390000001</v>
      </c>
      <c r="S8" s="452">
        <v>25.817637009999999</v>
      </c>
      <c r="T8" s="452">
        <v>28.07117959</v>
      </c>
      <c r="U8" s="452">
        <v>35.374502980000003</v>
      </c>
      <c r="V8" s="452">
        <v>34.024166270000002</v>
      </c>
      <c r="W8" s="452">
        <v>30.699005570000001</v>
      </c>
      <c r="X8" s="452">
        <v>26.778923899999999</v>
      </c>
      <c r="Y8" s="452">
        <v>27.02582718</v>
      </c>
      <c r="Z8" s="452">
        <v>29.31454931</v>
      </c>
      <c r="AA8" s="452">
        <v>31.426691680000001</v>
      </c>
      <c r="AB8" s="452">
        <v>27.852568359999999</v>
      </c>
      <c r="AC8" s="452">
        <v>27.997250149999999</v>
      </c>
      <c r="AD8" s="452">
        <v>26.154576989999999</v>
      </c>
      <c r="AE8" s="452">
        <v>26.62414047</v>
      </c>
      <c r="AF8" s="452">
        <v>31.023954360000001</v>
      </c>
      <c r="AG8" s="452">
        <v>37.495637039999998</v>
      </c>
      <c r="AH8" s="452">
        <v>35.103499540000001</v>
      </c>
      <c r="AI8" s="452">
        <v>29.325090729999999</v>
      </c>
      <c r="AJ8" s="452">
        <v>26.54140241</v>
      </c>
      <c r="AK8" s="452">
        <v>25.94006869</v>
      </c>
      <c r="AL8" s="452">
        <v>30.69056166</v>
      </c>
      <c r="AM8" s="452">
        <v>33.48369349</v>
      </c>
      <c r="AN8" s="452">
        <v>30.077539949999998</v>
      </c>
      <c r="AO8" s="452">
        <v>28.241172339999999</v>
      </c>
      <c r="AP8" s="452">
        <v>25.84183093</v>
      </c>
      <c r="AQ8" s="452">
        <v>26.178571430000002</v>
      </c>
      <c r="AR8" s="452">
        <v>30.445713170000001</v>
      </c>
      <c r="AS8" s="452">
        <v>38.12849567</v>
      </c>
      <c r="AT8" s="452">
        <v>34.016928610000001</v>
      </c>
      <c r="AU8" s="452">
        <v>28.846576710000001</v>
      </c>
      <c r="AV8" s="452">
        <v>26.95080759</v>
      </c>
      <c r="AW8" s="452">
        <v>25.68224627</v>
      </c>
      <c r="AX8" s="452">
        <v>31.978582289999999</v>
      </c>
      <c r="AY8" s="452">
        <v>33.859507915000002</v>
      </c>
      <c r="AZ8" s="917">
        <v>30.805485985000001</v>
      </c>
      <c r="BA8" s="456">
        <v>29.4529</v>
      </c>
      <c r="BB8" s="456">
        <v>26.70243</v>
      </c>
      <c r="BC8" s="456">
        <v>26.981739999999999</v>
      </c>
      <c r="BD8" s="456">
        <v>30.793109999999999</v>
      </c>
      <c r="BE8" s="456">
        <v>37.348230000000001</v>
      </c>
      <c r="BF8" s="456">
        <v>36.595300000000002</v>
      </c>
      <c r="BG8" s="456">
        <v>30.835850000000001</v>
      </c>
      <c r="BH8" s="456">
        <v>27.673870000000001</v>
      </c>
      <c r="BI8" s="456">
        <v>26.838709999999999</v>
      </c>
      <c r="BJ8" s="456">
        <v>31.197859999999999</v>
      </c>
      <c r="BK8" s="456">
        <v>33.728319999999997</v>
      </c>
      <c r="BL8" s="456">
        <v>30.323139999999999</v>
      </c>
      <c r="BM8" s="456">
        <v>29.863140000000001</v>
      </c>
      <c r="BN8" s="456">
        <v>27.29486</v>
      </c>
      <c r="BO8" s="456">
        <v>27.617360000000001</v>
      </c>
      <c r="BP8" s="456">
        <v>31.508430000000001</v>
      </c>
      <c r="BQ8" s="456">
        <v>38.223100000000002</v>
      </c>
      <c r="BR8" s="456">
        <v>37.439880000000002</v>
      </c>
      <c r="BS8" s="456">
        <v>31.543939999999999</v>
      </c>
      <c r="BT8" s="456">
        <v>28.298310000000001</v>
      </c>
      <c r="BU8" s="456">
        <v>27.454190000000001</v>
      </c>
      <c r="BV8" s="456">
        <v>31.908080000000002</v>
      </c>
    </row>
    <row r="9" spans="1:74" ht="11.1" customHeight="1" x14ac:dyDescent="0.2">
      <c r="A9" s="54" t="s">
        <v>629</v>
      </c>
      <c r="B9" s="739" t="s">
        <v>1006</v>
      </c>
      <c r="C9" s="452">
        <v>49.957606210000002</v>
      </c>
      <c r="D9" s="452">
        <v>44.804513929999999</v>
      </c>
      <c r="E9" s="452">
        <v>45.122487360000001</v>
      </c>
      <c r="F9" s="452">
        <v>40.761284570000001</v>
      </c>
      <c r="G9" s="452">
        <v>43.677433999999998</v>
      </c>
      <c r="H9" s="452">
        <v>49.015164900000002</v>
      </c>
      <c r="I9" s="452">
        <v>53.455370430000002</v>
      </c>
      <c r="J9" s="452">
        <v>53.228968340000002</v>
      </c>
      <c r="K9" s="452">
        <v>45.474497339999999</v>
      </c>
      <c r="L9" s="452">
        <v>40.967489870000001</v>
      </c>
      <c r="M9" s="452">
        <v>41.906779290000003</v>
      </c>
      <c r="N9" s="452">
        <v>47.55926479</v>
      </c>
      <c r="O9" s="452">
        <v>46.772814529999998</v>
      </c>
      <c r="P9" s="452">
        <v>42.041455120000002</v>
      </c>
      <c r="Q9" s="452">
        <v>44.910349789999998</v>
      </c>
      <c r="R9" s="452">
        <v>39.896091679999998</v>
      </c>
      <c r="S9" s="452">
        <v>41.893136200000001</v>
      </c>
      <c r="T9" s="452">
        <v>45.75967138</v>
      </c>
      <c r="U9" s="452">
        <v>52.552421500000001</v>
      </c>
      <c r="V9" s="452">
        <v>51.31759916</v>
      </c>
      <c r="W9" s="452">
        <v>44.936551969999996</v>
      </c>
      <c r="X9" s="452">
        <v>42.486266520000001</v>
      </c>
      <c r="Y9" s="452">
        <v>42.156323380000003</v>
      </c>
      <c r="Z9" s="452">
        <v>44.644464990000003</v>
      </c>
      <c r="AA9" s="452">
        <v>49.096868039999997</v>
      </c>
      <c r="AB9" s="452">
        <v>43.090056609999998</v>
      </c>
      <c r="AC9" s="452">
        <v>43.624653109999997</v>
      </c>
      <c r="AD9" s="452">
        <v>40.632840180000002</v>
      </c>
      <c r="AE9" s="452">
        <v>43.845822939999998</v>
      </c>
      <c r="AF9" s="452">
        <v>49.303069720000003</v>
      </c>
      <c r="AG9" s="452">
        <v>53.199366089999998</v>
      </c>
      <c r="AH9" s="452">
        <v>53.561202629999997</v>
      </c>
      <c r="AI9" s="452">
        <v>46.111841419999998</v>
      </c>
      <c r="AJ9" s="452">
        <v>42.155389419999999</v>
      </c>
      <c r="AK9" s="452">
        <v>41.650011249999999</v>
      </c>
      <c r="AL9" s="452">
        <v>47.165209269999998</v>
      </c>
      <c r="AM9" s="452">
        <v>51.016240119999999</v>
      </c>
      <c r="AN9" s="452">
        <v>45.87170613</v>
      </c>
      <c r="AO9" s="452">
        <v>44.392553069999998</v>
      </c>
      <c r="AP9" s="452">
        <v>41.38495949</v>
      </c>
      <c r="AQ9" s="452">
        <v>42.532004540000003</v>
      </c>
      <c r="AR9" s="452">
        <v>50.285189699999997</v>
      </c>
      <c r="AS9" s="452">
        <v>58.035358799999997</v>
      </c>
      <c r="AT9" s="452">
        <v>53.91490451</v>
      </c>
      <c r="AU9" s="452">
        <v>46.200331720000001</v>
      </c>
      <c r="AV9" s="452">
        <v>44.089819560000002</v>
      </c>
      <c r="AW9" s="452">
        <v>43.37759655</v>
      </c>
      <c r="AX9" s="452">
        <v>50.00150446</v>
      </c>
      <c r="AY9" s="452">
        <v>52.896803286999997</v>
      </c>
      <c r="AZ9" s="917">
        <v>46.603526834</v>
      </c>
      <c r="BA9" s="456">
        <v>46.174230000000001</v>
      </c>
      <c r="BB9" s="456">
        <v>41.73021</v>
      </c>
      <c r="BC9" s="456">
        <v>44.030650000000001</v>
      </c>
      <c r="BD9" s="456">
        <v>49.650179999999999</v>
      </c>
      <c r="BE9" s="456">
        <v>55.637540000000001</v>
      </c>
      <c r="BF9" s="456">
        <v>55.236150000000002</v>
      </c>
      <c r="BG9" s="456">
        <v>46.413719999999998</v>
      </c>
      <c r="BH9" s="456">
        <v>43.915179999999999</v>
      </c>
      <c r="BI9" s="456">
        <v>43.167659999999998</v>
      </c>
      <c r="BJ9" s="456">
        <v>48.771369999999997</v>
      </c>
      <c r="BK9" s="456">
        <v>52.821860000000001</v>
      </c>
      <c r="BL9" s="456">
        <v>47.155589999999997</v>
      </c>
      <c r="BM9" s="456">
        <v>48.15513</v>
      </c>
      <c r="BN9" s="456">
        <v>43.54401</v>
      </c>
      <c r="BO9" s="456">
        <v>46.113720000000001</v>
      </c>
      <c r="BP9" s="456">
        <v>51.822890000000001</v>
      </c>
      <c r="BQ9" s="456">
        <v>58.020449999999997</v>
      </c>
      <c r="BR9" s="456">
        <v>57.670789999999997</v>
      </c>
      <c r="BS9" s="456">
        <v>48.367069999999998</v>
      </c>
      <c r="BT9" s="456">
        <v>45.843870000000003</v>
      </c>
      <c r="BU9" s="456">
        <v>45.038879999999999</v>
      </c>
      <c r="BV9" s="456">
        <v>50.81908</v>
      </c>
    </row>
    <row r="10" spans="1:74" ht="11.1" customHeight="1" x14ac:dyDescent="0.2">
      <c r="A10" s="54" t="s">
        <v>630</v>
      </c>
      <c r="B10" s="739" t="s">
        <v>1007</v>
      </c>
      <c r="C10" s="452">
        <v>28.41722</v>
      </c>
      <c r="D10" s="452">
        <v>25.88279197</v>
      </c>
      <c r="E10" s="452">
        <v>25.552410259999998</v>
      </c>
      <c r="F10" s="452">
        <v>22.91070487</v>
      </c>
      <c r="G10" s="452">
        <v>24.20940079</v>
      </c>
      <c r="H10" s="452">
        <v>26.979452810000002</v>
      </c>
      <c r="I10" s="452">
        <v>30.351028339999999</v>
      </c>
      <c r="J10" s="452">
        <v>29.921976740000002</v>
      </c>
      <c r="K10" s="452">
        <v>26.258264780000001</v>
      </c>
      <c r="L10" s="452">
        <v>23.29116775</v>
      </c>
      <c r="M10" s="452">
        <v>24.363266190000001</v>
      </c>
      <c r="N10" s="452">
        <v>27.673071709999999</v>
      </c>
      <c r="O10" s="452">
        <v>28.118940779999999</v>
      </c>
      <c r="P10" s="452">
        <v>24.56230502</v>
      </c>
      <c r="Q10" s="452">
        <v>25.680400989999999</v>
      </c>
      <c r="R10" s="452">
        <v>23.047498340000001</v>
      </c>
      <c r="S10" s="452">
        <v>24.242167070000001</v>
      </c>
      <c r="T10" s="452">
        <v>27.212395180000001</v>
      </c>
      <c r="U10" s="452">
        <v>29.498256909999998</v>
      </c>
      <c r="V10" s="452">
        <v>30.404318849999999</v>
      </c>
      <c r="W10" s="452">
        <v>26.40418335</v>
      </c>
      <c r="X10" s="452">
        <v>24.16660439</v>
      </c>
      <c r="Y10" s="452">
        <v>24.270304589999999</v>
      </c>
      <c r="Z10" s="452">
        <v>26.31586575</v>
      </c>
      <c r="AA10" s="452">
        <v>29.322627149999999</v>
      </c>
      <c r="AB10" s="452">
        <v>24.806797629999998</v>
      </c>
      <c r="AC10" s="452">
        <v>24.699191089999999</v>
      </c>
      <c r="AD10" s="452">
        <v>23.206588719999999</v>
      </c>
      <c r="AE10" s="452">
        <v>24.563746040000002</v>
      </c>
      <c r="AF10" s="452">
        <v>27.62230134</v>
      </c>
      <c r="AG10" s="452">
        <v>30.08824431</v>
      </c>
      <c r="AH10" s="452">
        <v>30.033774139999998</v>
      </c>
      <c r="AI10" s="452">
        <v>26.473002839999999</v>
      </c>
      <c r="AJ10" s="452">
        <v>24.448730449999999</v>
      </c>
      <c r="AK10" s="452">
        <v>24.14950344</v>
      </c>
      <c r="AL10" s="452">
        <v>27.710214010000001</v>
      </c>
      <c r="AM10" s="452">
        <v>29.978121009999999</v>
      </c>
      <c r="AN10" s="452">
        <v>27.436830730000001</v>
      </c>
      <c r="AO10" s="452">
        <v>25.816893050000001</v>
      </c>
      <c r="AP10" s="452">
        <v>23.778910610000001</v>
      </c>
      <c r="AQ10" s="452">
        <v>24.355779139999999</v>
      </c>
      <c r="AR10" s="452">
        <v>28.054391710000001</v>
      </c>
      <c r="AS10" s="452">
        <v>32.088353359999999</v>
      </c>
      <c r="AT10" s="452">
        <v>30.72026477</v>
      </c>
      <c r="AU10" s="452">
        <v>26.828490420000001</v>
      </c>
      <c r="AV10" s="452">
        <v>25.410688610000001</v>
      </c>
      <c r="AW10" s="452">
        <v>24.82163757</v>
      </c>
      <c r="AX10" s="452">
        <v>28.87513925</v>
      </c>
      <c r="AY10" s="452">
        <v>31.331049662000002</v>
      </c>
      <c r="AZ10" s="917">
        <v>27.632059388999998</v>
      </c>
      <c r="BA10" s="456">
        <v>26.34741</v>
      </c>
      <c r="BB10" s="456">
        <v>24.41066</v>
      </c>
      <c r="BC10" s="456">
        <v>25.196439999999999</v>
      </c>
      <c r="BD10" s="456">
        <v>28.708600000000001</v>
      </c>
      <c r="BE10" s="456">
        <v>32.884839999999997</v>
      </c>
      <c r="BF10" s="456">
        <v>32.531399999999998</v>
      </c>
      <c r="BG10" s="456">
        <v>27.297409999999999</v>
      </c>
      <c r="BH10" s="456">
        <v>26.172640000000001</v>
      </c>
      <c r="BI10" s="456">
        <v>25.779769999999999</v>
      </c>
      <c r="BJ10" s="456">
        <v>29.407060000000001</v>
      </c>
      <c r="BK10" s="456">
        <v>31.417629999999999</v>
      </c>
      <c r="BL10" s="456">
        <v>28.833539999999999</v>
      </c>
      <c r="BM10" s="456">
        <v>27.211069999999999</v>
      </c>
      <c r="BN10" s="456">
        <v>25.03612</v>
      </c>
      <c r="BO10" s="456">
        <v>25.83156</v>
      </c>
      <c r="BP10" s="456">
        <v>29.409800000000001</v>
      </c>
      <c r="BQ10" s="456">
        <v>33.635550000000002</v>
      </c>
      <c r="BR10" s="456">
        <v>33.271659999999997</v>
      </c>
      <c r="BS10" s="456">
        <v>27.888649999999998</v>
      </c>
      <c r="BT10" s="456">
        <v>26.737970000000001</v>
      </c>
      <c r="BU10" s="456">
        <v>26.31157</v>
      </c>
      <c r="BV10" s="456">
        <v>29.96687</v>
      </c>
    </row>
    <row r="11" spans="1:74" ht="11.1" customHeight="1" x14ac:dyDescent="0.2">
      <c r="A11" s="54" t="s">
        <v>631</v>
      </c>
      <c r="B11" s="739" t="s">
        <v>1008</v>
      </c>
      <c r="C11" s="452">
        <v>75.058636879999995</v>
      </c>
      <c r="D11" s="452">
        <v>66.869598909999993</v>
      </c>
      <c r="E11" s="452">
        <v>64.440902890000004</v>
      </c>
      <c r="F11" s="452">
        <v>61.475465849999999</v>
      </c>
      <c r="G11" s="452">
        <v>70.119828990000002</v>
      </c>
      <c r="H11" s="452">
        <v>77.671634190000006</v>
      </c>
      <c r="I11" s="452">
        <v>87.324520519999993</v>
      </c>
      <c r="J11" s="452">
        <v>84.930460049999994</v>
      </c>
      <c r="K11" s="452">
        <v>73.543933730000006</v>
      </c>
      <c r="L11" s="452">
        <v>64.34216807</v>
      </c>
      <c r="M11" s="452">
        <v>64.665444890000003</v>
      </c>
      <c r="N11" s="452">
        <v>72.093031229999994</v>
      </c>
      <c r="O11" s="452">
        <v>68.678702259999994</v>
      </c>
      <c r="P11" s="452">
        <v>61.778998129999998</v>
      </c>
      <c r="Q11" s="452">
        <v>66.363760429999999</v>
      </c>
      <c r="R11" s="452">
        <v>61.782112230000003</v>
      </c>
      <c r="S11" s="452">
        <v>66.624851379999996</v>
      </c>
      <c r="T11" s="452">
        <v>73.145840019999994</v>
      </c>
      <c r="U11" s="452">
        <v>87.026292549999994</v>
      </c>
      <c r="V11" s="452">
        <v>88.042743400000006</v>
      </c>
      <c r="W11" s="452">
        <v>76.678779879999993</v>
      </c>
      <c r="X11" s="452">
        <v>66.918262290000001</v>
      </c>
      <c r="Y11" s="452">
        <v>64.123833759999997</v>
      </c>
      <c r="Z11" s="452">
        <v>68.481819920000007</v>
      </c>
      <c r="AA11" s="452">
        <v>75.314412070000003</v>
      </c>
      <c r="AB11" s="452">
        <v>65.630803929999999</v>
      </c>
      <c r="AC11" s="452">
        <v>64.141327590000003</v>
      </c>
      <c r="AD11" s="452">
        <v>62.423254540000002</v>
      </c>
      <c r="AE11" s="452">
        <v>71.764893540000003</v>
      </c>
      <c r="AF11" s="452">
        <v>81.656699140000001</v>
      </c>
      <c r="AG11" s="452">
        <v>89.538128180000001</v>
      </c>
      <c r="AH11" s="452">
        <v>87.670404759999997</v>
      </c>
      <c r="AI11" s="452">
        <v>74.972887150000005</v>
      </c>
      <c r="AJ11" s="452">
        <v>67.997202279999996</v>
      </c>
      <c r="AK11" s="452">
        <v>64.379179620000002</v>
      </c>
      <c r="AL11" s="452">
        <v>72.047049400000006</v>
      </c>
      <c r="AM11" s="452">
        <v>82.463817599999999</v>
      </c>
      <c r="AN11" s="452">
        <v>68.963072749999995</v>
      </c>
      <c r="AO11" s="452">
        <v>65.722525529999999</v>
      </c>
      <c r="AP11" s="452">
        <v>64.835688239999996</v>
      </c>
      <c r="AQ11" s="452">
        <v>71.378273629999995</v>
      </c>
      <c r="AR11" s="452">
        <v>82.041187649999998</v>
      </c>
      <c r="AS11" s="452">
        <v>91.586520250000007</v>
      </c>
      <c r="AT11" s="452">
        <v>85.845805870000007</v>
      </c>
      <c r="AU11" s="452">
        <v>75.679696539999995</v>
      </c>
      <c r="AV11" s="452">
        <v>69.33221503</v>
      </c>
      <c r="AW11" s="452">
        <v>65.121467190000004</v>
      </c>
      <c r="AX11" s="452">
        <v>74.368070579999994</v>
      </c>
      <c r="AY11" s="452">
        <v>81.086708665000003</v>
      </c>
      <c r="AZ11" s="917">
        <v>70.776947113999995</v>
      </c>
      <c r="BA11" s="456">
        <v>67.617800000000003</v>
      </c>
      <c r="BB11" s="456">
        <v>64.680170000000004</v>
      </c>
      <c r="BC11" s="456">
        <v>71.173169999999999</v>
      </c>
      <c r="BD11" s="456">
        <v>80.426230000000004</v>
      </c>
      <c r="BE11" s="456">
        <v>90.6828</v>
      </c>
      <c r="BF11" s="456">
        <v>91.162909999999997</v>
      </c>
      <c r="BG11" s="456">
        <v>78.85163</v>
      </c>
      <c r="BH11" s="456">
        <v>70.711920000000006</v>
      </c>
      <c r="BI11" s="456">
        <v>66.438479999999998</v>
      </c>
      <c r="BJ11" s="456">
        <v>72.521559999999994</v>
      </c>
      <c r="BK11" s="456">
        <v>77.123980000000003</v>
      </c>
      <c r="BL11" s="456">
        <v>67.942019999999999</v>
      </c>
      <c r="BM11" s="456">
        <v>67.585070000000002</v>
      </c>
      <c r="BN11" s="456">
        <v>65.420349999999999</v>
      </c>
      <c r="BO11" s="456">
        <v>72.070130000000006</v>
      </c>
      <c r="BP11" s="456">
        <v>81.522499999999994</v>
      </c>
      <c r="BQ11" s="456">
        <v>91.99051</v>
      </c>
      <c r="BR11" s="456">
        <v>92.427629999999994</v>
      </c>
      <c r="BS11" s="456">
        <v>79.831959999999995</v>
      </c>
      <c r="BT11" s="456">
        <v>71.553049999999999</v>
      </c>
      <c r="BU11" s="456">
        <v>67.200519999999997</v>
      </c>
      <c r="BV11" s="456">
        <v>73.321749999999994</v>
      </c>
    </row>
    <row r="12" spans="1:74" ht="11.1" customHeight="1" x14ac:dyDescent="0.2">
      <c r="A12" s="54" t="s">
        <v>632</v>
      </c>
      <c r="B12" s="739" t="s">
        <v>1009</v>
      </c>
      <c r="C12" s="452">
        <v>27.69491313</v>
      </c>
      <c r="D12" s="452">
        <v>26.189213299999999</v>
      </c>
      <c r="E12" s="452">
        <v>24.165119650000001</v>
      </c>
      <c r="F12" s="452">
        <v>22.53403793</v>
      </c>
      <c r="G12" s="452">
        <v>24.747686250000001</v>
      </c>
      <c r="H12" s="452">
        <v>28.406758409999998</v>
      </c>
      <c r="I12" s="452">
        <v>31.65167778</v>
      </c>
      <c r="J12" s="452">
        <v>30.523013200000001</v>
      </c>
      <c r="K12" s="452">
        <v>26.904153820000001</v>
      </c>
      <c r="L12" s="452">
        <v>22.9687375</v>
      </c>
      <c r="M12" s="452">
        <v>22.377659130000001</v>
      </c>
      <c r="N12" s="452">
        <v>25.294901029999998</v>
      </c>
      <c r="O12" s="452">
        <v>26.22859437</v>
      </c>
      <c r="P12" s="452">
        <v>23.657800980000001</v>
      </c>
      <c r="Q12" s="452">
        <v>23.109394739999999</v>
      </c>
      <c r="R12" s="452">
        <v>22.09972818</v>
      </c>
      <c r="S12" s="452">
        <v>22.982955799999999</v>
      </c>
      <c r="T12" s="452">
        <v>25.96702732</v>
      </c>
      <c r="U12" s="452">
        <v>29.756647149999999</v>
      </c>
      <c r="V12" s="452">
        <v>30.963100019999999</v>
      </c>
      <c r="W12" s="452">
        <v>28.08419288</v>
      </c>
      <c r="X12" s="452">
        <v>23.566587309999999</v>
      </c>
      <c r="Y12" s="452">
        <v>22.633681540000001</v>
      </c>
      <c r="Z12" s="452">
        <v>24.5214368</v>
      </c>
      <c r="AA12" s="452">
        <v>28.464710140000001</v>
      </c>
      <c r="AB12" s="452">
        <v>25.257158029999999</v>
      </c>
      <c r="AC12" s="452">
        <v>22.948004409999999</v>
      </c>
      <c r="AD12" s="452">
        <v>22.152921800000001</v>
      </c>
      <c r="AE12" s="452">
        <v>24.69653439</v>
      </c>
      <c r="AF12" s="452">
        <v>27.868444199999999</v>
      </c>
      <c r="AG12" s="452">
        <v>31.021733019999999</v>
      </c>
      <c r="AH12" s="452">
        <v>31.276326709999999</v>
      </c>
      <c r="AI12" s="452">
        <v>27.51073865</v>
      </c>
      <c r="AJ12" s="452">
        <v>24.254167079999998</v>
      </c>
      <c r="AK12" s="452">
        <v>22.49438215</v>
      </c>
      <c r="AL12" s="452">
        <v>25.630729500000001</v>
      </c>
      <c r="AM12" s="452">
        <v>29.614819969999999</v>
      </c>
      <c r="AN12" s="452">
        <v>26.287198239999999</v>
      </c>
      <c r="AO12" s="452">
        <v>24.24723779</v>
      </c>
      <c r="AP12" s="452">
        <v>23.325937039999999</v>
      </c>
      <c r="AQ12" s="452">
        <v>24.286827970000001</v>
      </c>
      <c r="AR12" s="452">
        <v>27.679770569999999</v>
      </c>
      <c r="AS12" s="452">
        <v>32.272026949999997</v>
      </c>
      <c r="AT12" s="452">
        <v>31.348799360000001</v>
      </c>
      <c r="AU12" s="452">
        <v>27.70823893</v>
      </c>
      <c r="AV12" s="452">
        <v>24.789638589999999</v>
      </c>
      <c r="AW12" s="452">
        <v>23.053330599999999</v>
      </c>
      <c r="AX12" s="452">
        <v>26.68914496</v>
      </c>
      <c r="AY12" s="452">
        <v>29.277835294999999</v>
      </c>
      <c r="AZ12" s="917">
        <v>26.9012548</v>
      </c>
      <c r="BA12" s="456">
        <v>24.604399999999998</v>
      </c>
      <c r="BB12" s="456">
        <v>23.5349</v>
      </c>
      <c r="BC12" s="456">
        <v>24.549700000000001</v>
      </c>
      <c r="BD12" s="456">
        <v>27.651689999999999</v>
      </c>
      <c r="BE12" s="456">
        <v>31.65437</v>
      </c>
      <c r="BF12" s="456">
        <v>32.064059999999998</v>
      </c>
      <c r="BG12" s="456">
        <v>28.378440000000001</v>
      </c>
      <c r="BH12" s="456">
        <v>24.879110000000001</v>
      </c>
      <c r="BI12" s="456">
        <v>23.235759999999999</v>
      </c>
      <c r="BJ12" s="456">
        <v>26.547270000000001</v>
      </c>
      <c r="BK12" s="456">
        <v>28.272860000000001</v>
      </c>
      <c r="BL12" s="456">
        <v>25.775539999999999</v>
      </c>
      <c r="BM12" s="456">
        <v>24.75048</v>
      </c>
      <c r="BN12" s="456">
        <v>23.76484</v>
      </c>
      <c r="BO12" s="456">
        <v>24.6953</v>
      </c>
      <c r="BP12" s="456">
        <v>27.82076</v>
      </c>
      <c r="BQ12" s="456">
        <v>31.822980000000001</v>
      </c>
      <c r="BR12" s="456">
        <v>32.222569999999997</v>
      </c>
      <c r="BS12" s="456">
        <v>28.47993</v>
      </c>
      <c r="BT12" s="456">
        <v>24.94144</v>
      </c>
      <c r="BU12" s="456">
        <v>23.279350000000001</v>
      </c>
      <c r="BV12" s="456">
        <v>26.58728</v>
      </c>
    </row>
    <row r="13" spans="1:74" ht="11.1" customHeight="1" x14ac:dyDescent="0.2">
      <c r="A13" s="54" t="s">
        <v>633</v>
      </c>
      <c r="B13" s="739" t="s">
        <v>1010</v>
      </c>
      <c r="C13" s="452">
        <v>54.559522430000001</v>
      </c>
      <c r="D13" s="452">
        <v>51.488855979999997</v>
      </c>
      <c r="E13" s="452">
        <v>51.15879683</v>
      </c>
      <c r="F13" s="452">
        <v>49.037681290000002</v>
      </c>
      <c r="G13" s="452">
        <v>56.217021760000002</v>
      </c>
      <c r="H13" s="452">
        <v>64.278962949999993</v>
      </c>
      <c r="I13" s="452">
        <v>70.162222209999996</v>
      </c>
      <c r="J13" s="452">
        <v>70.472637000000006</v>
      </c>
      <c r="K13" s="452">
        <v>62.564259419999999</v>
      </c>
      <c r="L13" s="452">
        <v>53.774439149999999</v>
      </c>
      <c r="M13" s="452">
        <v>49.973976370000003</v>
      </c>
      <c r="N13" s="452">
        <v>55.336420799999999</v>
      </c>
      <c r="O13" s="452">
        <v>55.054031850000001</v>
      </c>
      <c r="P13" s="452">
        <v>50.802891629999998</v>
      </c>
      <c r="Q13" s="452">
        <v>51.463543739999999</v>
      </c>
      <c r="R13" s="452">
        <v>49.274781470000001</v>
      </c>
      <c r="S13" s="452">
        <v>54.263267949999999</v>
      </c>
      <c r="T13" s="452">
        <v>62.83218943</v>
      </c>
      <c r="U13" s="452">
        <v>72.729408559999996</v>
      </c>
      <c r="V13" s="452">
        <v>76.820459349999993</v>
      </c>
      <c r="W13" s="452">
        <v>69.149214920000006</v>
      </c>
      <c r="X13" s="452">
        <v>58.990481920000001</v>
      </c>
      <c r="Y13" s="452">
        <v>51.587756849999998</v>
      </c>
      <c r="Z13" s="452">
        <v>52.854954399999997</v>
      </c>
      <c r="AA13" s="452">
        <v>59.512068509999999</v>
      </c>
      <c r="AB13" s="452">
        <v>52.837688450000002</v>
      </c>
      <c r="AC13" s="452">
        <v>50.25424701</v>
      </c>
      <c r="AD13" s="452">
        <v>50.749866990000001</v>
      </c>
      <c r="AE13" s="452">
        <v>58.691899820000003</v>
      </c>
      <c r="AF13" s="452">
        <v>66.678894389999996</v>
      </c>
      <c r="AG13" s="452">
        <v>72.001771719999994</v>
      </c>
      <c r="AH13" s="452">
        <v>74.143107479999998</v>
      </c>
      <c r="AI13" s="452">
        <v>66.101062740000003</v>
      </c>
      <c r="AJ13" s="452">
        <v>61.907141600000003</v>
      </c>
      <c r="AK13" s="452">
        <v>54.425303929999998</v>
      </c>
      <c r="AL13" s="452">
        <v>55.464679480000001</v>
      </c>
      <c r="AM13" s="452">
        <v>62.613346030000002</v>
      </c>
      <c r="AN13" s="452">
        <v>57.817146059999999</v>
      </c>
      <c r="AO13" s="452">
        <v>54.035300829999997</v>
      </c>
      <c r="AP13" s="452">
        <v>54.195581869999998</v>
      </c>
      <c r="AQ13" s="452">
        <v>59.0366055</v>
      </c>
      <c r="AR13" s="452">
        <v>66.657257709999996</v>
      </c>
      <c r="AS13" s="452">
        <v>74.131280009999998</v>
      </c>
      <c r="AT13" s="452">
        <v>74.957432519999998</v>
      </c>
      <c r="AU13" s="452">
        <v>68.241730619999998</v>
      </c>
      <c r="AV13" s="452">
        <v>62.867404989999997</v>
      </c>
      <c r="AW13" s="452">
        <v>54.245444630000001</v>
      </c>
      <c r="AX13" s="452">
        <v>56.897923679999998</v>
      </c>
      <c r="AY13" s="452">
        <v>61.811623218999998</v>
      </c>
      <c r="AZ13" s="917">
        <v>54.978969649</v>
      </c>
      <c r="BA13" s="456">
        <v>54.61598</v>
      </c>
      <c r="BB13" s="456">
        <v>54.063670000000002</v>
      </c>
      <c r="BC13" s="456">
        <v>60.184869999999997</v>
      </c>
      <c r="BD13" s="456">
        <v>69.072829999999996</v>
      </c>
      <c r="BE13" s="456">
        <v>77.500150000000005</v>
      </c>
      <c r="BF13" s="456">
        <v>80.559560000000005</v>
      </c>
      <c r="BG13" s="456">
        <v>71.213329999999999</v>
      </c>
      <c r="BH13" s="456">
        <v>63.012450000000001</v>
      </c>
      <c r="BI13" s="456">
        <v>55.292819999999999</v>
      </c>
      <c r="BJ13" s="456">
        <v>58.047899999999998</v>
      </c>
      <c r="BK13" s="456">
        <v>66.188090000000003</v>
      </c>
      <c r="BL13" s="456">
        <v>62.034799999999997</v>
      </c>
      <c r="BM13" s="456">
        <v>60.635680000000001</v>
      </c>
      <c r="BN13" s="456">
        <v>59.714599999999997</v>
      </c>
      <c r="BO13" s="456">
        <v>66.455060000000003</v>
      </c>
      <c r="BP13" s="456">
        <v>76.166870000000003</v>
      </c>
      <c r="BQ13" s="456">
        <v>85.199349999999995</v>
      </c>
      <c r="BR13" s="456">
        <v>88.723640000000003</v>
      </c>
      <c r="BS13" s="456">
        <v>78.718450000000004</v>
      </c>
      <c r="BT13" s="456">
        <v>69.624489999999994</v>
      </c>
      <c r="BU13" s="456">
        <v>61.072650000000003</v>
      </c>
      <c r="BV13" s="456">
        <v>63.825040000000001</v>
      </c>
    </row>
    <row r="14" spans="1:74" ht="11.1" customHeight="1" x14ac:dyDescent="0.2">
      <c r="A14" s="54" t="s">
        <v>634</v>
      </c>
      <c r="B14" s="739" t="s">
        <v>1011</v>
      </c>
      <c r="C14" s="452">
        <v>23.613109089999998</v>
      </c>
      <c r="D14" s="452">
        <v>21.271334329999998</v>
      </c>
      <c r="E14" s="452">
        <v>22.16789631</v>
      </c>
      <c r="F14" s="452">
        <v>21.73903404</v>
      </c>
      <c r="G14" s="452">
        <v>23.89464456</v>
      </c>
      <c r="H14" s="452">
        <v>27.59036746</v>
      </c>
      <c r="I14" s="452">
        <v>31.836720669999998</v>
      </c>
      <c r="J14" s="452">
        <v>30.688264329999999</v>
      </c>
      <c r="K14" s="452">
        <v>26.9831343</v>
      </c>
      <c r="L14" s="452">
        <v>22.94175907</v>
      </c>
      <c r="M14" s="452">
        <v>22.001403379999999</v>
      </c>
      <c r="N14" s="452">
        <v>24.35791751</v>
      </c>
      <c r="O14" s="452">
        <v>24.239766840000001</v>
      </c>
      <c r="P14" s="452">
        <v>21.851105180000001</v>
      </c>
      <c r="Q14" s="452">
        <v>22.74200312</v>
      </c>
      <c r="R14" s="452">
        <v>21.853937309999999</v>
      </c>
      <c r="S14" s="452">
        <v>23.87592386</v>
      </c>
      <c r="T14" s="452">
        <v>25.27995576</v>
      </c>
      <c r="U14" s="452">
        <v>32.694032559999997</v>
      </c>
      <c r="V14" s="452">
        <v>31.469789049999999</v>
      </c>
      <c r="W14" s="452">
        <v>26.160440390000002</v>
      </c>
      <c r="X14" s="452">
        <v>23.5890737</v>
      </c>
      <c r="Y14" s="452">
        <v>21.82553806</v>
      </c>
      <c r="Z14" s="452">
        <v>23.8122243</v>
      </c>
      <c r="AA14" s="452">
        <v>24.848691110000001</v>
      </c>
      <c r="AB14" s="452">
        <v>22.418929129999999</v>
      </c>
      <c r="AC14" s="452">
        <v>22.633901089999998</v>
      </c>
      <c r="AD14" s="452">
        <v>21.99843645</v>
      </c>
      <c r="AE14" s="452">
        <v>24.662453190000001</v>
      </c>
      <c r="AF14" s="452">
        <v>29.611441840000001</v>
      </c>
      <c r="AG14" s="452">
        <v>33.740505890000001</v>
      </c>
      <c r="AH14" s="452">
        <v>32.614891900000003</v>
      </c>
      <c r="AI14" s="452">
        <v>27.93354111</v>
      </c>
      <c r="AJ14" s="452">
        <v>25.177003849999998</v>
      </c>
      <c r="AK14" s="452">
        <v>22.696691340000001</v>
      </c>
      <c r="AL14" s="452">
        <v>24.15225117</v>
      </c>
      <c r="AM14" s="452">
        <v>25.367956270000001</v>
      </c>
      <c r="AN14" s="452">
        <v>22.390126460000001</v>
      </c>
      <c r="AO14" s="452">
        <v>23.30570548</v>
      </c>
      <c r="AP14" s="452">
        <v>22.75432648</v>
      </c>
      <c r="AQ14" s="452">
        <v>25.36880884</v>
      </c>
      <c r="AR14" s="452">
        <v>29.21227799</v>
      </c>
      <c r="AS14" s="452">
        <v>32.904873930000001</v>
      </c>
      <c r="AT14" s="452">
        <v>33.066469570000002</v>
      </c>
      <c r="AU14" s="452">
        <v>27.823495650000002</v>
      </c>
      <c r="AV14" s="452">
        <v>24.527087170000001</v>
      </c>
      <c r="AW14" s="452">
        <v>22.990516289999999</v>
      </c>
      <c r="AX14" s="452">
        <v>24.49821034</v>
      </c>
      <c r="AY14" s="452">
        <v>25.051574265999999</v>
      </c>
      <c r="AZ14" s="917">
        <v>22.490311939000001</v>
      </c>
      <c r="BA14" s="456">
        <v>23.905809999999999</v>
      </c>
      <c r="BB14" s="456">
        <v>23.32931</v>
      </c>
      <c r="BC14" s="456">
        <v>26.038160000000001</v>
      </c>
      <c r="BD14" s="456">
        <v>29.73837</v>
      </c>
      <c r="BE14" s="456">
        <v>34.535730000000001</v>
      </c>
      <c r="BF14" s="456">
        <v>33.799489999999999</v>
      </c>
      <c r="BG14" s="456">
        <v>28.57583</v>
      </c>
      <c r="BH14" s="456">
        <v>25.172260000000001</v>
      </c>
      <c r="BI14" s="456">
        <v>23.769939999999998</v>
      </c>
      <c r="BJ14" s="456">
        <v>25.85201</v>
      </c>
      <c r="BK14" s="456">
        <v>25.963750000000001</v>
      </c>
      <c r="BL14" s="456">
        <v>23.374400000000001</v>
      </c>
      <c r="BM14" s="456">
        <v>24.555720000000001</v>
      </c>
      <c r="BN14" s="456">
        <v>23.846530000000001</v>
      </c>
      <c r="BO14" s="456">
        <v>26.618690000000001</v>
      </c>
      <c r="BP14" s="456">
        <v>30.401230000000002</v>
      </c>
      <c r="BQ14" s="456">
        <v>35.299370000000003</v>
      </c>
      <c r="BR14" s="456">
        <v>34.549410000000002</v>
      </c>
      <c r="BS14" s="456">
        <v>29.189450000000001</v>
      </c>
      <c r="BT14" s="456">
        <v>25.705200000000001</v>
      </c>
      <c r="BU14" s="456">
        <v>24.2544</v>
      </c>
      <c r="BV14" s="456">
        <v>26.348700000000001</v>
      </c>
    </row>
    <row r="15" spans="1:74" ht="11.1" customHeight="1" x14ac:dyDescent="0.2">
      <c r="A15" s="54" t="s">
        <v>635</v>
      </c>
      <c r="B15" s="739" t="s">
        <v>1012</v>
      </c>
      <c r="C15" s="452">
        <v>34.741069289999999</v>
      </c>
      <c r="D15" s="452">
        <v>29.192845510000001</v>
      </c>
      <c r="E15" s="452">
        <v>32.55102995</v>
      </c>
      <c r="F15" s="452">
        <v>30.10539447</v>
      </c>
      <c r="G15" s="452">
        <v>30.07199018</v>
      </c>
      <c r="H15" s="452">
        <v>32.521636229999999</v>
      </c>
      <c r="I15" s="452">
        <v>36.237569059999998</v>
      </c>
      <c r="J15" s="452">
        <v>40.115421040000001</v>
      </c>
      <c r="K15" s="452">
        <v>37.039209239999998</v>
      </c>
      <c r="L15" s="452">
        <v>32.354657060000001</v>
      </c>
      <c r="M15" s="452">
        <v>30.681157370000001</v>
      </c>
      <c r="N15" s="452">
        <v>33.481373589999997</v>
      </c>
      <c r="O15" s="452">
        <v>34.726282920000003</v>
      </c>
      <c r="P15" s="452">
        <v>30.289797350000001</v>
      </c>
      <c r="Q15" s="452">
        <v>33.219393930000003</v>
      </c>
      <c r="R15" s="452">
        <v>28.14654599</v>
      </c>
      <c r="S15" s="452">
        <v>29.542860829999999</v>
      </c>
      <c r="T15" s="452">
        <v>30.484069000000002</v>
      </c>
      <c r="U15" s="452">
        <v>35.065682870000003</v>
      </c>
      <c r="V15" s="452">
        <v>37.571488010000003</v>
      </c>
      <c r="W15" s="452">
        <v>33.387443820000001</v>
      </c>
      <c r="X15" s="452">
        <v>31.68726401</v>
      </c>
      <c r="Y15" s="452">
        <v>30.68883095</v>
      </c>
      <c r="Z15" s="452">
        <v>32.208384359999997</v>
      </c>
      <c r="AA15" s="452">
        <v>34.292551099999997</v>
      </c>
      <c r="AB15" s="452">
        <v>30.741920950000001</v>
      </c>
      <c r="AC15" s="452">
        <v>30.680326740000002</v>
      </c>
      <c r="AD15" s="452">
        <v>29.328327160000001</v>
      </c>
      <c r="AE15" s="452">
        <v>29.349487329999999</v>
      </c>
      <c r="AF15" s="452">
        <v>31.494802239999999</v>
      </c>
      <c r="AG15" s="452">
        <v>38.48242578</v>
      </c>
      <c r="AH15" s="452">
        <v>38.131434499999997</v>
      </c>
      <c r="AI15" s="452">
        <v>34.495626100000003</v>
      </c>
      <c r="AJ15" s="452">
        <v>33.621306449999999</v>
      </c>
      <c r="AK15" s="452">
        <v>30.401049270000001</v>
      </c>
      <c r="AL15" s="452">
        <v>34.36021744</v>
      </c>
      <c r="AM15" s="452">
        <v>35.462492679999997</v>
      </c>
      <c r="AN15" s="452">
        <v>31.04431018</v>
      </c>
      <c r="AO15" s="452">
        <v>31.154037670000001</v>
      </c>
      <c r="AP15" s="452">
        <v>28.96890939</v>
      </c>
      <c r="AQ15" s="452">
        <v>29.721816759999999</v>
      </c>
      <c r="AR15" s="452">
        <v>31.914672549999999</v>
      </c>
      <c r="AS15" s="452">
        <v>35.535858249999997</v>
      </c>
      <c r="AT15" s="452">
        <v>36.82655493</v>
      </c>
      <c r="AU15" s="452">
        <v>34.625437660000003</v>
      </c>
      <c r="AV15" s="452">
        <v>32.643263150000003</v>
      </c>
      <c r="AW15" s="452">
        <v>30.056054230000001</v>
      </c>
      <c r="AX15" s="452">
        <v>32.686066390000001</v>
      </c>
      <c r="AY15" s="452">
        <v>35.808628267000003</v>
      </c>
      <c r="AZ15" s="917">
        <v>30.999439076000002</v>
      </c>
      <c r="BA15" s="456">
        <v>31.050740000000001</v>
      </c>
      <c r="BB15" s="456">
        <v>29.22822</v>
      </c>
      <c r="BC15" s="456">
        <v>30.20421</v>
      </c>
      <c r="BD15" s="456">
        <v>32.383229999999998</v>
      </c>
      <c r="BE15" s="456">
        <v>37.282240000000002</v>
      </c>
      <c r="BF15" s="456">
        <v>38.538510000000002</v>
      </c>
      <c r="BG15" s="456">
        <v>35.403550000000003</v>
      </c>
      <c r="BH15" s="456">
        <v>33.331650000000003</v>
      </c>
      <c r="BI15" s="456">
        <v>30.836839999999999</v>
      </c>
      <c r="BJ15" s="456">
        <v>33.808920000000001</v>
      </c>
      <c r="BK15" s="456">
        <v>36.76952</v>
      </c>
      <c r="BL15" s="456">
        <v>31.836369999999999</v>
      </c>
      <c r="BM15" s="456">
        <v>31.657679999999999</v>
      </c>
      <c r="BN15" s="456">
        <v>29.638739999999999</v>
      </c>
      <c r="BO15" s="456">
        <v>30.66046</v>
      </c>
      <c r="BP15" s="456">
        <v>32.856430000000003</v>
      </c>
      <c r="BQ15" s="456">
        <v>37.811909999999997</v>
      </c>
      <c r="BR15" s="456">
        <v>39.097020000000001</v>
      </c>
      <c r="BS15" s="456">
        <v>35.888469999999998</v>
      </c>
      <c r="BT15" s="456">
        <v>33.828519999999997</v>
      </c>
      <c r="BU15" s="456">
        <v>31.213039999999999</v>
      </c>
      <c r="BV15" s="456">
        <v>34.190899999999999</v>
      </c>
    </row>
    <row r="16" spans="1:74" ht="11.25" customHeight="1" x14ac:dyDescent="0.2">
      <c r="A16" s="54" t="s">
        <v>636</v>
      </c>
      <c r="B16" s="739" t="s">
        <v>1013</v>
      </c>
      <c r="C16" s="452">
        <v>1.3073351900000001</v>
      </c>
      <c r="D16" s="452">
        <v>1.1637704099999999</v>
      </c>
      <c r="E16" s="452">
        <v>1.2613754100000001</v>
      </c>
      <c r="F16" s="452">
        <v>1.1950009399999999</v>
      </c>
      <c r="G16" s="452">
        <v>1.2191797</v>
      </c>
      <c r="H16" s="452">
        <v>1.1919244200000001</v>
      </c>
      <c r="I16" s="452">
        <v>1.2525530300000001</v>
      </c>
      <c r="J16" s="452">
        <v>1.2826227100000001</v>
      </c>
      <c r="K16" s="452">
        <v>1.26132939</v>
      </c>
      <c r="L16" s="452">
        <v>1.3009800199999999</v>
      </c>
      <c r="M16" s="452">
        <v>1.2779256800000001</v>
      </c>
      <c r="N16" s="452">
        <v>1.3271981100000001</v>
      </c>
      <c r="O16" s="452">
        <v>1.3180246</v>
      </c>
      <c r="P16" s="452">
        <v>1.1480056300000001</v>
      </c>
      <c r="Q16" s="452">
        <v>1.2606170800000001</v>
      </c>
      <c r="R16" s="452">
        <v>1.2099746199999999</v>
      </c>
      <c r="S16" s="452">
        <v>1.1993754000000001</v>
      </c>
      <c r="T16" s="452">
        <v>1.17612483</v>
      </c>
      <c r="U16" s="452">
        <v>1.25748255</v>
      </c>
      <c r="V16" s="452">
        <v>1.2733618600000001</v>
      </c>
      <c r="W16" s="452">
        <v>1.2299131800000001</v>
      </c>
      <c r="X16" s="452">
        <v>1.2879744200000001</v>
      </c>
      <c r="Y16" s="452">
        <v>1.2714599799999999</v>
      </c>
      <c r="Z16" s="452">
        <v>1.31953583</v>
      </c>
      <c r="AA16" s="452">
        <v>1.3023956299999999</v>
      </c>
      <c r="AB16" s="452">
        <v>1.21310776</v>
      </c>
      <c r="AC16" s="452">
        <v>1.2132604899999999</v>
      </c>
      <c r="AD16" s="452">
        <v>1.1743241499999999</v>
      </c>
      <c r="AE16" s="452">
        <v>1.1983994</v>
      </c>
      <c r="AF16" s="452">
        <v>1.1956831800000001</v>
      </c>
      <c r="AG16" s="452">
        <v>1.24493879</v>
      </c>
      <c r="AH16" s="452">
        <v>1.28176534</v>
      </c>
      <c r="AI16" s="452">
        <v>1.2681220200000001</v>
      </c>
      <c r="AJ16" s="452">
        <v>1.2939565500000001</v>
      </c>
      <c r="AK16" s="452">
        <v>1.2884960599999999</v>
      </c>
      <c r="AL16" s="452">
        <v>1.3241876299999999</v>
      </c>
      <c r="AM16" s="452">
        <v>1.3187344999999999</v>
      </c>
      <c r="AN16" s="452">
        <v>1.1649272100000001</v>
      </c>
      <c r="AO16" s="452">
        <v>1.2622304099999999</v>
      </c>
      <c r="AP16" s="452">
        <v>1.2113071399999999</v>
      </c>
      <c r="AQ16" s="452">
        <v>1.2282672800000001</v>
      </c>
      <c r="AR16" s="452">
        <v>1.2013079600000001</v>
      </c>
      <c r="AS16" s="452">
        <v>1.2808776200000001</v>
      </c>
      <c r="AT16" s="452">
        <v>1.30812716</v>
      </c>
      <c r="AU16" s="452">
        <v>1.2817964399999999</v>
      </c>
      <c r="AV16" s="452">
        <v>1.3272022800000001</v>
      </c>
      <c r="AW16" s="452">
        <v>1.2939352200000001</v>
      </c>
      <c r="AX16" s="452">
        <v>1.3766619099999999</v>
      </c>
      <c r="AY16" s="452">
        <v>1.3481403999999999</v>
      </c>
      <c r="AZ16" s="917">
        <v>1.1877823999999999</v>
      </c>
      <c r="BA16" s="456">
        <v>1.275447</v>
      </c>
      <c r="BB16" s="456">
        <v>1.225455</v>
      </c>
      <c r="BC16" s="456">
        <v>1.2470619999999999</v>
      </c>
      <c r="BD16" s="456">
        <v>1.223009</v>
      </c>
      <c r="BE16" s="456">
        <v>1.297968</v>
      </c>
      <c r="BF16" s="456">
        <v>1.328527</v>
      </c>
      <c r="BG16" s="456">
        <v>1.290646</v>
      </c>
      <c r="BH16" s="456">
        <v>1.3490960000000001</v>
      </c>
      <c r="BI16" s="456">
        <v>1.317617</v>
      </c>
      <c r="BJ16" s="456">
        <v>1.387915</v>
      </c>
      <c r="BK16" s="456">
        <v>1.3590580000000001</v>
      </c>
      <c r="BL16" s="456">
        <v>1.1980649999999999</v>
      </c>
      <c r="BM16" s="456">
        <v>1.2893840000000001</v>
      </c>
      <c r="BN16" s="456">
        <v>1.242815</v>
      </c>
      <c r="BO16" s="456">
        <v>1.266459</v>
      </c>
      <c r="BP16" s="456">
        <v>1.2421180000000001</v>
      </c>
      <c r="BQ16" s="456">
        <v>1.3158909999999999</v>
      </c>
      <c r="BR16" s="456">
        <v>1.3458730000000001</v>
      </c>
      <c r="BS16" s="456">
        <v>1.3068219999999999</v>
      </c>
      <c r="BT16" s="456">
        <v>1.3651599999999999</v>
      </c>
      <c r="BU16" s="456">
        <v>1.332314</v>
      </c>
      <c r="BV16" s="456">
        <v>1.40205</v>
      </c>
    </row>
    <row r="17" spans="1:74" ht="11.1" customHeight="1" x14ac:dyDescent="0.2">
      <c r="A17" s="54"/>
      <c r="B17" s="57"/>
      <c r="C17" s="451"/>
      <c r="D17" s="451"/>
      <c r="E17" s="451"/>
      <c r="F17" s="451"/>
      <c r="G17" s="451"/>
      <c r="H17" s="451"/>
      <c r="I17" s="451"/>
      <c r="J17" s="451"/>
      <c r="K17" s="451"/>
      <c r="L17" s="451"/>
      <c r="M17" s="451"/>
      <c r="N17" s="451"/>
      <c r="O17" s="451"/>
      <c r="P17" s="451"/>
      <c r="Q17" s="451"/>
      <c r="R17" s="451"/>
      <c r="S17" s="451"/>
      <c r="T17" s="451"/>
      <c r="U17" s="451"/>
      <c r="V17" s="451"/>
      <c r="W17" s="451"/>
      <c r="X17" s="451"/>
      <c r="Y17" s="451"/>
      <c r="Z17" s="451"/>
      <c r="AA17" s="451"/>
      <c r="AB17" s="451"/>
      <c r="AC17" s="451"/>
      <c r="AD17" s="451"/>
      <c r="AE17" s="451"/>
      <c r="AF17" s="451"/>
      <c r="AG17" s="451"/>
      <c r="AH17" s="451"/>
      <c r="AI17" s="451"/>
      <c r="AJ17" s="451"/>
      <c r="AK17" s="451"/>
      <c r="AL17" s="451"/>
      <c r="AM17" s="451"/>
      <c r="AN17" s="451"/>
      <c r="AO17" s="451"/>
      <c r="AP17" s="451"/>
      <c r="AQ17" s="451"/>
      <c r="AR17" s="451"/>
      <c r="AS17" s="451"/>
      <c r="AT17" s="451"/>
      <c r="AU17" s="451"/>
      <c r="AV17" s="451"/>
      <c r="AW17" s="451"/>
      <c r="AX17" s="451"/>
      <c r="AY17" s="451"/>
      <c r="AZ17" s="940"/>
      <c r="BA17" s="881"/>
      <c r="BB17" s="881"/>
      <c r="BC17" s="881"/>
      <c r="BD17" s="882"/>
      <c r="BE17" s="882"/>
      <c r="BF17" s="882"/>
      <c r="BG17" s="882"/>
      <c r="BH17" s="882"/>
      <c r="BI17" s="455"/>
      <c r="BJ17" s="455"/>
      <c r="BK17" s="455"/>
      <c r="BL17" s="455"/>
      <c r="BM17" s="455"/>
      <c r="BN17" s="455"/>
      <c r="BO17" s="455"/>
      <c r="BP17" s="455"/>
      <c r="BQ17" s="455"/>
      <c r="BR17" s="455"/>
      <c r="BS17" s="455"/>
      <c r="BT17" s="455"/>
      <c r="BU17" s="455"/>
      <c r="BV17" s="455"/>
    </row>
    <row r="18" spans="1:74" s="57" customFormat="1" ht="11.1" customHeight="1" x14ac:dyDescent="0.2">
      <c r="A18" s="460" t="s">
        <v>604</v>
      </c>
      <c r="B18" s="741" t="s">
        <v>1035</v>
      </c>
      <c r="C18" s="299">
        <v>140.50406917999999</v>
      </c>
      <c r="D18" s="299">
        <v>125.34230287</v>
      </c>
      <c r="E18" s="299">
        <v>111.43858992</v>
      </c>
      <c r="F18" s="299">
        <v>97.431844069999997</v>
      </c>
      <c r="G18" s="299">
        <v>110.07073411</v>
      </c>
      <c r="H18" s="299">
        <v>136.31028785999999</v>
      </c>
      <c r="I18" s="299">
        <v>164.27657787999999</v>
      </c>
      <c r="J18" s="299">
        <v>160.27146691999999</v>
      </c>
      <c r="K18" s="299">
        <v>129.24131835</v>
      </c>
      <c r="L18" s="299">
        <v>99.792191209999999</v>
      </c>
      <c r="M18" s="299">
        <v>103.15207773</v>
      </c>
      <c r="N18" s="299">
        <v>131.40170252999999</v>
      </c>
      <c r="O18" s="299">
        <v>131.63774264</v>
      </c>
      <c r="P18" s="299">
        <v>112.10518084</v>
      </c>
      <c r="Q18" s="299">
        <v>110.41692320999999</v>
      </c>
      <c r="R18" s="299">
        <v>96.195859609999999</v>
      </c>
      <c r="S18" s="299">
        <v>100.23051298999999</v>
      </c>
      <c r="T18" s="299">
        <v>121.31961101</v>
      </c>
      <c r="U18" s="299">
        <v>159.71483354</v>
      </c>
      <c r="V18" s="299">
        <v>161.46019195</v>
      </c>
      <c r="W18" s="299">
        <v>132.80700633999999</v>
      </c>
      <c r="X18" s="299">
        <v>103.3137742</v>
      </c>
      <c r="Y18" s="299">
        <v>101.90658738</v>
      </c>
      <c r="Z18" s="299">
        <v>118.91696047000001</v>
      </c>
      <c r="AA18" s="299">
        <v>142.35352688</v>
      </c>
      <c r="AB18" s="299">
        <v>115.47719177</v>
      </c>
      <c r="AC18" s="299">
        <v>102.20304502</v>
      </c>
      <c r="AD18" s="299">
        <v>94.67402448</v>
      </c>
      <c r="AE18" s="299">
        <v>107.60471544000001</v>
      </c>
      <c r="AF18" s="299">
        <v>138.92046031000001</v>
      </c>
      <c r="AG18" s="299">
        <v>164.83324943</v>
      </c>
      <c r="AH18" s="299">
        <v>159.09842286</v>
      </c>
      <c r="AI18" s="299">
        <v>127.34005415999999</v>
      </c>
      <c r="AJ18" s="299">
        <v>106.08327949</v>
      </c>
      <c r="AK18" s="299">
        <v>98.781892600000006</v>
      </c>
      <c r="AL18" s="299">
        <v>125.50372371</v>
      </c>
      <c r="AM18" s="299">
        <v>152.32858847</v>
      </c>
      <c r="AN18" s="299">
        <v>127.51728971999999</v>
      </c>
      <c r="AO18" s="299">
        <v>108.96872277</v>
      </c>
      <c r="AP18" s="299">
        <v>97.306290200000007</v>
      </c>
      <c r="AQ18" s="299">
        <v>104.85586685</v>
      </c>
      <c r="AR18" s="299">
        <v>135.82211659000001</v>
      </c>
      <c r="AS18" s="299">
        <v>168.01064976999999</v>
      </c>
      <c r="AT18" s="299">
        <v>155.20386060999999</v>
      </c>
      <c r="AU18" s="299">
        <v>126.77750874</v>
      </c>
      <c r="AV18" s="299">
        <v>107.31318520000001</v>
      </c>
      <c r="AW18" s="299">
        <v>101.11703992</v>
      </c>
      <c r="AX18" s="299">
        <v>129.66674412</v>
      </c>
      <c r="AY18" s="299">
        <v>150.27301842</v>
      </c>
      <c r="AZ18" s="916">
        <v>125.06326411000001</v>
      </c>
      <c r="BA18" s="462">
        <v>111.5796</v>
      </c>
      <c r="BB18" s="462">
        <v>98.302289999999999</v>
      </c>
      <c r="BC18" s="462">
        <v>105.5033</v>
      </c>
      <c r="BD18" s="462">
        <v>135.30260000000001</v>
      </c>
      <c r="BE18" s="462">
        <v>168.4699</v>
      </c>
      <c r="BF18" s="462">
        <v>167.79230000000001</v>
      </c>
      <c r="BG18" s="462">
        <v>132.91839999999999</v>
      </c>
      <c r="BH18" s="462">
        <v>108.7159</v>
      </c>
      <c r="BI18" s="462">
        <v>102.6071</v>
      </c>
      <c r="BJ18" s="462">
        <v>128.221</v>
      </c>
      <c r="BK18" s="462">
        <v>143.02500000000001</v>
      </c>
      <c r="BL18" s="462">
        <v>121.8412</v>
      </c>
      <c r="BM18" s="462">
        <v>111.3681</v>
      </c>
      <c r="BN18" s="462">
        <v>98.745599999999996</v>
      </c>
      <c r="BO18" s="462">
        <v>106.1353</v>
      </c>
      <c r="BP18" s="462">
        <v>136.36959999999999</v>
      </c>
      <c r="BQ18" s="462">
        <v>170.07300000000001</v>
      </c>
      <c r="BR18" s="462">
        <v>169.35810000000001</v>
      </c>
      <c r="BS18" s="462">
        <v>133.87129999999999</v>
      </c>
      <c r="BT18" s="462">
        <v>109.33150000000001</v>
      </c>
      <c r="BU18" s="462">
        <v>102.96720000000001</v>
      </c>
      <c r="BV18" s="462">
        <v>128.4965</v>
      </c>
    </row>
    <row r="19" spans="1:74" ht="11.1" customHeight="1" x14ac:dyDescent="0.2">
      <c r="A19" s="54" t="s">
        <v>594</v>
      </c>
      <c r="B19" s="739" t="s">
        <v>1004</v>
      </c>
      <c r="C19" s="452">
        <v>4.8329048300000004</v>
      </c>
      <c r="D19" s="452">
        <v>4.3054023700000004</v>
      </c>
      <c r="E19" s="452">
        <v>3.9777455800000001</v>
      </c>
      <c r="F19" s="452">
        <v>3.5102551900000001</v>
      </c>
      <c r="G19" s="452">
        <v>3.41191639</v>
      </c>
      <c r="H19" s="452">
        <v>3.6095034500000001</v>
      </c>
      <c r="I19" s="452">
        <v>4.8394245800000002</v>
      </c>
      <c r="J19" s="452">
        <v>5.1874436299999998</v>
      </c>
      <c r="K19" s="452">
        <v>3.9148201</v>
      </c>
      <c r="L19" s="452">
        <v>3.2861362299999999</v>
      </c>
      <c r="M19" s="452">
        <v>3.3926311299999998</v>
      </c>
      <c r="N19" s="452">
        <v>4.1835965599999998</v>
      </c>
      <c r="O19" s="452">
        <v>4.4079490100000003</v>
      </c>
      <c r="P19" s="452">
        <v>3.9818522700000001</v>
      </c>
      <c r="Q19" s="452">
        <v>3.8611461600000001</v>
      </c>
      <c r="R19" s="452">
        <v>3.2383502399999999</v>
      </c>
      <c r="S19" s="452">
        <v>3.0922194599999999</v>
      </c>
      <c r="T19" s="452">
        <v>3.4515094300000002</v>
      </c>
      <c r="U19" s="452">
        <v>5.0172512100000004</v>
      </c>
      <c r="V19" s="452">
        <v>4.6741163200000004</v>
      </c>
      <c r="W19" s="452">
        <v>4.0709217899999999</v>
      </c>
      <c r="X19" s="452">
        <v>3.26849714</v>
      </c>
      <c r="Y19" s="452">
        <v>3.5331312399999999</v>
      </c>
      <c r="Z19" s="452">
        <v>4.0673117200000002</v>
      </c>
      <c r="AA19" s="452">
        <v>4.6047165100000003</v>
      </c>
      <c r="AB19" s="452">
        <v>4.1541818199999998</v>
      </c>
      <c r="AC19" s="452">
        <v>3.88659826</v>
      </c>
      <c r="AD19" s="452">
        <v>3.4966200500000002</v>
      </c>
      <c r="AE19" s="452">
        <v>3.3949424600000002</v>
      </c>
      <c r="AF19" s="452">
        <v>3.95615088</v>
      </c>
      <c r="AG19" s="452">
        <v>5.1174098099999998</v>
      </c>
      <c r="AH19" s="452">
        <v>4.6765441599999997</v>
      </c>
      <c r="AI19" s="452">
        <v>3.6003510799999998</v>
      </c>
      <c r="AJ19" s="452">
        <v>3.3416312100000001</v>
      </c>
      <c r="AK19" s="452">
        <v>3.4379696599999998</v>
      </c>
      <c r="AL19" s="452">
        <v>4.3578440900000004</v>
      </c>
      <c r="AM19" s="452">
        <v>4.9277556999999996</v>
      </c>
      <c r="AN19" s="452">
        <v>4.4745390399999998</v>
      </c>
      <c r="AO19" s="452">
        <v>3.9689567000000001</v>
      </c>
      <c r="AP19" s="452">
        <v>3.51626839</v>
      </c>
      <c r="AQ19" s="452">
        <v>3.2875117999999999</v>
      </c>
      <c r="AR19" s="452">
        <v>3.9440768899999998</v>
      </c>
      <c r="AS19" s="452">
        <v>5.43513365</v>
      </c>
      <c r="AT19" s="452">
        <v>4.7481465700000003</v>
      </c>
      <c r="AU19" s="452">
        <v>3.55974434</v>
      </c>
      <c r="AV19" s="452">
        <v>3.3538244700000002</v>
      </c>
      <c r="AW19" s="452">
        <v>3.4563673600000002</v>
      </c>
      <c r="AX19" s="452">
        <v>4.74188045</v>
      </c>
      <c r="AY19" s="452">
        <v>5.1381422556</v>
      </c>
      <c r="AZ19" s="917">
        <v>4.6882585975</v>
      </c>
      <c r="BA19" s="456">
        <v>4.2149830000000001</v>
      </c>
      <c r="BB19" s="456">
        <v>3.6408939999999999</v>
      </c>
      <c r="BC19" s="456">
        <v>3.3348689999999999</v>
      </c>
      <c r="BD19" s="456">
        <v>3.9175610000000001</v>
      </c>
      <c r="BE19" s="456">
        <v>5.365418</v>
      </c>
      <c r="BF19" s="456">
        <v>5.3216010000000002</v>
      </c>
      <c r="BG19" s="456">
        <v>3.8346040000000001</v>
      </c>
      <c r="BH19" s="456">
        <v>3.4299750000000002</v>
      </c>
      <c r="BI19" s="456">
        <v>3.4242590000000002</v>
      </c>
      <c r="BJ19" s="456">
        <v>4.4474179999999999</v>
      </c>
      <c r="BK19" s="456">
        <v>4.7857329999999996</v>
      </c>
      <c r="BL19" s="456">
        <v>4.3897659999999998</v>
      </c>
      <c r="BM19" s="456">
        <v>4.0408520000000001</v>
      </c>
      <c r="BN19" s="456">
        <v>3.6275909999999998</v>
      </c>
      <c r="BO19" s="456">
        <v>3.3704939999999999</v>
      </c>
      <c r="BP19" s="456">
        <v>3.963959</v>
      </c>
      <c r="BQ19" s="456">
        <v>5.4408969999999997</v>
      </c>
      <c r="BR19" s="456">
        <v>5.3923100000000002</v>
      </c>
      <c r="BS19" s="456">
        <v>3.8694630000000001</v>
      </c>
      <c r="BT19" s="456">
        <v>3.4505400000000002</v>
      </c>
      <c r="BU19" s="456">
        <v>3.4406490000000001</v>
      </c>
      <c r="BV19" s="456">
        <v>4.4657179999999999</v>
      </c>
    </row>
    <row r="20" spans="1:74" ht="11.1" customHeight="1" x14ac:dyDescent="0.2">
      <c r="A20" s="54" t="s">
        <v>595</v>
      </c>
      <c r="B20" s="740" t="s">
        <v>1005</v>
      </c>
      <c r="C20" s="452">
        <v>13.575983219999999</v>
      </c>
      <c r="D20" s="452">
        <v>11.73578451</v>
      </c>
      <c r="E20" s="452">
        <v>10.6264126</v>
      </c>
      <c r="F20" s="452">
        <v>9.1255836899999991</v>
      </c>
      <c r="G20" s="452">
        <v>9.3802762099999999</v>
      </c>
      <c r="H20" s="452">
        <v>11.433852160000001</v>
      </c>
      <c r="I20" s="452">
        <v>15.30224812</v>
      </c>
      <c r="J20" s="452">
        <v>15.59741092</v>
      </c>
      <c r="K20" s="452">
        <v>11.629279329999999</v>
      </c>
      <c r="L20" s="452">
        <v>8.7896072000000007</v>
      </c>
      <c r="M20" s="452">
        <v>9.29570556</v>
      </c>
      <c r="N20" s="452">
        <v>12.21067964</v>
      </c>
      <c r="O20" s="452">
        <v>12.053750640000001</v>
      </c>
      <c r="P20" s="452">
        <v>10.51791989</v>
      </c>
      <c r="Q20" s="452">
        <v>10.567845650000001</v>
      </c>
      <c r="R20" s="452">
        <v>8.6231642700000002</v>
      </c>
      <c r="S20" s="452">
        <v>8.6866814399999992</v>
      </c>
      <c r="T20" s="452">
        <v>10.13928376</v>
      </c>
      <c r="U20" s="452">
        <v>14.854679000000001</v>
      </c>
      <c r="V20" s="452">
        <v>13.709516819999999</v>
      </c>
      <c r="W20" s="452">
        <v>11.51515442</v>
      </c>
      <c r="X20" s="452">
        <v>9.0601458899999994</v>
      </c>
      <c r="Y20" s="452">
        <v>9.6250589600000005</v>
      </c>
      <c r="Z20" s="452">
        <v>11.5025713</v>
      </c>
      <c r="AA20" s="452">
        <v>12.645409949999999</v>
      </c>
      <c r="AB20" s="452">
        <v>10.99737766</v>
      </c>
      <c r="AC20" s="452">
        <v>9.9316039099999998</v>
      </c>
      <c r="AD20" s="452">
        <v>9.0597400199999996</v>
      </c>
      <c r="AE20" s="452">
        <v>9.0797205699999992</v>
      </c>
      <c r="AF20" s="452">
        <v>12.315853690000001</v>
      </c>
      <c r="AG20" s="452">
        <v>16.258561799999999</v>
      </c>
      <c r="AH20" s="452">
        <v>14.519480379999999</v>
      </c>
      <c r="AI20" s="452">
        <v>10.274604549999999</v>
      </c>
      <c r="AJ20" s="452">
        <v>8.6583077999999993</v>
      </c>
      <c r="AK20" s="452">
        <v>9.0222731500000002</v>
      </c>
      <c r="AL20" s="452">
        <v>12.05995955</v>
      </c>
      <c r="AM20" s="452">
        <v>14.143167719999999</v>
      </c>
      <c r="AN20" s="452">
        <v>12.146117009999999</v>
      </c>
      <c r="AO20" s="452">
        <v>10.594260329999999</v>
      </c>
      <c r="AP20" s="452">
        <v>8.9343666800000001</v>
      </c>
      <c r="AQ20" s="452">
        <v>8.6453592799999992</v>
      </c>
      <c r="AR20" s="452">
        <v>11.641129980000001</v>
      </c>
      <c r="AS20" s="452">
        <v>16.530263999999999</v>
      </c>
      <c r="AT20" s="452">
        <v>13.897166159999999</v>
      </c>
      <c r="AU20" s="452">
        <v>10.41815523</v>
      </c>
      <c r="AV20" s="452">
        <v>9.1028884600000008</v>
      </c>
      <c r="AW20" s="452">
        <v>9.5057015099999997</v>
      </c>
      <c r="AX20" s="452">
        <v>12.98801755</v>
      </c>
      <c r="AY20" s="452">
        <v>14.632428908</v>
      </c>
      <c r="AZ20" s="917">
        <v>12.787566696000001</v>
      </c>
      <c r="BA20" s="456">
        <v>11.305709999999999</v>
      </c>
      <c r="BB20" s="456">
        <v>9.2516580000000008</v>
      </c>
      <c r="BC20" s="456">
        <v>8.7668719999999993</v>
      </c>
      <c r="BD20" s="456">
        <v>11.554309999999999</v>
      </c>
      <c r="BE20" s="456">
        <v>15.928229999999999</v>
      </c>
      <c r="BF20" s="456">
        <v>15.4703</v>
      </c>
      <c r="BG20" s="456">
        <v>11.258620000000001</v>
      </c>
      <c r="BH20" s="456">
        <v>9.188402</v>
      </c>
      <c r="BI20" s="456">
        <v>9.3787640000000003</v>
      </c>
      <c r="BJ20" s="456">
        <v>12.10366</v>
      </c>
      <c r="BK20" s="456">
        <v>13.40011</v>
      </c>
      <c r="BL20" s="456">
        <v>11.865410000000001</v>
      </c>
      <c r="BM20" s="456">
        <v>10.82342</v>
      </c>
      <c r="BN20" s="456">
        <v>9.1752009999999995</v>
      </c>
      <c r="BO20" s="456">
        <v>8.8008579999999998</v>
      </c>
      <c r="BP20" s="456">
        <v>11.61917</v>
      </c>
      <c r="BQ20" s="456">
        <v>16.058019999999999</v>
      </c>
      <c r="BR20" s="456">
        <v>15.597989999999999</v>
      </c>
      <c r="BS20" s="456">
        <v>11.31902</v>
      </c>
      <c r="BT20" s="456">
        <v>9.2120519999999999</v>
      </c>
      <c r="BU20" s="456">
        <v>9.3908100000000001</v>
      </c>
      <c r="BV20" s="456">
        <v>12.11022</v>
      </c>
    </row>
    <row r="21" spans="1:74" ht="11.1" customHeight="1" x14ac:dyDescent="0.2">
      <c r="A21" s="54" t="s">
        <v>596</v>
      </c>
      <c r="B21" s="739" t="s">
        <v>1006</v>
      </c>
      <c r="C21" s="452">
        <v>19.087698410000002</v>
      </c>
      <c r="D21" s="452">
        <v>16.646109899999999</v>
      </c>
      <c r="E21" s="452">
        <v>14.881576219999999</v>
      </c>
      <c r="F21" s="452">
        <v>12.717495899999999</v>
      </c>
      <c r="G21" s="452">
        <v>13.75035883</v>
      </c>
      <c r="H21" s="452">
        <v>17.117122999999999</v>
      </c>
      <c r="I21" s="452">
        <v>20.474227689999999</v>
      </c>
      <c r="J21" s="452">
        <v>19.424876359999999</v>
      </c>
      <c r="K21" s="452">
        <v>14.729913760000001</v>
      </c>
      <c r="L21" s="452">
        <v>11.87844396</v>
      </c>
      <c r="M21" s="452">
        <v>13.41658357</v>
      </c>
      <c r="N21" s="452">
        <v>17.64840049</v>
      </c>
      <c r="O21" s="452">
        <v>16.907525419999999</v>
      </c>
      <c r="P21" s="452">
        <v>14.54268682</v>
      </c>
      <c r="Q21" s="452">
        <v>14.806650830000001</v>
      </c>
      <c r="R21" s="452">
        <v>12.171921960000001</v>
      </c>
      <c r="S21" s="452">
        <v>12.380638129999999</v>
      </c>
      <c r="T21" s="452">
        <v>15.02054822</v>
      </c>
      <c r="U21" s="452">
        <v>19.304691479999999</v>
      </c>
      <c r="V21" s="452">
        <v>18.31551043</v>
      </c>
      <c r="W21" s="452">
        <v>14.590996710000001</v>
      </c>
      <c r="X21" s="452">
        <v>12.590401740000001</v>
      </c>
      <c r="Y21" s="452">
        <v>13.38279616</v>
      </c>
      <c r="Z21" s="452">
        <v>15.51073813</v>
      </c>
      <c r="AA21" s="452">
        <v>18.36594041</v>
      </c>
      <c r="AB21" s="452">
        <v>14.77737823</v>
      </c>
      <c r="AC21" s="452">
        <v>13.48900649</v>
      </c>
      <c r="AD21" s="452">
        <v>12.140630679999999</v>
      </c>
      <c r="AE21" s="452">
        <v>13.48043279</v>
      </c>
      <c r="AF21" s="452">
        <v>17.609811270000002</v>
      </c>
      <c r="AG21" s="452">
        <v>19.9117335</v>
      </c>
      <c r="AH21" s="452">
        <v>19.43750167</v>
      </c>
      <c r="AI21" s="452">
        <v>14.90730016</v>
      </c>
      <c r="AJ21" s="452">
        <v>12.11627348</v>
      </c>
      <c r="AK21" s="452">
        <v>12.41233443</v>
      </c>
      <c r="AL21" s="452">
        <v>16.946863870000001</v>
      </c>
      <c r="AM21" s="452">
        <v>19.591282639999999</v>
      </c>
      <c r="AN21" s="452">
        <v>16.689477799999999</v>
      </c>
      <c r="AO21" s="452">
        <v>14.31748213</v>
      </c>
      <c r="AP21" s="452">
        <v>12.190823460000001</v>
      </c>
      <c r="AQ21" s="452">
        <v>12.108653309999999</v>
      </c>
      <c r="AR21" s="452">
        <v>17.73346037</v>
      </c>
      <c r="AS21" s="452">
        <v>22.483949200000001</v>
      </c>
      <c r="AT21" s="452">
        <v>19.059873</v>
      </c>
      <c r="AU21" s="452">
        <v>14.23561563</v>
      </c>
      <c r="AV21" s="452">
        <v>12.6235424</v>
      </c>
      <c r="AW21" s="452">
        <v>13.570910169999999</v>
      </c>
      <c r="AX21" s="452">
        <v>17.978157419999999</v>
      </c>
      <c r="AY21" s="452">
        <v>20.186091826999998</v>
      </c>
      <c r="AZ21" s="917">
        <v>16.538049379</v>
      </c>
      <c r="BA21" s="456">
        <v>14.67933</v>
      </c>
      <c r="BB21" s="456">
        <v>12.2395</v>
      </c>
      <c r="BC21" s="456">
        <v>12.35467</v>
      </c>
      <c r="BD21" s="456">
        <v>16.950109999999999</v>
      </c>
      <c r="BE21" s="456">
        <v>20.917449999999999</v>
      </c>
      <c r="BF21" s="456">
        <v>20.32967</v>
      </c>
      <c r="BG21" s="456">
        <v>14.26864</v>
      </c>
      <c r="BH21" s="456">
        <v>12.73395</v>
      </c>
      <c r="BI21" s="456">
        <v>13.445790000000001</v>
      </c>
      <c r="BJ21" s="456">
        <v>16.965150000000001</v>
      </c>
      <c r="BK21" s="456">
        <v>18.67474</v>
      </c>
      <c r="BL21" s="456">
        <v>16.19059</v>
      </c>
      <c r="BM21" s="456">
        <v>14.65471</v>
      </c>
      <c r="BN21" s="456">
        <v>12.278449999999999</v>
      </c>
      <c r="BO21" s="456">
        <v>12.426600000000001</v>
      </c>
      <c r="BP21" s="456">
        <v>17.083359999999999</v>
      </c>
      <c r="BQ21" s="456">
        <v>21.118569999999998</v>
      </c>
      <c r="BR21" s="456">
        <v>20.54185</v>
      </c>
      <c r="BS21" s="456">
        <v>14.37881</v>
      </c>
      <c r="BT21" s="456">
        <v>12.81312</v>
      </c>
      <c r="BU21" s="456">
        <v>13.51995</v>
      </c>
      <c r="BV21" s="456">
        <v>17.04402</v>
      </c>
    </row>
    <row r="22" spans="1:74" ht="11.1" customHeight="1" x14ac:dyDescent="0.2">
      <c r="A22" s="54" t="s">
        <v>597</v>
      </c>
      <c r="B22" s="739" t="s">
        <v>1007</v>
      </c>
      <c r="C22" s="452">
        <v>11.48731579</v>
      </c>
      <c r="D22" s="452">
        <v>10.12490519</v>
      </c>
      <c r="E22" s="452">
        <v>8.8695873800000005</v>
      </c>
      <c r="F22" s="452">
        <v>7.3911491700000003</v>
      </c>
      <c r="G22" s="452">
        <v>7.6342204499999999</v>
      </c>
      <c r="H22" s="452">
        <v>9.5612068099999998</v>
      </c>
      <c r="I22" s="452">
        <v>11.616510359999999</v>
      </c>
      <c r="J22" s="452">
        <v>11.10141342</v>
      </c>
      <c r="K22" s="452">
        <v>8.5188335100000003</v>
      </c>
      <c r="L22" s="452">
        <v>6.7750385499999997</v>
      </c>
      <c r="M22" s="452">
        <v>7.8978867199999998</v>
      </c>
      <c r="N22" s="452">
        <v>10.900055760000001</v>
      </c>
      <c r="O22" s="452">
        <v>10.992469140000001</v>
      </c>
      <c r="P22" s="452">
        <v>9.0309901999999997</v>
      </c>
      <c r="Q22" s="452">
        <v>9.0111930200000003</v>
      </c>
      <c r="R22" s="452">
        <v>7.2363204300000001</v>
      </c>
      <c r="S22" s="452">
        <v>7.28568222</v>
      </c>
      <c r="T22" s="452">
        <v>9.3388051900000004</v>
      </c>
      <c r="U22" s="452">
        <v>10.750720019999999</v>
      </c>
      <c r="V22" s="452">
        <v>10.948567580000001</v>
      </c>
      <c r="W22" s="452">
        <v>8.7867239799999997</v>
      </c>
      <c r="X22" s="452">
        <v>7.0678917600000002</v>
      </c>
      <c r="Y22" s="452">
        <v>7.61345531</v>
      </c>
      <c r="Z22" s="452">
        <v>9.3058331499999998</v>
      </c>
      <c r="AA22" s="452">
        <v>11.63117128</v>
      </c>
      <c r="AB22" s="452">
        <v>8.7198121999999998</v>
      </c>
      <c r="AC22" s="452">
        <v>7.8666771400000002</v>
      </c>
      <c r="AD22" s="452">
        <v>6.9920492000000003</v>
      </c>
      <c r="AE22" s="452">
        <v>7.1697980499999998</v>
      </c>
      <c r="AF22" s="452">
        <v>9.5339261799999999</v>
      </c>
      <c r="AG22" s="452">
        <v>10.92749293</v>
      </c>
      <c r="AH22" s="452">
        <v>10.60291703</v>
      </c>
      <c r="AI22" s="452">
        <v>8.4169558299999991</v>
      </c>
      <c r="AJ22" s="452">
        <v>6.9729457000000004</v>
      </c>
      <c r="AK22" s="452">
        <v>7.2235524699999996</v>
      </c>
      <c r="AL22" s="452">
        <v>10.01302995</v>
      </c>
      <c r="AM22" s="452">
        <v>11.783584250000001</v>
      </c>
      <c r="AN22" s="452">
        <v>10.520825990000001</v>
      </c>
      <c r="AO22" s="452">
        <v>8.5308943199999998</v>
      </c>
      <c r="AP22" s="452">
        <v>6.9055601600000003</v>
      </c>
      <c r="AQ22" s="452">
        <v>6.9960360799999997</v>
      </c>
      <c r="AR22" s="452">
        <v>9.3504272000000004</v>
      </c>
      <c r="AS22" s="452">
        <v>12.03791069</v>
      </c>
      <c r="AT22" s="452">
        <v>10.73374424</v>
      </c>
      <c r="AU22" s="452">
        <v>8.4689615699999994</v>
      </c>
      <c r="AV22" s="452">
        <v>7.4003641299999998</v>
      </c>
      <c r="AW22" s="452">
        <v>7.4589503600000002</v>
      </c>
      <c r="AX22" s="452">
        <v>10.33163388</v>
      </c>
      <c r="AY22" s="452">
        <v>12.107862175999999</v>
      </c>
      <c r="AZ22" s="917">
        <v>9.7869759333000008</v>
      </c>
      <c r="BA22" s="456">
        <v>8.536562</v>
      </c>
      <c r="BB22" s="456">
        <v>7.1103420000000002</v>
      </c>
      <c r="BC22" s="456">
        <v>7.2755150000000004</v>
      </c>
      <c r="BD22" s="456">
        <v>9.5447509999999998</v>
      </c>
      <c r="BE22" s="456">
        <v>12.31845</v>
      </c>
      <c r="BF22" s="456">
        <v>11.710839999999999</v>
      </c>
      <c r="BG22" s="456">
        <v>8.5855709999999998</v>
      </c>
      <c r="BH22" s="456">
        <v>7.6432549999999999</v>
      </c>
      <c r="BI22" s="456">
        <v>7.8726640000000003</v>
      </c>
      <c r="BJ22" s="456">
        <v>10.432729999999999</v>
      </c>
      <c r="BK22" s="456">
        <v>11.829840000000001</v>
      </c>
      <c r="BL22" s="456">
        <v>10.361499999999999</v>
      </c>
      <c r="BM22" s="456">
        <v>8.887988</v>
      </c>
      <c r="BN22" s="456">
        <v>7.2250690000000004</v>
      </c>
      <c r="BO22" s="456">
        <v>7.3778009999999998</v>
      </c>
      <c r="BP22" s="456">
        <v>9.6854270000000007</v>
      </c>
      <c r="BQ22" s="456">
        <v>12.5062</v>
      </c>
      <c r="BR22" s="456">
        <v>11.890169999999999</v>
      </c>
      <c r="BS22" s="456">
        <v>8.6921370000000007</v>
      </c>
      <c r="BT22" s="456">
        <v>7.7314069999999999</v>
      </c>
      <c r="BU22" s="456">
        <v>7.9568139999999996</v>
      </c>
      <c r="BV22" s="456">
        <v>10.534739999999999</v>
      </c>
    </row>
    <row r="23" spans="1:74" ht="11.1" customHeight="1" x14ac:dyDescent="0.2">
      <c r="A23" s="54" t="s">
        <v>598</v>
      </c>
      <c r="B23" s="739" t="s">
        <v>1008</v>
      </c>
      <c r="C23" s="452">
        <v>35.378035689999997</v>
      </c>
      <c r="D23" s="452">
        <v>31.80400251</v>
      </c>
      <c r="E23" s="452">
        <v>27.36628335</v>
      </c>
      <c r="F23" s="452">
        <v>24.61065</v>
      </c>
      <c r="G23" s="452">
        <v>29.26250014</v>
      </c>
      <c r="H23" s="452">
        <v>35.737463050000002</v>
      </c>
      <c r="I23" s="452">
        <v>41.472507839999999</v>
      </c>
      <c r="J23" s="452">
        <v>39.866808599999999</v>
      </c>
      <c r="K23" s="452">
        <v>32.403803189999998</v>
      </c>
      <c r="L23" s="452">
        <v>25.64963054</v>
      </c>
      <c r="M23" s="452">
        <v>26.497871119999999</v>
      </c>
      <c r="N23" s="452">
        <v>33.716732049999997</v>
      </c>
      <c r="O23" s="452">
        <v>32.256771360000002</v>
      </c>
      <c r="P23" s="452">
        <v>26.945031629999999</v>
      </c>
      <c r="Q23" s="452">
        <v>27.40926005</v>
      </c>
      <c r="R23" s="452">
        <v>25.188356110000001</v>
      </c>
      <c r="S23" s="452">
        <v>26.35178531</v>
      </c>
      <c r="T23" s="452">
        <v>31.69768419</v>
      </c>
      <c r="U23" s="452">
        <v>41.150341920000002</v>
      </c>
      <c r="V23" s="452">
        <v>41.495342319999999</v>
      </c>
      <c r="W23" s="452">
        <v>34.406018699999997</v>
      </c>
      <c r="X23" s="452">
        <v>26.6123321</v>
      </c>
      <c r="Y23" s="452">
        <v>26.382401600000001</v>
      </c>
      <c r="Z23" s="452">
        <v>30.698912759999999</v>
      </c>
      <c r="AA23" s="452">
        <v>36.19094364</v>
      </c>
      <c r="AB23" s="452">
        <v>29.19420599</v>
      </c>
      <c r="AC23" s="452">
        <v>25.920417520000001</v>
      </c>
      <c r="AD23" s="452">
        <v>24.453106720000001</v>
      </c>
      <c r="AE23" s="452">
        <v>29.987920630000001</v>
      </c>
      <c r="AF23" s="452">
        <v>37.489388099999999</v>
      </c>
      <c r="AG23" s="452">
        <v>42.626421280000002</v>
      </c>
      <c r="AH23" s="452">
        <v>40.502551740000001</v>
      </c>
      <c r="AI23" s="452">
        <v>32.890756199999998</v>
      </c>
      <c r="AJ23" s="452">
        <v>27.530828549999999</v>
      </c>
      <c r="AK23" s="452">
        <v>25.954152050000001</v>
      </c>
      <c r="AL23" s="452">
        <v>32.877741640000004</v>
      </c>
      <c r="AM23" s="452">
        <v>41.165786480000001</v>
      </c>
      <c r="AN23" s="452">
        <v>31.98890561</v>
      </c>
      <c r="AO23" s="452">
        <v>27.076918070000001</v>
      </c>
      <c r="AP23" s="452">
        <v>25.729028159999999</v>
      </c>
      <c r="AQ23" s="452">
        <v>29.343401620000002</v>
      </c>
      <c r="AR23" s="452">
        <v>37.03354006</v>
      </c>
      <c r="AS23" s="452">
        <v>43.612618670000003</v>
      </c>
      <c r="AT23" s="452">
        <v>38.916021909999998</v>
      </c>
      <c r="AU23" s="452">
        <v>32.445310050000003</v>
      </c>
      <c r="AV23" s="452">
        <v>27.843255039999999</v>
      </c>
      <c r="AW23" s="452">
        <v>26.51801541</v>
      </c>
      <c r="AX23" s="452">
        <v>34.163596480000002</v>
      </c>
      <c r="AY23" s="452">
        <v>40.622062503999999</v>
      </c>
      <c r="AZ23" s="917">
        <v>33.320691822999997</v>
      </c>
      <c r="BA23" s="456">
        <v>29.065799999999999</v>
      </c>
      <c r="BB23" s="456">
        <v>26.04177</v>
      </c>
      <c r="BC23" s="456">
        <v>28.905529999999999</v>
      </c>
      <c r="BD23" s="456">
        <v>36.207169999999998</v>
      </c>
      <c r="BE23" s="456">
        <v>42.315069999999999</v>
      </c>
      <c r="BF23" s="456">
        <v>42.619700000000002</v>
      </c>
      <c r="BG23" s="456">
        <v>35.041699999999999</v>
      </c>
      <c r="BH23" s="456">
        <v>28.605869999999999</v>
      </c>
      <c r="BI23" s="456">
        <v>26.816549999999999</v>
      </c>
      <c r="BJ23" s="456">
        <v>32.159770000000002</v>
      </c>
      <c r="BK23" s="456">
        <v>36.603230000000003</v>
      </c>
      <c r="BL23" s="456">
        <v>30.075119999999998</v>
      </c>
      <c r="BM23" s="456">
        <v>27.926770000000001</v>
      </c>
      <c r="BN23" s="456">
        <v>26.054670000000002</v>
      </c>
      <c r="BO23" s="456">
        <v>29.028320000000001</v>
      </c>
      <c r="BP23" s="456">
        <v>36.507730000000002</v>
      </c>
      <c r="BQ23" s="456">
        <v>42.798189999999998</v>
      </c>
      <c r="BR23" s="456">
        <v>43.087229999999998</v>
      </c>
      <c r="BS23" s="456">
        <v>35.355849999999997</v>
      </c>
      <c r="BT23" s="456">
        <v>28.799489999999999</v>
      </c>
      <c r="BU23" s="456">
        <v>26.918890000000001</v>
      </c>
      <c r="BV23" s="456">
        <v>32.197580000000002</v>
      </c>
    </row>
    <row r="24" spans="1:74" ht="11.1" customHeight="1" x14ac:dyDescent="0.2">
      <c r="A24" s="54" t="s">
        <v>599</v>
      </c>
      <c r="B24" s="739" t="s">
        <v>1009</v>
      </c>
      <c r="C24" s="452">
        <v>11.885308589999999</v>
      </c>
      <c r="D24" s="452">
        <v>11.42384992</v>
      </c>
      <c r="E24" s="452">
        <v>8.9011356399999997</v>
      </c>
      <c r="F24" s="452">
        <v>7.63234806</v>
      </c>
      <c r="G24" s="452">
        <v>8.5482627999999998</v>
      </c>
      <c r="H24" s="452">
        <v>11.165415360000001</v>
      </c>
      <c r="I24" s="452">
        <v>13.54511759</v>
      </c>
      <c r="J24" s="452">
        <v>12.62548522</v>
      </c>
      <c r="K24" s="452">
        <v>10.39815492</v>
      </c>
      <c r="L24" s="452">
        <v>7.6904722200000002</v>
      </c>
      <c r="M24" s="452">
        <v>7.9244603299999996</v>
      </c>
      <c r="N24" s="452">
        <v>10.545612390000001</v>
      </c>
      <c r="O24" s="452">
        <v>11.05016715</v>
      </c>
      <c r="P24" s="452">
        <v>9.4577916599999998</v>
      </c>
      <c r="Q24" s="452">
        <v>8.25185192</v>
      </c>
      <c r="R24" s="452">
        <v>7.4856747700000001</v>
      </c>
      <c r="S24" s="452">
        <v>7.7400673600000003</v>
      </c>
      <c r="T24" s="452">
        <v>9.7272442399999992</v>
      </c>
      <c r="U24" s="452">
        <v>12.41955134</v>
      </c>
      <c r="V24" s="452">
        <v>13.00603615</v>
      </c>
      <c r="W24" s="452">
        <v>11.14149387</v>
      </c>
      <c r="X24" s="452">
        <v>8.0292148300000008</v>
      </c>
      <c r="Y24" s="452">
        <v>7.8278114700000003</v>
      </c>
      <c r="Z24" s="452">
        <v>9.7202122600000003</v>
      </c>
      <c r="AA24" s="452">
        <v>12.86895204</v>
      </c>
      <c r="AB24" s="452">
        <v>10.53850675</v>
      </c>
      <c r="AC24" s="452">
        <v>8.0804595500000005</v>
      </c>
      <c r="AD24" s="452">
        <v>7.39704579</v>
      </c>
      <c r="AE24" s="452">
        <v>8.6262354699999992</v>
      </c>
      <c r="AF24" s="452">
        <v>11.02139418</v>
      </c>
      <c r="AG24" s="452">
        <v>13.25256278</v>
      </c>
      <c r="AH24" s="452">
        <v>12.934792910000001</v>
      </c>
      <c r="AI24" s="452">
        <v>10.68930699</v>
      </c>
      <c r="AJ24" s="452">
        <v>8.1931869000000006</v>
      </c>
      <c r="AK24" s="452">
        <v>7.4323427100000004</v>
      </c>
      <c r="AL24" s="452">
        <v>10.370697910000001</v>
      </c>
      <c r="AM24" s="452">
        <v>13.4868215</v>
      </c>
      <c r="AN24" s="452">
        <v>11.29648048</v>
      </c>
      <c r="AO24" s="452">
        <v>9.1959478699999995</v>
      </c>
      <c r="AP24" s="452">
        <v>7.7343048200000002</v>
      </c>
      <c r="AQ24" s="452">
        <v>8.2246917899999996</v>
      </c>
      <c r="AR24" s="452">
        <v>10.60860508</v>
      </c>
      <c r="AS24" s="452">
        <v>13.72617193</v>
      </c>
      <c r="AT24" s="452">
        <v>12.941395010000001</v>
      </c>
      <c r="AU24" s="452">
        <v>10.53730137</v>
      </c>
      <c r="AV24" s="452">
        <v>8.5590404800000002</v>
      </c>
      <c r="AW24" s="452">
        <v>7.9149954600000001</v>
      </c>
      <c r="AX24" s="452">
        <v>10.84314498</v>
      </c>
      <c r="AY24" s="452">
        <v>12.872595079</v>
      </c>
      <c r="AZ24" s="917">
        <v>11.282616218999999</v>
      </c>
      <c r="BA24" s="456">
        <v>9.4433640000000008</v>
      </c>
      <c r="BB24" s="456">
        <v>7.9207340000000004</v>
      </c>
      <c r="BC24" s="456">
        <v>8.4165010000000002</v>
      </c>
      <c r="BD24" s="456">
        <v>10.670450000000001</v>
      </c>
      <c r="BE24" s="456">
        <v>13.31953</v>
      </c>
      <c r="BF24" s="456">
        <v>13.4862</v>
      </c>
      <c r="BG24" s="456">
        <v>11.079459999999999</v>
      </c>
      <c r="BH24" s="456">
        <v>8.6452659999999995</v>
      </c>
      <c r="BI24" s="456">
        <v>8.0785909999999994</v>
      </c>
      <c r="BJ24" s="456">
        <v>10.750209999999999</v>
      </c>
      <c r="BK24" s="456">
        <v>11.93402</v>
      </c>
      <c r="BL24" s="456">
        <v>10.640689999999999</v>
      </c>
      <c r="BM24" s="456">
        <v>9.5161770000000008</v>
      </c>
      <c r="BN24" s="456">
        <v>8.0499930000000006</v>
      </c>
      <c r="BO24" s="456">
        <v>8.4640160000000009</v>
      </c>
      <c r="BP24" s="456">
        <v>10.741849999999999</v>
      </c>
      <c r="BQ24" s="456">
        <v>13.41926</v>
      </c>
      <c r="BR24" s="456">
        <v>13.586499999999999</v>
      </c>
      <c r="BS24" s="456">
        <v>11.150449999999999</v>
      </c>
      <c r="BT24" s="456">
        <v>8.6850470000000008</v>
      </c>
      <c r="BU24" s="456">
        <v>8.1011790000000001</v>
      </c>
      <c r="BV24" s="456">
        <v>10.76538</v>
      </c>
    </row>
    <row r="25" spans="1:74" ht="11.1" customHeight="1" x14ac:dyDescent="0.2">
      <c r="A25" s="54" t="s">
        <v>600</v>
      </c>
      <c r="B25" s="739" t="s">
        <v>1010</v>
      </c>
      <c r="C25" s="452">
        <v>19.89926659</v>
      </c>
      <c r="D25" s="452">
        <v>19.728792909999999</v>
      </c>
      <c r="E25" s="452">
        <v>16.97941784</v>
      </c>
      <c r="F25" s="452">
        <v>14.501721610000001</v>
      </c>
      <c r="G25" s="452">
        <v>18.913789420000001</v>
      </c>
      <c r="H25" s="452">
        <v>25.052960630000001</v>
      </c>
      <c r="I25" s="452">
        <v>29.833331399999999</v>
      </c>
      <c r="J25" s="452">
        <v>28.104051739999999</v>
      </c>
      <c r="K25" s="452">
        <v>22.782847759999999</v>
      </c>
      <c r="L25" s="452">
        <v>17.139299149999999</v>
      </c>
      <c r="M25" s="452">
        <v>15.01603768</v>
      </c>
      <c r="N25" s="452">
        <v>18.819456330000001</v>
      </c>
      <c r="O25" s="452">
        <v>19.5355235</v>
      </c>
      <c r="P25" s="452">
        <v>17.181739010000001</v>
      </c>
      <c r="Q25" s="452">
        <v>15.39790483</v>
      </c>
      <c r="R25" s="452">
        <v>13.9398368</v>
      </c>
      <c r="S25" s="452">
        <v>16.413578019999999</v>
      </c>
      <c r="T25" s="452">
        <v>22.654148589999998</v>
      </c>
      <c r="U25" s="452">
        <v>29.221175850000002</v>
      </c>
      <c r="V25" s="452">
        <v>31.622415960000001</v>
      </c>
      <c r="W25" s="452">
        <v>26.769295629999998</v>
      </c>
      <c r="X25" s="452">
        <v>18.451373480000001</v>
      </c>
      <c r="Y25" s="452">
        <v>14.72578173</v>
      </c>
      <c r="Z25" s="452">
        <v>16.636148609999999</v>
      </c>
      <c r="AA25" s="452">
        <v>21.845958360000001</v>
      </c>
      <c r="AB25" s="452">
        <v>17.074677229999999</v>
      </c>
      <c r="AC25" s="452">
        <v>13.915460680000001</v>
      </c>
      <c r="AD25" s="452">
        <v>13.959874510000001</v>
      </c>
      <c r="AE25" s="452">
        <v>18.047425749999999</v>
      </c>
      <c r="AF25" s="452">
        <v>24.482978790000001</v>
      </c>
      <c r="AG25" s="452">
        <v>27.344931590000002</v>
      </c>
      <c r="AH25" s="452">
        <v>28.373758169999999</v>
      </c>
      <c r="AI25" s="452">
        <v>23.340812150000001</v>
      </c>
      <c r="AJ25" s="452">
        <v>18.947618890000001</v>
      </c>
      <c r="AK25" s="452">
        <v>14.91578672</v>
      </c>
      <c r="AL25" s="452">
        <v>16.686217249999999</v>
      </c>
      <c r="AM25" s="452">
        <v>22.65439769</v>
      </c>
      <c r="AN25" s="452">
        <v>19.68803561</v>
      </c>
      <c r="AO25" s="452">
        <v>15.96309537</v>
      </c>
      <c r="AP25" s="452">
        <v>14.946027989999999</v>
      </c>
      <c r="AQ25" s="452">
        <v>18.167675849999998</v>
      </c>
      <c r="AR25" s="452">
        <v>23.323225050000001</v>
      </c>
      <c r="AS25" s="452">
        <v>27.542172910000001</v>
      </c>
      <c r="AT25" s="452">
        <v>27.78168148</v>
      </c>
      <c r="AU25" s="452">
        <v>23.67098571</v>
      </c>
      <c r="AV25" s="452">
        <v>19.664877359999998</v>
      </c>
      <c r="AW25" s="452">
        <v>14.816218210000001</v>
      </c>
      <c r="AX25" s="452">
        <v>18.076282389999999</v>
      </c>
      <c r="AY25" s="452">
        <v>21.170365034</v>
      </c>
      <c r="AZ25" s="917">
        <v>16.864470281999999</v>
      </c>
      <c r="BA25" s="456">
        <v>15.50024</v>
      </c>
      <c r="BB25" s="456">
        <v>14.84812</v>
      </c>
      <c r="BC25" s="456">
        <v>18.154489999999999</v>
      </c>
      <c r="BD25" s="456">
        <v>24.114619999999999</v>
      </c>
      <c r="BE25" s="456">
        <v>29.625910000000001</v>
      </c>
      <c r="BF25" s="456">
        <v>30.473490000000002</v>
      </c>
      <c r="BG25" s="456">
        <v>24.857099999999999</v>
      </c>
      <c r="BH25" s="456">
        <v>19.261590000000002</v>
      </c>
      <c r="BI25" s="456">
        <v>15.096450000000001</v>
      </c>
      <c r="BJ25" s="456">
        <v>19.354859999999999</v>
      </c>
      <c r="BK25" s="456">
        <v>21.15118</v>
      </c>
      <c r="BL25" s="456">
        <v>17.636759999999999</v>
      </c>
      <c r="BM25" s="456">
        <v>16.207550000000001</v>
      </c>
      <c r="BN25" s="456">
        <v>14.989050000000001</v>
      </c>
      <c r="BO25" s="456">
        <v>18.268560000000001</v>
      </c>
      <c r="BP25" s="456">
        <v>24.266179999999999</v>
      </c>
      <c r="BQ25" s="456">
        <v>29.804210000000001</v>
      </c>
      <c r="BR25" s="456">
        <v>30.633949999999999</v>
      </c>
      <c r="BS25" s="456">
        <v>24.95412</v>
      </c>
      <c r="BT25" s="456">
        <v>19.300599999999999</v>
      </c>
      <c r="BU25" s="456">
        <v>15.099589999999999</v>
      </c>
      <c r="BV25" s="456">
        <v>19.340479999999999</v>
      </c>
    </row>
    <row r="26" spans="1:74" ht="11.1" customHeight="1" x14ac:dyDescent="0.2">
      <c r="A26" s="54" t="s">
        <v>601</v>
      </c>
      <c r="B26" s="739" t="s">
        <v>1011</v>
      </c>
      <c r="C26" s="452">
        <v>8.8681867400000005</v>
      </c>
      <c r="D26" s="452">
        <v>7.7315570400000002</v>
      </c>
      <c r="E26" s="452">
        <v>7.5299469999999999</v>
      </c>
      <c r="F26" s="452">
        <v>7.1289809999999996</v>
      </c>
      <c r="G26" s="452">
        <v>8.3514465100000006</v>
      </c>
      <c r="H26" s="452">
        <v>10.753672440000001</v>
      </c>
      <c r="I26" s="452">
        <v>13.318795639999999</v>
      </c>
      <c r="J26" s="452">
        <v>12.494575640000001</v>
      </c>
      <c r="K26" s="452">
        <v>10.3116558</v>
      </c>
      <c r="L26" s="452">
        <v>7.5607164400000002</v>
      </c>
      <c r="M26" s="452">
        <v>7.5125806500000003</v>
      </c>
      <c r="N26" s="452">
        <v>9.1997221600000003</v>
      </c>
      <c r="O26" s="452">
        <v>9.2664933000000005</v>
      </c>
      <c r="P26" s="452">
        <v>8.04496243</v>
      </c>
      <c r="Q26" s="452">
        <v>7.9947475700000004</v>
      </c>
      <c r="R26" s="452">
        <v>7.2752784400000001</v>
      </c>
      <c r="S26" s="452">
        <v>8.1635166600000009</v>
      </c>
      <c r="T26" s="452">
        <v>9.1127132599999996</v>
      </c>
      <c r="U26" s="452">
        <v>13.92223151</v>
      </c>
      <c r="V26" s="452">
        <v>12.93459184</v>
      </c>
      <c r="W26" s="452">
        <v>9.5566163599999996</v>
      </c>
      <c r="X26" s="452">
        <v>7.7620796099999998</v>
      </c>
      <c r="Y26" s="452">
        <v>7.1527879299999997</v>
      </c>
      <c r="Z26" s="452">
        <v>8.4756901199999994</v>
      </c>
      <c r="AA26" s="452">
        <v>9.2940836200000003</v>
      </c>
      <c r="AB26" s="452">
        <v>7.71844266</v>
      </c>
      <c r="AC26" s="452">
        <v>7.37053636</v>
      </c>
      <c r="AD26" s="452">
        <v>6.9560007800000001</v>
      </c>
      <c r="AE26" s="452">
        <v>8.1592114500000008</v>
      </c>
      <c r="AF26" s="452">
        <v>11.69503665</v>
      </c>
      <c r="AG26" s="452">
        <v>14.28453382</v>
      </c>
      <c r="AH26" s="452">
        <v>13.288488320000001</v>
      </c>
      <c r="AI26" s="452">
        <v>10.44817246</v>
      </c>
      <c r="AJ26" s="452">
        <v>8.5198688400000009</v>
      </c>
      <c r="AK26" s="452">
        <v>7.2871365900000002</v>
      </c>
      <c r="AL26" s="452">
        <v>8.4120314399999998</v>
      </c>
      <c r="AM26" s="452">
        <v>9.3477289799999994</v>
      </c>
      <c r="AN26" s="452">
        <v>7.7801861900000002</v>
      </c>
      <c r="AO26" s="452">
        <v>7.5929952800000002</v>
      </c>
      <c r="AP26" s="452">
        <v>7.1578140699999997</v>
      </c>
      <c r="AQ26" s="452">
        <v>8.3159948000000004</v>
      </c>
      <c r="AR26" s="452">
        <v>11.0354239</v>
      </c>
      <c r="AS26" s="452">
        <v>13.31738884</v>
      </c>
      <c r="AT26" s="452">
        <v>13.38495876</v>
      </c>
      <c r="AU26" s="452">
        <v>10.14890157</v>
      </c>
      <c r="AV26" s="452">
        <v>7.7167138499999997</v>
      </c>
      <c r="AW26" s="452">
        <v>7.1356835800000002</v>
      </c>
      <c r="AX26" s="452">
        <v>8.1588898699999994</v>
      </c>
      <c r="AY26" s="452">
        <v>8.6471051507999999</v>
      </c>
      <c r="AZ26" s="917">
        <v>7.3680521191999997</v>
      </c>
      <c r="BA26" s="456">
        <v>7.5810269999999997</v>
      </c>
      <c r="BB26" s="456">
        <v>7.2421829999999998</v>
      </c>
      <c r="BC26" s="456">
        <v>8.4694760000000002</v>
      </c>
      <c r="BD26" s="456">
        <v>11.0998</v>
      </c>
      <c r="BE26" s="456">
        <v>14.201460000000001</v>
      </c>
      <c r="BF26" s="456">
        <v>13.59717</v>
      </c>
      <c r="BG26" s="456">
        <v>10.377409999999999</v>
      </c>
      <c r="BH26" s="456">
        <v>7.8798069999999996</v>
      </c>
      <c r="BI26" s="456">
        <v>7.4640060000000004</v>
      </c>
      <c r="BJ26" s="456">
        <v>9.0060090000000006</v>
      </c>
      <c r="BK26" s="456">
        <v>9.1413379999999993</v>
      </c>
      <c r="BL26" s="456">
        <v>7.7992189999999999</v>
      </c>
      <c r="BM26" s="456">
        <v>7.7926149999999996</v>
      </c>
      <c r="BN26" s="456">
        <v>7.3215570000000003</v>
      </c>
      <c r="BO26" s="456">
        <v>8.5567290000000007</v>
      </c>
      <c r="BP26" s="456">
        <v>11.23071</v>
      </c>
      <c r="BQ26" s="456">
        <v>14.391830000000001</v>
      </c>
      <c r="BR26" s="456">
        <v>13.776899999999999</v>
      </c>
      <c r="BS26" s="456">
        <v>10.494730000000001</v>
      </c>
      <c r="BT26" s="456">
        <v>7.9533269999999998</v>
      </c>
      <c r="BU26" s="456">
        <v>7.5241540000000002</v>
      </c>
      <c r="BV26" s="456">
        <v>9.0715579999999996</v>
      </c>
    </row>
    <row r="27" spans="1:74" ht="11.1" customHeight="1" x14ac:dyDescent="0.2">
      <c r="A27" s="54" t="s">
        <v>602</v>
      </c>
      <c r="B27" s="739" t="s">
        <v>1012</v>
      </c>
      <c r="C27" s="452">
        <v>15.019843639999999</v>
      </c>
      <c r="D27" s="452">
        <v>11.460312679999999</v>
      </c>
      <c r="E27" s="452">
        <v>11.90346963</v>
      </c>
      <c r="F27" s="452">
        <v>10.441632029999999</v>
      </c>
      <c r="G27" s="452">
        <v>10.444041110000001</v>
      </c>
      <c r="H27" s="452">
        <v>11.516104690000001</v>
      </c>
      <c r="I27" s="452">
        <v>13.49155758</v>
      </c>
      <c r="J27" s="452">
        <v>15.47803175</v>
      </c>
      <c r="K27" s="452">
        <v>14.168287449999999</v>
      </c>
      <c r="L27" s="452">
        <v>10.61524301</v>
      </c>
      <c r="M27" s="452">
        <v>11.78396068</v>
      </c>
      <c r="N27" s="452">
        <v>13.72147172</v>
      </c>
      <c r="O27" s="452">
        <v>14.70462605</v>
      </c>
      <c r="P27" s="452">
        <v>12.027932290000001</v>
      </c>
      <c r="Q27" s="452">
        <v>12.70394522</v>
      </c>
      <c r="R27" s="452">
        <v>10.6577579</v>
      </c>
      <c r="S27" s="452">
        <v>9.7536744199999994</v>
      </c>
      <c r="T27" s="452">
        <v>9.8260389799999999</v>
      </c>
      <c r="U27" s="452">
        <v>12.696641939999999</v>
      </c>
      <c r="V27" s="452">
        <v>14.36713357</v>
      </c>
      <c r="W27" s="452">
        <v>11.598454390000001</v>
      </c>
      <c r="X27" s="452">
        <v>10.07148971</v>
      </c>
      <c r="Y27" s="452">
        <v>11.250313520000001</v>
      </c>
      <c r="Z27" s="452">
        <v>12.54757603</v>
      </c>
      <c r="AA27" s="452">
        <v>14.452807119999999</v>
      </c>
      <c r="AB27" s="452">
        <v>11.89873519</v>
      </c>
      <c r="AC27" s="452">
        <v>11.357858289999999</v>
      </c>
      <c r="AD27" s="452">
        <v>9.8617436299999994</v>
      </c>
      <c r="AE27" s="452">
        <v>9.2999096699999999</v>
      </c>
      <c r="AF27" s="452">
        <v>10.45575766</v>
      </c>
      <c r="AG27" s="452">
        <v>14.73804056</v>
      </c>
      <c r="AH27" s="452">
        <v>14.373711269999999</v>
      </c>
      <c r="AI27" s="452">
        <v>12.38131656</v>
      </c>
      <c r="AJ27" s="452">
        <v>11.40718729</v>
      </c>
      <c r="AK27" s="452">
        <v>10.67488537</v>
      </c>
      <c r="AL27" s="452">
        <v>13.34309644</v>
      </c>
      <c r="AM27" s="452">
        <v>14.77586513</v>
      </c>
      <c r="AN27" s="452">
        <v>12.54848889</v>
      </c>
      <c r="AO27" s="452">
        <v>11.33315795</v>
      </c>
      <c r="AP27" s="452">
        <v>9.8231645200000006</v>
      </c>
      <c r="AQ27" s="452">
        <v>9.3959639100000008</v>
      </c>
      <c r="AR27" s="452">
        <v>10.79555036</v>
      </c>
      <c r="AS27" s="452">
        <v>12.935404220000001</v>
      </c>
      <c r="AT27" s="452">
        <v>13.33957715</v>
      </c>
      <c r="AU27" s="452">
        <v>12.90677606</v>
      </c>
      <c r="AV27" s="452">
        <v>10.64081657</v>
      </c>
      <c r="AW27" s="452">
        <v>10.32527299</v>
      </c>
      <c r="AX27" s="452">
        <v>11.91353215</v>
      </c>
      <c r="AY27" s="452">
        <v>14.427076013000001</v>
      </c>
      <c r="AZ27" s="917">
        <v>12.035874983999999</v>
      </c>
      <c r="BA27" s="456">
        <v>10.855320000000001</v>
      </c>
      <c r="BB27" s="456">
        <v>9.6386889999999994</v>
      </c>
      <c r="BC27" s="456">
        <v>9.4569670000000006</v>
      </c>
      <c r="BD27" s="456">
        <v>10.890169999999999</v>
      </c>
      <c r="BE27" s="456">
        <v>14.09219</v>
      </c>
      <c r="BF27" s="456">
        <v>14.38546</v>
      </c>
      <c r="BG27" s="456">
        <v>13.23274</v>
      </c>
      <c r="BH27" s="456">
        <v>10.922879999999999</v>
      </c>
      <c r="BI27" s="456">
        <v>10.61778</v>
      </c>
      <c r="BJ27" s="456">
        <v>12.532500000000001</v>
      </c>
      <c r="BK27" s="456">
        <v>15.0388</v>
      </c>
      <c r="BL27" s="456">
        <v>12.49431</v>
      </c>
      <c r="BM27" s="456">
        <v>11.123430000000001</v>
      </c>
      <c r="BN27" s="456">
        <v>9.6574729999999995</v>
      </c>
      <c r="BO27" s="456">
        <v>9.4746600000000001</v>
      </c>
      <c r="BP27" s="456">
        <v>10.91835</v>
      </c>
      <c r="BQ27" s="456">
        <v>14.15029</v>
      </c>
      <c r="BR27" s="456">
        <v>14.45402</v>
      </c>
      <c r="BS27" s="456">
        <v>13.27497</v>
      </c>
      <c r="BT27" s="456">
        <v>10.982250000000001</v>
      </c>
      <c r="BU27" s="456">
        <v>10.604430000000001</v>
      </c>
      <c r="BV27" s="456">
        <v>12.500080000000001</v>
      </c>
    </row>
    <row r="28" spans="1:74" ht="11.1" customHeight="1" x14ac:dyDescent="0.2">
      <c r="A28" s="54" t="s">
        <v>603</v>
      </c>
      <c r="B28" s="739" t="s">
        <v>1013</v>
      </c>
      <c r="C28" s="452">
        <v>0.46952568</v>
      </c>
      <c r="D28" s="452">
        <v>0.38158584000000001</v>
      </c>
      <c r="E28" s="452">
        <v>0.40301468000000001</v>
      </c>
      <c r="F28" s="452">
        <v>0.37202742</v>
      </c>
      <c r="G28" s="452">
        <v>0.37392225000000001</v>
      </c>
      <c r="H28" s="452">
        <v>0.36298627</v>
      </c>
      <c r="I28" s="452">
        <v>0.38285708000000002</v>
      </c>
      <c r="J28" s="452">
        <v>0.39136964000000002</v>
      </c>
      <c r="K28" s="452">
        <v>0.38372253000000001</v>
      </c>
      <c r="L28" s="452">
        <v>0.40760391000000001</v>
      </c>
      <c r="M28" s="452">
        <v>0.41436029000000002</v>
      </c>
      <c r="N28" s="452">
        <v>0.45597543000000001</v>
      </c>
      <c r="O28" s="452">
        <v>0.46246706999999998</v>
      </c>
      <c r="P28" s="452">
        <v>0.37427463999999999</v>
      </c>
      <c r="Q28" s="452">
        <v>0.41237795999999999</v>
      </c>
      <c r="R28" s="452">
        <v>0.37919869</v>
      </c>
      <c r="S28" s="452">
        <v>0.36266997000000001</v>
      </c>
      <c r="T28" s="452">
        <v>0.35163515000000001</v>
      </c>
      <c r="U28" s="452">
        <v>0.37754926999999999</v>
      </c>
      <c r="V28" s="452">
        <v>0.38696096000000002</v>
      </c>
      <c r="W28" s="452">
        <v>0.37133049000000001</v>
      </c>
      <c r="X28" s="452">
        <v>0.40034794000000001</v>
      </c>
      <c r="Y28" s="452">
        <v>0.41304945999999998</v>
      </c>
      <c r="Z28" s="452">
        <v>0.45196639</v>
      </c>
      <c r="AA28" s="452">
        <v>0.45354394999999997</v>
      </c>
      <c r="AB28" s="452">
        <v>0.40387403999999999</v>
      </c>
      <c r="AC28" s="452">
        <v>0.38442682</v>
      </c>
      <c r="AD28" s="452">
        <v>0.35721310000000001</v>
      </c>
      <c r="AE28" s="452">
        <v>0.35911860000000001</v>
      </c>
      <c r="AF28" s="452">
        <v>0.36016291</v>
      </c>
      <c r="AG28" s="452">
        <v>0.37156136000000001</v>
      </c>
      <c r="AH28" s="452">
        <v>0.38867721</v>
      </c>
      <c r="AI28" s="452">
        <v>0.39047818000000001</v>
      </c>
      <c r="AJ28" s="452">
        <v>0.39543083000000001</v>
      </c>
      <c r="AK28" s="452">
        <v>0.42145945000000001</v>
      </c>
      <c r="AL28" s="452">
        <v>0.43624157000000002</v>
      </c>
      <c r="AM28" s="452">
        <v>0.45219838000000001</v>
      </c>
      <c r="AN28" s="452">
        <v>0.38423309999999999</v>
      </c>
      <c r="AO28" s="452">
        <v>0.39501475000000003</v>
      </c>
      <c r="AP28" s="452">
        <v>0.36893195000000001</v>
      </c>
      <c r="AQ28" s="452">
        <v>0.37057841000000002</v>
      </c>
      <c r="AR28" s="452">
        <v>0.35667769999999999</v>
      </c>
      <c r="AS28" s="452">
        <v>0.38963565999999999</v>
      </c>
      <c r="AT28" s="452">
        <v>0.40129632999999998</v>
      </c>
      <c r="AU28" s="452">
        <v>0.38575721000000002</v>
      </c>
      <c r="AV28" s="452">
        <v>0.40786243999999999</v>
      </c>
      <c r="AW28" s="452">
        <v>0.41492488</v>
      </c>
      <c r="AX28" s="452">
        <v>0.47160895000000003</v>
      </c>
      <c r="AY28" s="452">
        <v>0.46928946999999999</v>
      </c>
      <c r="AZ28" s="917">
        <v>0.39070808000000001</v>
      </c>
      <c r="BA28" s="456">
        <v>0.397287</v>
      </c>
      <c r="BB28" s="456">
        <v>0.36839759999999999</v>
      </c>
      <c r="BC28" s="456">
        <v>0.36840610000000001</v>
      </c>
      <c r="BD28" s="456">
        <v>0.3536572</v>
      </c>
      <c r="BE28" s="456">
        <v>0.38614480000000001</v>
      </c>
      <c r="BF28" s="456">
        <v>0.39782889999999999</v>
      </c>
      <c r="BG28" s="456">
        <v>0.38257229999999998</v>
      </c>
      <c r="BH28" s="456">
        <v>0.4048657</v>
      </c>
      <c r="BI28" s="456">
        <v>0.41225119999999998</v>
      </c>
      <c r="BJ28" s="456">
        <v>0.46873019999999999</v>
      </c>
      <c r="BK28" s="456">
        <v>0.46599079999999998</v>
      </c>
      <c r="BL28" s="456">
        <v>0.38782139999999998</v>
      </c>
      <c r="BM28" s="456">
        <v>0.39455380000000001</v>
      </c>
      <c r="BN28" s="456">
        <v>0.36654350000000002</v>
      </c>
      <c r="BO28" s="456">
        <v>0.3672145</v>
      </c>
      <c r="BP28" s="456">
        <v>0.35290300000000002</v>
      </c>
      <c r="BQ28" s="456">
        <v>0.38548700000000002</v>
      </c>
      <c r="BR28" s="456">
        <v>0.39713270000000001</v>
      </c>
      <c r="BS28" s="456">
        <v>0.38172200000000001</v>
      </c>
      <c r="BT28" s="456">
        <v>0.40368029999999999</v>
      </c>
      <c r="BU28" s="456">
        <v>0.41075519999999999</v>
      </c>
      <c r="BV28" s="456">
        <v>0.46674339999999997</v>
      </c>
    </row>
    <row r="29" spans="1:74" ht="11.1" customHeight="1" x14ac:dyDescent="0.2">
      <c r="A29" s="54"/>
      <c r="B29" s="56"/>
      <c r="C29" s="453"/>
      <c r="D29" s="453"/>
      <c r="E29" s="453"/>
      <c r="F29" s="453"/>
      <c r="G29" s="453"/>
      <c r="H29" s="453"/>
      <c r="I29" s="453"/>
      <c r="J29" s="453"/>
      <c r="K29" s="453"/>
      <c r="L29" s="453"/>
      <c r="M29" s="453"/>
      <c r="N29" s="453"/>
      <c r="O29" s="453"/>
      <c r="P29" s="453"/>
      <c r="Q29" s="453"/>
      <c r="R29" s="453"/>
      <c r="S29" s="453"/>
      <c r="T29" s="453"/>
      <c r="U29" s="453"/>
      <c r="V29" s="453"/>
      <c r="W29" s="453"/>
      <c r="X29" s="453"/>
      <c r="Y29" s="453"/>
      <c r="Z29" s="453"/>
      <c r="AA29" s="453"/>
      <c r="AB29" s="453"/>
      <c r="AC29" s="453"/>
      <c r="AD29" s="453"/>
      <c r="AE29" s="453"/>
      <c r="AF29" s="453"/>
      <c r="AG29" s="453"/>
      <c r="AH29" s="453"/>
      <c r="AI29" s="453"/>
      <c r="AJ29" s="453"/>
      <c r="AK29" s="453"/>
      <c r="AL29" s="453"/>
      <c r="AM29" s="453"/>
      <c r="AN29" s="453"/>
      <c r="AO29" s="453"/>
      <c r="AP29" s="453"/>
      <c r="AQ29" s="453"/>
      <c r="AR29" s="453"/>
      <c r="AS29" s="453"/>
      <c r="AT29" s="453"/>
      <c r="AU29" s="453"/>
      <c r="AV29" s="453"/>
      <c r="AW29" s="453"/>
      <c r="AX29" s="453"/>
      <c r="AY29" s="453"/>
      <c r="AZ29" s="941"/>
      <c r="BA29" s="457"/>
      <c r="BB29" s="457"/>
      <c r="BC29" s="457"/>
      <c r="BD29" s="457"/>
      <c r="BE29" s="457"/>
      <c r="BF29" s="457"/>
      <c r="BG29" s="457"/>
      <c r="BH29" s="457"/>
      <c r="BI29" s="457"/>
      <c r="BJ29" s="457"/>
      <c r="BK29" s="457"/>
      <c r="BL29" s="457"/>
      <c r="BM29" s="457"/>
      <c r="BN29" s="457"/>
      <c r="BO29" s="457"/>
      <c r="BP29" s="457"/>
      <c r="BQ29" s="457"/>
      <c r="BR29" s="457"/>
      <c r="BS29" s="457"/>
      <c r="BT29" s="457"/>
      <c r="BU29" s="457"/>
      <c r="BV29" s="457"/>
    </row>
    <row r="30" spans="1:74" s="57" customFormat="1" ht="11.1" customHeight="1" x14ac:dyDescent="0.2">
      <c r="A30" s="460" t="s">
        <v>615</v>
      </c>
      <c r="B30" s="741" t="s">
        <v>989</v>
      </c>
      <c r="C30" s="299">
        <v>113.60509057</v>
      </c>
      <c r="D30" s="299">
        <v>103.06262117999999</v>
      </c>
      <c r="E30" s="299">
        <v>108.60313764</v>
      </c>
      <c r="F30" s="299">
        <v>104.56587138</v>
      </c>
      <c r="G30" s="299">
        <v>113.00720865</v>
      </c>
      <c r="H30" s="299">
        <v>121.56717173</v>
      </c>
      <c r="I30" s="299">
        <v>133.95171139000001</v>
      </c>
      <c r="J30" s="299">
        <v>135.67595263000001</v>
      </c>
      <c r="K30" s="299">
        <v>124.19527521000001</v>
      </c>
      <c r="L30" s="299">
        <v>111.85135757</v>
      </c>
      <c r="M30" s="299">
        <v>106.85796302999999</v>
      </c>
      <c r="N30" s="299">
        <v>113.92945207</v>
      </c>
      <c r="O30" s="299">
        <v>112.78971684</v>
      </c>
      <c r="P30" s="299">
        <v>103.83028427000001</v>
      </c>
      <c r="Q30" s="299">
        <v>112.64296369</v>
      </c>
      <c r="R30" s="299">
        <v>104.09076447</v>
      </c>
      <c r="S30" s="299">
        <v>113.24271739</v>
      </c>
      <c r="T30" s="299">
        <v>120.70658422</v>
      </c>
      <c r="U30" s="299">
        <v>136.39420265999999</v>
      </c>
      <c r="V30" s="299">
        <v>138.38957192000001</v>
      </c>
      <c r="W30" s="299">
        <v>126.54578748</v>
      </c>
      <c r="X30" s="299">
        <v>118.20785266999999</v>
      </c>
      <c r="Y30" s="299">
        <v>109.75648323</v>
      </c>
      <c r="Z30" s="299">
        <v>111.51182664</v>
      </c>
      <c r="AA30" s="299">
        <v>118.23400581999999</v>
      </c>
      <c r="AB30" s="299">
        <v>108.96666611000001</v>
      </c>
      <c r="AC30" s="299">
        <v>111.38231372</v>
      </c>
      <c r="AD30" s="299">
        <v>108.9724916</v>
      </c>
      <c r="AE30" s="299">
        <v>117.86368826</v>
      </c>
      <c r="AF30" s="299">
        <v>127.94905254</v>
      </c>
      <c r="AG30" s="299">
        <v>139.55100440000001</v>
      </c>
      <c r="AH30" s="299">
        <v>140.63226456999999</v>
      </c>
      <c r="AI30" s="299">
        <v>127.24828889</v>
      </c>
      <c r="AJ30" s="299">
        <v>120.8987046</v>
      </c>
      <c r="AK30" s="299">
        <v>112.09079488</v>
      </c>
      <c r="AL30" s="299">
        <v>117.15194097</v>
      </c>
      <c r="AM30" s="299">
        <v>124.44735304</v>
      </c>
      <c r="AN30" s="299">
        <v>113.20445431</v>
      </c>
      <c r="AO30" s="299">
        <v>114.42690426</v>
      </c>
      <c r="AP30" s="299">
        <v>112.43561529</v>
      </c>
      <c r="AQ30" s="299">
        <v>119.94259623000001</v>
      </c>
      <c r="AR30" s="299">
        <v>130.58900788</v>
      </c>
      <c r="AS30" s="299">
        <v>144.36314668</v>
      </c>
      <c r="AT30" s="299">
        <v>142.26268350000001</v>
      </c>
      <c r="AU30" s="299">
        <v>129.79109406000001</v>
      </c>
      <c r="AV30" s="299">
        <v>124.68003192</v>
      </c>
      <c r="AW30" s="299">
        <v>114.78190796</v>
      </c>
      <c r="AX30" s="299">
        <v>122.52159204</v>
      </c>
      <c r="AY30" s="299">
        <v>125.64353499000001</v>
      </c>
      <c r="AZ30" s="916">
        <v>115.05502092</v>
      </c>
      <c r="BA30" s="462">
        <v>117.8058</v>
      </c>
      <c r="BB30" s="462">
        <v>113.67449999999999</v>
      </c>
      <c r="BC30" s="462">
        <v>123.44750000000001</v>
      </c>
      <c r="BD30" s="462">
        <v>132.4057</v>
      </c>
      <c r="BE30" s="462">
        <v>146.02789999999999</v>
      </c>
      <c r="BF30" s="462">
        <v>148.91720000000001</v>
      </c>
      <c r="BG30" s="462">
        <v>133.89500000000001</v>
      </c>
      <c r="BH30" s="462">
        <v>126.7882</v>
      </c>
      <c r="BI30" s="462">
        <v>118.2728</v>
      </c>
      <c r="BJ30" s="462">
        <v>123.51</v>
      </c>
      <c r="BK30" s="462">
        <v>131.4272</v>
      </c>
      <c r="BL30" s="462">
        <v>121.3343</v>
      </c>
      <c r="BM30" s="462">
        <v>125.01779999999999</v>
      </c>
      <c r="BN30" s="462">
        <v>120.2504</v>
      </c>
      <c r="BO30" s="462">
        <v>130.65710000000001</v>
      </c>
      <c r="BP30" s="462">
        <v>140.24340000000001</v>
      </c>
      <c r="BQ30" s="462">
        <v>154.6206</v>
      </c>
      <c r="BR30" s="462">
        <v>157.83279999999999</v>
      </c>
      <c r="BS30" s="462">
        <v>141.83439999999999</v>
      </c>
      <c r="BT30" s="462">
        <v>134.06909999999999</v>
      </c>
      <c r="BU30" s="462">
        <v>125.0081</v>
      </c>
      <c r="BV30" s="462">
        <v>130.58189999999999</v>
      </c>
    </row>
    <row r="31" spans="1:74" ht="11.1" customHeight="1" x14ac:dyDescent="0.2">
      <c r="A31" s="54" t="s">
        <v>605</v>
      </c>
      <c r="B31" s="739" t="s">
        <v>1004</v>
      </c>
      <c r="C31" s="452">
        <v>4.2499365500000001</v>
      </c>
      <c r="D31" s="452">
        <v>3.9385332399999999</v>
      </c>
      <c r="E31" s="452">
        <v>4.0039252400000001</v>
      </c>
      <c r="F31" s="452">
        <v>3.8586631599999999</v>
      </c>
      <c r="G31" s="452">
        <v>3.9693971499999998</v>
      </c>
      <c r="H31" s="452">
        <v>4.1127910700000001</v>
      </c>
      <c r="I31" s="452">
        <v>4.8572644900000004</v>
      </c>
      <c r="J31" s="452">
        <v>4.8486880299999999</v>
      </c>
      <c r="K31" s="452">
        <v>4.3000298099999998</v>
      </c>
      <c r="L31" s="452">
        <v>3.89329371</v>
      </c>
      <c r="M31" s="452">
        <v>3.8279694599999998</v>
      </c>
      <c r="N31" s="452">
        <v>4.0850220999999998</v>
      </c>
      <c r="O31" s="452">
        <v>4.0982265900000003</v>
      </c>
      <c r="P31" s="452">
        <v>3.90012062</v>
      </c>
      <c r="Q31" s="452">
        <v>4.0439620500000002</v>
      </c>
      <c r="R31" s="452">
        <v>3.6153504700000001</v>
      </c>
      <c r="S31" s="452">
        <v>3.9048921999999999</v>
      </c>
      <c r="T31" s="452">
        <v>4.0888324300000001</v>
      </c>
      <c r="U31" s="452">
        <v>4.8765816600000003</v>
      </c>
      <c r="V31" s="452">
        <v>4.5272222700000002</v>
      </c>
      <c r="W31" s="452">
        <v>4.3775785599999999</v>
      </c>
      <c r="X31" s="452">
        <v>4.0347777100000002</v>
      </c>
      <c r="Y31" s="452">
        <v>3.88472945</v>
      </c>
      <c r="Z31" s="452">
        <v>3.9188160399999998</v>
      </c>
      <c r="AA31" s="452">
        <v>4.2748267699999998</v>
      </c>
      <c r="AB31" s="452">
        <v>4.0720015399999996</v>
      </c>
      <c r="AC31" s="452">
        <v>4.0104718300000002</v>
      </c>
      <c r="AD31" s="452">
        <v>3.7746246700000001</v>
      </c>
      <c r="AE31" s="452">
        <v>3.9298830900000001</v>
      </c>
      <c r="AF31" s="452">
        <v>4.18790496</v>
      </c>
      <c r="AG31" s="452">
        <v>4.6316322000000003</v>
      </c>
      <c r="AH31" s="452">
        <v>4.3625462400000004</v>
      </c>
      <c r="AI31" s="452">
        <v>4.0365937699999996</v>
      </c>
      <c r="AJ31" s="452">
        <v>3.92695843</v>
      </c>
      <c r="AK31" s="452">
        <v>3.73208984</v>
      </c>
      <c r="AL31" s="452">
        <v>4.05413464</v>
      </c>
      <c r="AM31" s="452">
        <v>4.4860222900000002</v>
      </c>
      <c r="AN31" s="452">
        <v>3.8750649799999999</v>
      </c>
      <c r="AO31" s="452">
        <v>3.9304137899999998</v>
      </c>
      <c r="AP31" s="452">
        <v>3.8110810599999998</v>
      </c>
      <c r="AQ31" s="452">
        <v>3.8491775000000001</v>
      </c>
      <c r="AR31" s="452">
        <v>4.3547189499999996</v>
      </c>
      <c r="AS31" s="452">
        <v>4.8655296999999997</v>
      </c>
      <c r="AT31" s="452">
        <v>4.5372253799999998</v>
      </c>
      <c r="AU31" s="452">
        <v>4.16249029</v>
      </c>
      <c r="AV31" s="452">
        <v>3.99977574</v>
      </c>
      <c r="AW31" s="452">
        <v>3.6338916000000001</v>
      </c>
      <c r="AX31" s="452">
        <v>4.3493090700000003</v>
      </c>
      <c r="AY31" s="452">
        <v>4.5017100663000003</v>
      </c>
      <c r="AZ31" s="917">
        <v>3.9157531370999998</v>
      </c>
      <c r="BA31" s="456">
        <v>3.967044</v>
      </c>
      <c r="BB31" s="456">
        <v>3.7868819999999999</v>
      </c>
      <c r="BC31" s="456">
        <v>3.8132600000000001</v>
      </c>
      <c r="BD31" s="456">
        <v>4.2648089999999996</v>
      </c>
      <c r="BE31" s="456">
        <v>4.7798220000000002</v>
      </c>
      <c r="BF31" s="456">
        <v>4.7877789999999996</v>
      </c>
      <c r="BG31" s="456">
        <v>4.1787039999999998</v>
      </c>
      <c r="BH31" s="456">
        <v>3.9984139999999999</v>
      </c>
      <c r="BI31" s="456">
        <v>3.5850390000000001</v>
      </c>
      <c r="BJ31" s="456">
        <v>4.2089179999999997</v>
      </c>
      <c r="BK31" s="456">
        <v>4.3672870000000001</v>
      </c>
      <c r="BL31" s="456">
        <v>3.802889</v>
      </c>
      <c r="BM31" s="456">
        <v>3.8973049999999998</v>
      </c>
      <c r="BN31" s="456">
        <v>3.7729720000000002</v>
      </c>
      <c r="BO31" s="456">
        <v>3.8114680000000001</v>
      </c>
      <c r="BP31" s="456">
        <v>4.2661480000000003</v>
      </c>
      <c r="BQ31" s="456">
        <v>4.7864139999999997</v>
      </c>
      <c r="BR31" s="456">
        <v>4.7915289999999997</v>
      </c>
      <c r="BS31" s="456">
        <v>4.1740750000000002</v>
      </c>
      <c r="BT31" s="456">
        <v>3.9896850000000001</v>
      </c>
      <c r="BU31" s="456">
        <v>3.5747369999999998</v>
      </c>
      <c r="BV31" s="456">
        <v>4.1935589999999996</v>
      </c>
    </row>
    <row r="32" spans="1:74" ht="11.1" customHeight="1" x14ac:dyDescent="0.2">
      <c r="A32" s="54" t="s">
        <v>606</v>
      </c>
      <c r="B32" s="740" t="s">
        <v>1005</v>
      </c>
      <c r="C32" s="452">
        <v>12.748852080000001</v>
      </c>
      <c r="D32" s="452">
        <v>11.69556841</v>
      </c>
      <c r="E32" s="452">
        <v>12.02656999</v>
      </c>
      <c r="F32" s="452">
        <v>11.063787339999999</v>
      </c>
      <c r="G32" s="452">
        <v>11.28253677</v>
      </c>
      <c r="H32" s="452">
        <v>12.25114932</v>
      </c>
      <c r="I32" s="452">
        <v>13.68770224</v>
      </c>
      <c r="J32" s="452">
        <v>14.49793154</v>
      </c>
      <c r="K32" s="452">
        <v>12.67049688</v>
      </c>
      <c r="L32" s="452">
        <v>11.510772920000001</v>
      </c>
      <c r="M32" s="452">
        <v>10.955641760000001</v>
      </c>
      <c r="N32" s="452">
        <v>12.407663790000001</v>
      </c>
      <c r="O32" s="452">
        <v>12.11509912</v>
      </c>
      <c r="P32" s="452">
        <v>11.32625266</v>
      </c>
      <c r="Q32" s="452">
        <v>11.783641790000001</v>
      </c>
      <c r="R32" s="452">
        <v>10.701148099999999</v>
      </c>
      <c r="S32" s="452">
        <v>10.95019637</v>
      </c>
      <c r="T32" s="452">
        <v>11.662786840000001</v>
      </c>
      <c r="U32" s="452">
        <v>13.773676849999999</v>
      </c>
      <c r="V32" s="452">
        <v>13.610055750000001</v>
      </c>
      <c r="W32" s="452">
        <v>12.666721450000001</v>
      </c>
      <c r="X32" s="452">
        <v>11.49734628</v>
      </c>
      <c r="Y32" s="452">
        <v>11.438461999999999</v>
      </c>
      <c r="Z32" s="452">
        <v>11.78181781</v>
      </c>
      <c r="AA32" s="452">
        <v>12.29418287</v>
      </c>
      <c r="AB32" s="452">
        <v>11.396820290000001</v>
      </c>
      <c r="AC32" s="452">
        <v>11.72536994</v>
      </c>
      <c r="AD32" s="452">
        <v>10.86650644</v>
      </c>
      <c r="AE32" s="452">
        <v>11.10277986</v>
      </c>
      <c r="AF32" s="452">
        <v>12.5693853</v>
      </c>
      <c r="AG32" s="452">
        <v>14.58271622</v>
      </c>
      <c r="AH32" s="452">
        <v>14.05634066</v>
      </c>
      <c r="AI32" s="452">
        <v>12.68043868</v>
      </c>
      <c r="AJ32" s="452">
        <v>11.68661502</v>
      </c>
      <c r="AK32" s="452">
        <v>11.01534951</v>
      </c>
      <c r="AL32" s="452">
        <v>12.71151321</v>
      </c>
      <c r="AM32" s="452">
        <v>13.20268269</v>
      </c>
      <c r="AN32" s="452">
        <v>12.223098540000001</v>
      </c>
      <c r="AO32" s="452">
        <v>11.80983765</v>
      </c>
      <c r="AP32" s="452">
        <v>11.096812829999999</v>
      </c>
      <c r="AQ32" s="452">
        <v>11.413200399999999</v>
      </c>
      <c r="AR32" s="452">
        <v>12.509527200000001</v>
      </c>
      <c r="AS32" s="452">
        <v>14.65979795</v>
      </c>
      <c r="AT32" s="452">
        <v>13.840391650000001</v>
      </c>
      <c r="AU32" s="452">
        <v>12.21754395</v>
      </c>
      <c r="AV32" s="452">
        <v>11.85462626</v>
      </c>
      <c r="AW32" s="452">
        <v>10.90157179</v>
      </c>
      <c r="AX32" s="452">
        <v>12.828382059999999</v>
      </c>
      <c r="AY32" s="452">
        <v>13.164396030000001</v>
      </c>
      <c r="AZ32" s="917">
        <v>12.277185429999999</v>
      </c>
      <c r="BA32" s="456">
        <v>12.281040000000001</v>
      </c>
      <c r="BB32" s="456">
        <v>11.57239</v>
      </c>
      <c r="BC32" s="456">
        <v>12.00695</v>
      </c>
      <c r="BD32" s="456">
        <v>12.935309999999999</v>
      </c>
      <c r="BE32" s="456">
        <v>14.524150000000001</v>
      </c>
      <c r="BF32" s="456">
        <v>14.75423</v>
      </c>
      <c r="BG32" s="456">
        <v>13.22157</v>
      </c>
      <c r="BH32" s="456">
        <v>12.40424</v>
      </c>
      <c r="BI32" s="456">
        <v>11.94267</v>
      </c>
      <c r="BJ32" s="456">
        <v>12.923999999999999</v>
      </c>
      <c r="BK32" s="456">
        <v>14.04777</v>
      </c>
      <c r="BL32" s="456">
        <v>12.66056</v>
      </c>
      <c r="BM32" s="456">
        <v>12.97739</v>
      </c>
      <c r="BN32" s="456">
        <v>12.08891</v>
      </c>
      <c r="BO32" s="456">
        <v>12.469950000000001</v>
      </c>
      <c r="BP32" s="456">
        <v>13.43746</v>
      </c>
      <c r="BQ32" s="456">
        <v>15.107570000000001</v>
      </c>
      <c r="BR32" s="456">
        <v>15.31634</v>
      </c>
      <c r="BS32" s="456">
        <v>13.72982</v>
      </c>
      <c r="BT32" s="456">
        <v>12.874700000000001</v>
      </c>
      <c r="BU32" s="456">
        <v>12.416130000000001</v>
      </c>
      <c r="BV32" s="456">
        <v>13.47767</v>
      </c>
    </row>
    <row r="33" spans="1:74" ht="11.1" customHeight="1" x14ac:dyDescent="0.2">
      <c r="A33" s="54" t="s">
        <v>607</v>
      </c>
      <c r="B33" s="739" t="s">
        <v>1006</v>
      </c>
      <c r="C33" s="452">
        <v>15.23946611</v>
      </c>
      <c r="D33" s="452">
        <v>13.688683640000001</v>
      </c>
      <c r="E33" s="452">
        <v>14.384191810000001</v>
      </c>
      <c r="F33" s="452">
        <v>13.035328890000001</v>
      </c>
      <c r="G33" s="452">
        <v>14.257530709999999</v>
      </c>
      <c r="H33" s="452">
        <v>15.62229378</v>
      </c>
      <c r="I33" s="452">
        <v>16.746942359999998</v>
      </c>
      <c r="J33" s="452">
        <v>16.924775780000001</v>
      </c>
      <c r="K33" s="452">
        <v>15.13689007</v>
      </c>
      <c r="L33" s="452">
        <v>13.78666641</v>
      </c>
      <c r="M33" s="452">
        <v>13.680743319999999</v>
      </c>
      <c r="N33" s="452">
        <v>14.741924040000001</v>
      </c>
      <c r="O33" s="452">
        <v>14.62154619</v>
      </c>
      <c r="P33" s="452">
        <v>13.3320898</v>
      </c>
      <c r="Q33" s="452">
        <v>14.42670749</v>
      </c>
      <c r="R33" s="452">
        <v>13.02028114</v>
      </c>
      <c r="S33" s="452">
        <v>14.03971325</v>
      </c>
      <c r="T33" s="452">
        <v>14.94181058</v>
      </c>
      <c r="U33" s="452">
        <v>16.694514340000001</v>
      </c>
      <c r="V33" s="452">
        <v>16.496730970000002</v>
      </c>
      <c r="W33" s="452">
        <v>14.917543009999999</v>
      </c>
      <c r="X33" s="452">
        <v>14.385519199999999</v>
      </c>
      <c r="Y33" s="452">
        <v>13.634169480000001</v>
      </c>
      <c r="Z33" s="452">
        <v>14.180545629999999</v>
      </c>
      <c r="AA33" s="452">
        <v>15.444073469999999</v>
      </c>
      <c r="AB33" s="452">
        <v>13.66354355</v>
      </c>
      <c r="AC33" s="452">
        <v>14.21457511</v>
      </c>
      <c r="AD33" s="452">
        <v>13.689296840000001</v>
      </c>
      <c r="AE33" s="452">
        <v>14.33700893</v>
      </c>
      <c r="AF33" s="452">
        <v>15.856117599999999</v>
      </c>
      <c r="AG33" s="452">
        <v>17.001279759999999</v>
      </c>
      <c r="AH33" s="452">
        <v>17.333332540000001</v>
      </c>
      <c r="AI33" s="452">
        <v>15.49897618</v>
      </c>
      <c r="AJ33" s="452">
        <v>14.639636660000001</v>
      </c>
      <c r="AK33" s="452">
        <v>13.718285460000001</v>
      </c>
      <c r="AL33" s="452">
        <v>14.808701920000001</v>
      </c>
      <c r="AM33" s="452">
        <v>16.041791799999999</v>
      </c>
      <c r="AN33" s="452">
        <v>14.45308599</v>
      </c>
      <c r="AO33" s="452">
        <v>14.70117656</v>
      </c>
      <c r="AP33" s="452">
        <v>14.029694989999999</v>
      </c>
      <c r="AQ33" s="452">
        <v>14.868301170000001</v>
      </c>
      <c r="AR33" s="452">
        <v>16.54248158</v>
      </c>
      <c r="AS33" s="452">
        <v>18.79225782</v>
      </c>
      <c r="AT33" s="452">
        <v>18.03605267</v>
      </c>
      <c r="AU33" s="452">
        <v>16.07610283</v>
      </c>
      <c r="AV33" s="452">
        <v>15.79526941</v>
      </c>
      <c r="AW33" s="452">
        <v>14.843950769999999</v>
      </c>
      <c r="AX33" s="452">
        <v>16.681288630000001</v>
      </c>
      <c r="AY33" s="452">
        <v>16.651103235000001</v>
      </c>
      <c r="AZ33" s="917">
        <v>14.793078417</v>
      </c>
      <c r="BA33" s="456">
        <v>15.80583</v>
      </c>
      <c r="BB33" s="456">
        <v>14.261139999999999</v>
      </c>
      <c r="BC33" s="456">
        <v>15.854279999999999</v>
      </c>
      <c r="BD33" s="456">
        <v>16.709810000000001</v>
      </c>
      <c r="BE33" s="456">
        <v>18.1418</v>
      </c>
      <c r="BF33" s="456">
        <v>18.191510000000001</v>
      </c>
      <c r="BG33" s="456">
        <v>16.274229999999999</v>
      </c>
      <c r="BH33" s="456">
        <v>15.55828</v>
      </c>
      <c r="BI33" s="456">
        <v>14.75816</v>
      </c>
      <c r="BJ33" s="456">
        <v>16.485469999999999</v>
      </c>
      <c r="BK33" s="456">
        <v>18.032430000000002</v>
      </c>
      <c r="BL33" s="456">
        <v>15.75704</v>
      </c>
      <c r="BM33" s="456">
        <v>17.37811</v>
      </c>
      <c r="BN33" s="456">
        <v>15.598280000000001</v>
      </c>
      <c r="BO33" s="456">
        <v>17.365790000000001</v>
      </c>
      <c r="BP33" s="456">
        <v>18.24457</v>
      </c>
      <c r="BQ33" s="456">
        <v>19.832899999999999</v>
      </c>
      <c r="BR33" s="456">
        <v>19.926290000000002</v>
      </c>
      <c r="BS33" s="456">
        <v>17.712679999999999</v>
      </c>
      <c r="BT33" s="456">
        <v>16.990459999999999</v>
      </c>
      <c r="BU33" s="456">
        <v>16.153230000000001</v>
      </c>
      <c r="BV33" s="456">
        <v>18.020019999999999</v>
      </c>
    </row>
    <row r="34" spans="1:74" ht="11.1" customHeight="1" x14ac:dyDescent="0.2">
      <c r="A34" s="54" t="s">
        <v>608</v>
      </c>
      <c r="B34" s="739" t="s">
        <v>1007</v>
      </c>
      <c r="C34" s="452">
        <v>8.8379906699999999</v>
      </c>
      <c r="D34" s="452">
        <v>8.1057179099999992</v>
      </c>
      <c r="E34" s="452">
        <v>8.2918882000000007</v>
      </c>
      <c r="F34" s="452">
        <v>7.6794295799999999</v>
      </c>
      <c r="G34" s="452">
        <v>8.1904715299999999</v>
      </c>
      <c r="H34" s="452">
        <v>8.9129418600000001</v>
      </c>
      <c r="I34" s="452">
        <v>9.7156642299999998</v>
      </c>
      <c r="J34" s="452">
        <v>9.7325975400000004</v>
      </c>
      <c r="K34" s="452">
        <v>9.1347421999999998</v>
      </c>
      <c r="L34" s="452">
        <v>8.0692033399999996</v>
      </c>
      <c r="M34" s="452">
        <v>8.10395486</v>
      </c>
      <c r="N34" s="452">
        <v>8.7632351100000001</v>
      </c>
      <c r="O34" s="452">
        <v>9.1390516000000002</v>
      </c>
      <c r="P34" s="452">
        <v>8.0932784299999998</v>
      </c>
      <c r="Q34" s="452">
        <v>8.6448432200000003</v>
      </c>
      <c r="R34" s="452">
        <v>7.9870484800000003</v>
      </c>
      <c r="S34" s="452">
        <v>8.6031922499999993</v>
      </c>
      <c r="T34" s="452">
        <v>9.4168327099999996</v>
      </c>
      <c r="U34" s="452">
        <v>9.9421853500000008</v>
      </c>
      <c r="V34" s="452">
        <v>10.290084179999999</v>
      </c>
      <c r="W34" s="452">
        <v>9.2415581200000005</v>
      </c>
      <c r="X34" s="452">
        <v>8.6312925299999996</v>
      </c>
      <c r="Y34" s="452">
        <v>8.4797052300000004</v>
      </c>
      <c r="Z34" s="452">
        <v>8.7954070099999999</v>
      </c>
      <c r="AA34" s="452">
        <v>9.5573569999999997</v>
      </c>
      <c r="AB34" s="452">
        <v>8.3821639300000008</v>
      </c>
      <c r="AC34" s="452">
        <v>8.5388298999999996</v>
      </c>
      <c r="AD34" s="452">
        <v>8.2201240299999991</v>
      </c>
      <c r="AE34" s="452">
        <v>8.8577009899999997</v>
      </c>
      <c r="AF34" s="452">
        <v>9.5823182500000001</v>
      </c>
      <c r="AG34" s="452">
        <v>10.15049483</v>
      </c>
      <c r="AH34" s="452">
        <v>10.318635159999999</v>
      </c>
      <c r="AI34" s="452">
        <v>9.4149429100000006</v>
      </c>
      <c r="AJ34" s="452">
        <v>8.9861245800000003</v>
      </c>
      <c r="AK34" s="452">
        <v>8.6515820300000001</v>
      </c>
      <c r="AL34" s="452">
        <v>9.2895785100000001</v>
      </c>
      <c r="AM34" s="452">
        <v>9.9028802500000008</v>
      </c>
      <c r="AN34" s="452">
        <v>9.1512615400000001</v>
      </c>
      <c r="AO34" s="452">
        <v>9.0060756099999999</v>
      </c>
      <c r="AP34" s="452">
        <v>8.5527859300000006</v>
      </c>
      <c r="AQ34" s="452">
        <v>8.8542136100000004</v>
      </c>
      <c r="AR34" s="452">
        <v>9.8239244800000005</v>
      </c>
      <c r="AS34" s="452">
        <v>10.90463868</v>
      </c>
      <c r="AT34" s="452">
        <v>10.55187475</v>
      </c>
      <c r="AU34" s="452">
        <v>9.7154989</v>
      </c>
      <c r="AV34" s="452">
        <v>9.3880762200000003</v>
      </c>
      <c r="AW34" s="452">
        <v>8.8638336300000002</v>
      </c>
      <c r="AX34" s="452">
        <v>9.8021470799999992</v>
      </c>
      <c r="AY34" s="452">
        <v>10.404564723</v>
      </c>
      <c r="AZ34" s="917">
        <v>9.4914810332999995</v>
      </c>
      <c r="BA34" s="456">
        <v>9.3420240000000003</v>
      </c>
      <c r="BB34" s="456">
        <v>8.8277319999999992</v>
      </c>
      <c r="BC34" s="456">
        <v>9.244154</v>
      </c>
      <c r="BD34" s="456">
        <v>10.162710000000001</v>
      </c>
      <c r="BE34" s="456">
        <v>11.321910000000001</v>
      </c>
      <c r="BF34" s="456">
        <v>11.277979999999999</v>
      </c>
      <c r="BG34" s="456">
        <v>9.9621709999999997</v>
      </c>
      <c r="BH34" s="456">
        <v>9.7301359999999999</v>
      </c>
      <c r="BI34" s="456">
        <v>9.2551369999999995</v>
      </c>
      <c r="BJ34" s="456">
        <v>10.092930000000001</v>
      </c>
      <c r="BK34" s="456">
        <v>10.64513</v>
      </c>
      <c r="BL34" s="456">
        <v>9.9665499999999998</v>
      </c>
      <c r="BM34" s="456">
        <v>9.68004</v>
      </c>
      <c r="BN34" s="456">
        <v>9.1109659999999995</v>
      </c>
      <c r="BO34" s="456">
        <v>9.5277750000000001</v>
      </c>
      <c r="BP34" s="456">
        <v>10.46203</v>
      </c>
      <c r="BQ34" s="456">
        <v>11.65339</v>
      </c>
      <c r="BR34" s="456">
        <v>11.609030000000001</v>
      </c>
      <c r="BS34" s="456">
        <v>10.240360000000001</v>
      </c>
      <c r="BT34" s="456">
        <v>9.9902709999999999</v>
      </c>
      <c r="BU34" s="456">
        <v>9.4935139999999993</v>
      </c>
      <c r="BV34" s="456">
        <v>10.34254</v>
      </c>
    </row>
    <row r="35" spans="1:74" ht="11.1" customHeight="1" x14ac:dyDescent="0.2">
      <c r="A35" s="54" t="s">
        <v>609</v>
      </c>
      <c r="B35" s="739" t="s">
        <v>1008</v>
      </c>
      <c r="C35" s="452">
        <v>27.068993590000002</v>
      </c>
      <c r="D35" s="452">
        <v>24.234512039999998</v>
      </c>
      <c r="E35" s="452">
        <v>25.104618689999999</v>
      </c>
      <c r="F35" s="452">
        <v>25.3111532</v>
      </c>
      <c r="G35" s="452">
        <v>28.54665284</v>
      </c>
      <c r="H35" s="452">
        <v>29.766604770000001</v>
      </c>
      <c r="I35" s="452">
        <v>32.971963119999998</v>
      </c>
      <c r="J35" s="452">
        <v>32.334532979999999</v>
      </c>
      <c r="K35" s="452">
        <v>29.36825279</v>
      </c>
      <c r="L35" s="452">
        <v>26.626436089999999</v>
      </c>
      <c r="M35" s="452">
        <v>26.428519810000001</v>
      </c>
      <c r="N35" s="452">
        <v>27.045388079999999</v>
      </c>
      <c r="O35" s="452">
        <v>25.60630068</v>
      </c>
      <c r="P35" s="452">
        <v>24.211719899999999</v>
      </c>
      <c r="Q35" s="452">
        <v>27.191913499999998</v>
      </c>
      <c r="R35" s="452">
        <v>25.693719290000001</v>
      </c>
      <c r="S35" s="452">
        <v>28.214352770000001</v>
      </c>
      <c r="T35" s="452">
        <v>29.54997693</v>
      </c>
      <c r="U35" s="452">
        <v>33.699621110000002</v>
      </c>
      <c r="V35" s="452">
        <v>34.186916709999998</v>
      </c>
      <c r="W35" s="452">
        <v>30.7930916</v>
      </c>
      <c r="X35" s="452">
        <v>28.497893770000001</v>
      </c>
      <c r="Y35" s="452">
        <v>26.64223337</v>
      </c>
      <c r="Z35" s="452">
        <v>26.98451846</v>
      </c>
      <c r="AA35" s="452">
        <v>28.14280205</v>
      </c>
      <c r="AB35" s="452">
        <v>25.99986681</v>
      </c>
      <c r="AC35" s="452">
        <v>26.971438070000001</v>
      </c>
      <c r="AD35" s="452">
        <v>26.93230629</v>
      </c>
      <c r="AE35" s="452">
        <v>30.02890584</v>
      </c>
      <c r="AF35" s="452">
        <v>32.552850970000001</v>
      </c>
      <c r="AG35" s="452">
        <v>34.847455680000003</v>
      </c>
      <c r="AH35" s="452">
        <v>34.863176580000001</v>
      </c>
      <c r="AI35" s="452">
        <v>30.96312301</v>
      </c>
      <c r="AJ35" s="452">
        <v>28.904279379999998</v>
      </c>
      <c r="AK35" s="452">
        <v>27.50925707</v>
      </c>
      <c r="AL35" s="452">
        <v>28.109784340000001</v>
      </c>
      <c r="AM35" s="452">
        <v>30.168638829999999</v>
      </c>
      <c r="AN35" s="452">
        <v>26.828335200000001</v>
      </c>
      <c r="AO35" s="452">
        <v>27.361978619999999</v>
      </c>
      <c r="AP35" s="452">
        <v>28.0042738</v>
      </c>
      <c r="AQ35" s="452">
        <v>30.363588020000002</v>
      </c>
      <c r="AR35" s="452">
        <v>33.213439080000001</v>
      </c>
      <c r="AS35" s="452">
        <v>35.81150512</v>
      </c>
      <c r="AT35" s="452">
        <v>34.797905499999999</v>
      </c>
      <c r="AU35" s="452">
        <v>31.638220189999998</v>
      </c>
      <c r="AV35" s="452">
        <v>30.002450540000002</v>
      </c>
      <c r="AW35" s="452">
        <v>27.63938731</v>
      </c>
      <c r="AX35" s="452">
        <v>29.600482419999999</v>
      </c>
      <c r="AY35" s="452">
        <v>29.273040147</v>
      </c>
      <c r="AZ35" s="917">
        <v>27.042783411999999</v>
      </c>
      <c r="BA35" s="456">
        <v>27.20844</v>
      </c>
      <c r="BB35" s="456">
        <v>27.46349</v>
      </c>
      <c r="BC35" s="456">
        <v>30.377400000000002</v>
      </c>
      <c r="BD35" s="456">
        <v>32.454050000000002</v>
      </c>
      <c r="BE35" s="456">
        <v>35.966000000000001</v>
      </c>
      <c r="BF35" s="456">
        <v>36.286740000000002</v>
      </c>
      <c r="BG35" s="456">
        <v>32.151449999999997</v>
      </c>
      <c r="BH35" s="456">
        <v>30.42069</v>
      </c>
      <c r="BI35" s="456">
        <v>28.37068</v>
      </c>
      <c r="BJ35" s="456">
        <v>29.5932</v>
      </c>
      <c r="BK35" s="456">
        <v>29.235309999999998</v>
      </c>
      <c r="BL35" s="456">
        <v>27.313680000000002</v>
      </c>
      <c r="BM35" s="456">
        <v>27.984940000000002</v>
      </c>
      <c r="BN35" s="456">
        <v>27.916149999999998</v>
      </c>
      <c r="BO35" s="456">
        <v>30.863869999999999</v>
      </c>
      <c r="BP35" s="456">
        <v>32.968409999999999</v>
      </c>
      <c r="BQ35" s="456">
        <v>36.535400000000003</v>
      </c>
      <c r="BR35" s="456">
        <v>36.843200000000003</v>
      </c>
      <c r="BS35" s="456">
        <v>32.603940000000001</v>
      </c>
      <c r="BT35" s="456">
        <v>30.845980000000001</v>
      </c>
      <c r="BU35" s="456">
        <v>28.80171</v>
      </c>
      <c r="BV35" s="456">
        <v>30.105740000000001</v>
      </c>
    </row>
    <row r="36" spans="1:74" ht="11.1" customHeight="1" x14ac:dyDescent="0.2">
      <c r="A36" s="54" t="s">
        <v>610</v>
      </c>
      <c r="B36" s="739" t="s">
        <v>1009</v>
      </c>
      <c r="C36" s="452">
        <v>7.4193315899999996</v>
      </c>
      <c r="D36" s="452">
        <v>6.8972957099999999</v>
      </c>
      <c r="E36" s="452">
        <v>6.8491838300000003</v>
      </c>
      <c r="F36" s="452">
        <v>6.6631069500000004</v>
      </c>
      <c r="G36" s="452">
        <v>7.4447977600000002</v>
      </c>
      <c r="H36" s="452">
        <v>8.4598714899999994</v>
      </c>
      <c r="I36" s="452">
        <v>9.3843015300000001</v>
      </c>
      <c r="J36" s="452">
        <v>9.1997963600000006</v>
      </c>
      <c r="K36" s="452">
        <v>8.38916124</v>
      </c>
      <c r="L36" s="452">
        <v>7.2194981</v>
      </c>
      <c r="M36" s="452">
        <v>6.8231891500000001</v>
      </c>
      <c r="N36" s="452">
        <v>7.1246243299999996</v>
      </c>
      <c r="O36" s="452">
        <v>7.1655807899999999</v>
      </c>
      <c r="P36" s="452">
        <v>6.6622586500000001</v>
      </c>
      <c r="Q36" s="452">
        <v>6.7994585299999999</v>
      </c>
      <c r="R36" s="452">
        <v>6.6980274499999997</v>
      </c>
      <c r="S36" s="452">
        <v>7.11530605</v>
      </c>
      <c r="T36" s="452">
        <v>7.9294516799999997</v>
      </c>
      <c r="U36" s="452">
        <v>8.8959988600000006</v>
      </c>
      <c r="V36" s="452">
        <v>9.3908985900000008</v>
      </c>
      <c r="W36" s="452">
        <v>8.7577627200000006</v>
      </c>
      <c r="X36" s="452">
        <v>7.5637058599999998</v>
      </c>
      <c r="Y36" s="452">
        <v>6.95996842</v>
      </c>
      <c r="Z36" s="452">
        <v>6.9036874199999998</v>
      </c>
      <c r="AA36" s="452">
        <v>7.5939454</v>
      </c>
      <c r="AB36" s="452">
        <v>6.9699959800000002</v>
      </c>
      <c r="AC36" s="452">
        <v>6.77758021</v>
      </c>
      <c r="AD36" s="452">
        <v>6.8398555999999999</v>
      </c>
      <c r="AE36" s="452">
        <v>7.7003738799999999</v>
      </c>
      <c r="AF36" s="452">
        <v>8.4645379900000002</v>
      </c>
      <c r="AG36" s="452">
        <v>9.1400691399999996</v>
      </c>
      <c r="AH36" s="452">
        <v>9.5151576099999993</v>
      </c>
      <c r="AI36" s="452">
        <v>8.5063769699999998</v>
      </c>
      <c r="AJ36" s="452">
        <v>7.6704856699999997</v>
      </c>
      <c r="AK36" s="452">
        <v>6.9951070700000004</v>
      </c>
      <c r="AL36" s="452">
        <v>7.1707575400000003</v>
      </c>
      <c r="AM36" s="452">
        <v>7.8685719499999998</v>
      </c>
      <c r="AN36" s="452">
        <v>7.1699817100000001</v>
      </c>
      <c r="AO36" s="452">
        <v>6.8202854799999999</v>
      </c>
      <c r="AP36" s="452">
        <v>7.1948536499999998</v>
      </c>
      <c r="AQ36" s="452">
        <v>7.50928752</v>
      </c>
      <c r="AR36" s="452">
        <v>8.4161406400000001</v>
      </c>
      <c r="AS36" s="452">
        <v>9.5800718200000006</v>
      </c>
      <c r="AT36" s="452">
        <v>9.3446725300000004</v>
      </c>
      <c r="AU36" s="452">
        <v>8.5024609699999996</v>
      </c>
      <c r="AV36" s="452">
        <v>7.7441148200000001</v>
      </c>
      <c r="AW36" s="452">
        <v>6.8778444500000004</v>
      </c>
      <c r="AX36" s="452">
        <v>7.4129406600000003</v>
      </c>
      <c r="AY36" s="452">
        <v>7.8099590608999998</v>
      </c>
      <c r="AZ36" s="917">
        <v>7.3490290207999998</v>
      </c>
      <c r="BA36" s="456">
        <v>6.8198559999999997</v>
      </c>
      <c r="BB36" s="456">
        <v>7.1559039999999996</v>
      </c>
      <c r="BC36" s="456">
        <v>7.5316260000000002</v>
      </c>
      <c r="BD36" s="456">
        <v>8.3520319999999995</v>
      </c>
      <c r="BE36" s="456">
        <v>9.3997489999999999</v>
      </c>
      <c r="BF36" s="456">
        <v>9.5790209999999991</v>
      </c>
      <c r="BG36" s="456">
        <v>8.6763779999999997</v>
      </c>
      <c r="BH36" s="456">
        <v>7.7588330000000001</v>
      </c>
      <c r="BI36" s="456">
        <v>6.9175139999999997</v>
      </c>
      <c r="BJ36" s="456">
        <v>7.4131900000000002</v>
      </c>
      <c r="BK36" s="456">
        <v>7.8008639999999998</v>
      </c>
      <c r="BL36" s="456">
        <v>7.1332269999999998</v>
      </c>
      <c r="BM36" s="456">
        <v>6.8959060000000001</v>
      </c>
      <c r="BN36" s="456">
        <v>7.2193969999999998</v>
      </c>
      <c r="BO36" s="456">
        <v>7.5821880000000004</v>
      </c>
      <c r="BP36" s="456">
        <v>8.4025730000000003</v>
      </c>
      <c r="BQ36" s="456">
        <v>9.4505610000000004</v>
      </c>
      <c r="BR36" s="456">
        <v>9.6295529999999996</v>
      </c>
      <c r="BS36" s="456">
        <v>8.7048310000000004</v>
      </c>
      <c r="BT36" s="456">
        <v>7.7744859999999996</v>
      </c>
      <c r="BU36" s="456">
        <v>6.9342430000000004</v>
      </c>
      <c r="BV36" s="456">
        <v>7.4366789999999998</v>
      </c>
    </row>
    <row r="37" spans="1:74" ht="11.1" customHeight="1" x14ac:dyDescent="0.2">
      <c r="A37" s="54" t="s">
        <v>611</v>
      </c>
      <c r="B37" s="739" t="s">
        <v>1010</v>
      </c>
      <c r="C37" s="452">
        <v>16.57259436</v>
      </c>
      <c r="D37" s="452">
        <v>15.38593725</v>
      </c>
      <c r="E37" s="452">
        <v>16.20987964</v>
      </c>
      <c r="F37" s="452">
        <v>16.144987159999999</v>
      </c>
      <c r="G37" s="452">
        <v>18.099011740000002</v>
      </c>
      <c r="H37" s="452">
        <v>19.740894319999999</v>
      </c>
      <c r="I37" s="452">
        <v>21.287491979999999</v>
      </c>
      <c r="J37" s="452">
        <v>21.639864410000001</v>
      </c>
      <c r="K37" s="452">
        <v>20.536307390000001</v>
      </c>
      <c r="L37" s="452">
        <v>17.825210460000001</v>
      </c>
      <c r="M37" s="452">
        <v>16.792486239999999</v>
      </c>
      <c r="N37" s="452">
        <v>18.022825109999999</v>
      </c>
      <c r="O37" s="452">
        <v>17.341389209999999</v>
      </c>
      <c r="P37" s="452">
        <v>15.66736367</v>
      </c>
      <c r="Q37" s="452">
        <v>16.908252520000001</v>
      </c>
      <c r="R37" s="452">
        <v>16.353681640000001</v>
      </c>
      <c r="S37" s="452">
        <v>18.010085790000002</v>
      </c>
      <c r="T37" s="452">
        <v>19.924556219999999</v>
      </c>
      <c r="U37" s="452">
        <v>22.15317172</v>
      </c>
      <c r="V37" s="452">
        <v>23.137815629999999</v>
      </c>
      <c r="W37" s="452">
        <v>21.49657346</v>
      </c>
      <c r="X37" s="452">
        <v>19.584191749999999</v>
      </c>
      <c r="Y37" s="452">
        <v>17.202542300000001</v>
      </c>
      <c r="Z37" s="452">
        <v>16.566935139999998</v>
      </c>
      <c r="AA37" s="452">
        <v>17.690384399999999</v>
      </c>
      <c r="AB37" s="452">
        <v>16.51315138</v>
      </c>
      <c r="AC37" s="452">
        <v>16.726284440000001</v>
      </c>
      <c r="AD37" s="452">
        <v>16.506773630000001</v>
      </c>
      <c r="AE37" s="452">
        <v>18.699786880000001</v>
      </c>
      <c r="AF37" s="452">
        <v>19.932100720000001</v>
      </c>
      <c r="AG37" s="452">
        <v>21.48652293</v>
      </c>
      <c r="AH37" s="452">
        <v>22.178368540000001</v>
      </c>
      <c r="AI37" s="452">
        <v>20.690871749999999</v>
      </c>
      <c r="AJ37" s="452">
        <v>19.756653870000001</v>
      </c>
      <c r="AK37" s="452">
        <v>17.888568060000001</v>
      </c>
      <c r="AL37" s="452">
        <v>17.016855419999999</v>
      </c>
      <c r="AM37" s="452">
        <v>18.488843729999999</v>
      </c>
      <c r="AN37" s="452">
        <v>17.915883969999999</v>
      </c>
      <c r="AO37" s="452">
        <v>17.509369589999999</v>
      </c>
      <c r="AP37" s="452">
        <v>17.870899260000002</v>
      </c>
      <c r="AQ37" s="452">
        <v>19.172898570000001</v>
      </c>
      <c r="AR37" s="452">
        <v>20.90456425</v>
      </c>
      <c r="AS37" s="452">
        <v>22.874002019999999</v>
      </c>
      <c r="AT37" s="452">
        <v>23.238264040000001</v>
      </c>
      <c r="AU37" s="452">
        <v>21.927608859999999</v>
      </c>
      <c r="AV37" s="452">
        <v>20.825281180000001</v>
      </c>
      <c r="AW37" s="452">
        <v>19.03766362</v>
      </c>
      <c r="AX37" s="452">
        <v>17.478410050000001</v>
      </c>
      <c r="AY37" s="452">
        <v>18.668630349000001</v>
      </c>
      <c r="AZ37" s="917">
        <v>17.851018094000001</v>
      </c>
      <c r="BA37" s="456">
        <v>18.265740000000001</v>
      </c>
      <c r="BB37" s="456">
        <v>17.900919999999999</v>
      </c>
      <c r="BC37" s="456">
        <v>19.856030000000001</v>
      </c>
      <c r="BD37" s="456">
        <v>21.896799999999999</v>
      </c>
      <c r="BE37" s="456">
        <v>23.68967</v>
      </c>
      <c r="BF37" s="456">
        <v>24.95185</v>
      </c>
      <c r="BG37" s="456">
        <v>22.91799</v>
      </c>
      <c r="BH37" s="456">
        <v>20.988790000000002</v>
      </c>
      <c r="BI37" s="456">
        <v>19.52131</v>
      </c>
      <c r="BJ37" s="456">
        <v>17.42586</v>
      </c>
      <c r="BK37" s="456">
        <v>21.39301</v>
      </c>
      <c r="BL37" s="456">
        <v>21.559719999999999</v>
      </c>
      <c r="BM37" s="456">
        <v>21.35352</v>
      </c>
      <c r="BN37" s="456">
        <v>21.075669999999999</v>
      </c>
      <c r="BO37" s="456">
        <v>23.422270000000001</v>
      </c>
      <c r="BP37" s="456">
        <v>25.9465</v>
      </c>
      <c r="BQ37" s="456">
        <v>28.07592</v>
      </c>
      <c r="BR37" s="456">
        <v>29.63579</v>
      </c>
      <c r="BS37" s="456">
        <v>27.273530000000001</v>
      </c>
      <c r="BT37" s="456">
        <v>24.838850000000001</v>
      </c>
      <c r="BU37" s="456">
        <v>22.955909999999999</v>
      </c>
      <c r="BV37" s="456">
        <v>20.852969999999999</v>
      </c>
    </row>
    <row r="38" spans="1:74" ht="11.1" customHeight="1" x14ac:dyDescent="0.2">
      <c r="A38" s="54" t="s">
        <v>612</v>
      </c>
      <c r="B38" s="739" t="s">
        <v>1011</v>
      </c>
      <c r="C38" s="452">
        <v>7.93641782</v>
      </c>
      <c r="D38" s="452">
        <v>7.3223864399999998</v>
      </c>
      <c r="E38" s="452">
        <v>7.9086589700000003</v>
      </c>
      <c r="F38" s="452">
        <v>7.7906753899999996</v>
      </c>
      <c r="G38" s="452">
        <v>8.4210285999999996</v>
      </c>
      <c r="H38" s="452">
        <v>9.1973194500000002</v>
      </c>
      <c r="I38" s="452">
        <v>10.17181568</v>
      </c>
      <c r="J38" s="452">
        <v>10.1579923</v>
      </c>
      <c r="K38" s="452">
        <v>9.2496164800000003</v>
      </c>
      <c r="L38" s="452">
        <v>8.2880860300000005</v>
      </c>
      <c r="M38" s="452">
        <v>7.7204458799999998</v>
      </c>
      <c r="N38" s="452">
        <v>8.2514569299999998</v>
      </c>
      <c r="O38" s="452">
        <v>8.3321729599999994</v>
      </c>
      <c r="P38" s="452">
        <v>7.6887723499999998</v>
      </c>
      <c r="Q38" s="452">
        <v>8.1570247800000004</v>
      </c>
      <c r="R38" s="452">
        <v>7.9426798099999996</v>
      </c>
      <c r="S38" s="452">
        <v>8.5860065300000006</v>
      </c>
      <c r="T38" s="452">
        <v>8.8971394799999999</v>
      </c>
      <c r="U38" s="452">
        <v>10.642808649999999</v>
      </c>
      <c r="V38" s="452">
        <v>10.56943572</v>
      </c>
      <c r="W38" s="452">
        <v>9.2757569899999996</v>
      </c>
      <c r="X38" s="452">
        <v>8.7673261</v>
      </c>
      <c r="Y38" s="452">
        <v>8.0129891600000001</v>
      </c>
      <c r="Z38" s="452">
        <v>8.4505635100000003</v>
      </c>
      <c r="AA38" s="452">
        <v>8.8333481599999999</v>
      </c>
      <c r="AB38" s="452">
        <v>8.3124431899999998</v>
      </c>
      <c r="AC38" s="452">
        <v>8.4386337200000003</v>
      </c>
      <c r="AD38" s="452">
        <v>8.3292610499999995</v>
      </c>
      <c r="AE38" s="452">
        <v>9.0919099400000007</v>
      </c>
      <c r="AF38" s="452">
        <v>10.12581501</v>
      </c>
      <c r="AG38" s="452">
        <v>11.116689490000001</v>
      </c>
      <c r="AH38" s="452">
        <v>11.3726957</v>
      </c>
      <c r="AI38" s="452">
        <v>10.039483690000001</v>
      </c>
      <c r="AJ38" s="452">
        <v>9.4265233899999998</v>
      </c>
      <c r="AK38" s="452">
        <v>8.5986471200000008</v>
      </c>
      <c r="AL38" s="452">
        <v>8.8399636200000007</v>
      </c>
      <c r="AM38" s="452">
        <v>9.0910017599999993</v>
      </c>
      <c r="AN38" s="452">
        <v>8.2682102700000009</v>
      </c>
      <c r="AO38" s="452">
        <v>8.9389661199999999</v>
      </c>
      <c r="AP38" s="452">
        <v>8.4166695600000008</v>
      </c>
      <c r="AQ38" s="452">
        <v>9.3805930800000006</v>
      </c>
      <c r="AR38" s="452">
        <v>10.19824217</v>
      </c>
      <c r="AS38" s="452">
        <v>11.03035156</v>
      </c>
      <c r="AT38" s="452">
        <v>11.406043909999999</v>
      </c>
      <c r="AU38" s="452">
        <v>10.1215507</v>
      </c>
      <c r="AV38" s="452">
        <v>9.5057447400000008</v>
      </c>
      <c r="AW38" s="452">
        <v>8.9167142399999992</v>
      </c>
      <c r="AX38" s="452">
        <v>9.0860987699999995</v>
      </c>
      <c r="AY38" s="452">
        <v>9.2916591884000006</v>
      </c>
      <c r="AZ38" s="917">
        <v>8.6083284909</v>
      </c>
      <c r="BA38" s="456">
        <v>9.4150559999999999</v>
      </c>
      <c r="BB38" s="456">
        <v>8.798197</v>
      </c>
      <c r="BC38" s="456">
        <v>9.7966990000000003</v>
      </c>
      <c r="BD38" s="456">
        <v>10.57992</v>
      </c>
      <c r="BE38" s="456">
        <v>11.69929</v>
      </c>
      <c r="BF38" s="456">
        <v>11.85186</v>
      </c>
      <c r="BG38" s="456">
        <v>10.57917</v>
      </c>
      <c r="BH38" s="456">
        <v>9.9095800000000001</v>
      </c>
      <c r="BI38" s="456">
        <v>9.307124</v>
      </c>
      <c r="BJ38" s="456">
        <v>9.5448930000000001</v>
      </c>
      <c r="BK38" s="456">
        <v>9.6373329999999999</v>
      </c>
      <c r="BL38" s="456">
        <v>9.0019779999999994</v>
      </c>
      <c r="BM38" s="456">
        <v>9.7874269999999992</v>
      </c>
      <c r="BN38" s="456">
        <v>9.1613939999999996</v>
      </c>
      <c r="BO38" s="456">
        <v>10.207229999999999</v>
      </c>
      <c r="BP38" s="456">
        <v>11.02575</v>
      </c>
      <c r="BQ38" s="456">
        <v>12.19299</v>
      </c>
      <c r="BR38" s="456">
        <v>12.34634</v>
      </c>
      <c r="BS38" s="456">
        <v>11.0098</v>
      </c>
      <c r="BT38" s="456">
        <v>10.30367</v>
      </c>
      <c r="BU38" s="456">
        <v>9.6698690000000003</v>
      </c>
      <c r="BV38" s="456">
        <v>9.9122070000000004</v>
      </c>
    </row>
    <row r="39" spans="1:74" ht="11.1" customHeight="1" x14ac:dyDescent="0.2">
      <c r="A39" s="54" t="s">
        <v>613</v>
      </c>
      <c r="B39" s="739" t="s">
        <v>1012</v>
      </c>
      <c r="C39" s="452">
        <v>13.07515001</v>
      </c>
      <c r="D39" s="452">
        <v>11.369141470000001</v>
      </c>
      <c r="E39" s="452">
        <v>13.37288671</v>
      </c>
      <c r="F39" s="452">
        <v>12.58596775</v>
      </c>
      <c r="G39" s="452">
        <v>12.35349581</v>
      </c>
      <c r="H39" s="452">
        <v>13.066198569999999</v>
      </c>
      <c r="I39" s="452">
        <v>14.676134490000001</v>
      </c>
      <c r="J39" s="452">
        <v>15.873616699999999</v>
      </c>
      <c r="K39" s="452">
        <v>14.95385952</v>
      </c>
      <c r="L39" s="452">
        <v>14.16448048</v>
      </c>
      <c r="M39" s="452">
        <v>12.06706514</v>
      </c>
      <c r="N39" s="452">
        <v>13.01841134</v>
      </c>
      <c r="O39" s="452">
        <v>13.910228500000001</v>
      </c>
      <c r="P39" s="452">
        <v>12.5283497</v>
      </c>
      <c r="Q39" s="452">
        <v>14.232821850000001</v>
      </c>
      <c r="R39" s="452">
        <v>11.6393004</v>
      </c>
      <c r="S39" s="452">
        <v>13.37685143</v>
      </c>
      <c r="T39" s="452">
        <v>13.86261633</v>
      </c>
      <c r="U39" s="452">
        <v>15.26085181</v>
      </c>
      <c r="V39" s="452">
        <v>15.71105687</v>
      </c>
      <c r="W39" s="452">
        <v>14.570243039999999</v>
      </c>
      <c r="X39" s="452">
        <v>14.78561989</v>
      </c>
      <c r="Y39" s="452">
        <v>13.046032589999999</v>
      </c>
      <c r="Z39" s="452">
        <v>13.465372609999999</v>
      </c>
      <c r="AA39" s="452">
        <v>13.946221489999999</v>
      </c>
      <c r="AB39" s="452">
        <v>13.216620929999999</v>
      </c>
      <c r="AC39" s="452">
        <v>13.54098585</v>
      </c>
      <c r="AD39" s="452">
        <v>13.38259691</v>
      </c>
      <c r="AE39" s="452">
        <v>13.67304558</v>
      </c>
      <c r="AF39" s="452">
        <v>14.24193519</v>
      </c>
      <c r="AG39" s="452">
        <v>16.137528589999999</v>
      </c>
      <c r="AH39" s="452">
        <v>16.162947989999999</v>
      </c>
      <c r="AI39" s="452">
        <v>14.95613593</v>
      </c>
      <c r="AJ39" s="452">
        <v>15.43303141</v>
      </c>
      <c r="AK39" s="452">
        <v>13.5186271</v>
      </c>
      <c r="AL39" s="452">
        <v>14.68010803</v>
      </c>
      <c r="AM39" s="452">
        <v>14.73277407</v>
      </c>
      <c r="AN39" s="452">
        <v>12.894141879999999</v>
      </c>
      <c r="AO39" s="452">
        <v>13.88987367</v>
      </c>
      <c r="AP39" s="452">
        <v>13.02117853</v>
      </c>
      <c r="AQ39" s="452">
        <v>14.08646437</v>
      </c>
      <c r="AR39" s="452">
        <v>14.1905445</v>
      </c>
      <c r="AS39" s="452">
        <v>15.38275739</v>
      </c>
      <c r="AT39" s="452">
        <v>16.0423206</v>
      </c>
      <c r="AU39" s="452">
        <v>14.9624706</v>
      </c>
      <c r="AV39" s="452">
        <v>15.09565229</v>
      </c>
      <c r="AW39" s="452">
        <v>13.607360809999999</v>
      </c>
      <c r="AX39" s="452">
        <v>14.80565273</v>
      </c>
      <c r="AY39" s="452">
        <v>15.408956420000001</v>
      </c>
      <c r="AZ39" s="917">
        <v>13.288043203999999</v>
      </c>
      <c r="BA39" s="456">
        <v>14.232340000000001</v>
      </c>
      <c r="BB39" s="456">
        <v>13.455399999999999</v>
      </c>
      <c r="BC39" s="456">
        <v>14.50074</v>
      </c>
      <c r="BD39" s="456">
        <v>14.587999999999999</v>
      </c>
      <c r="BE39" s="456">
        <v>16.020299999999999</v>
      </c>
      <c r="BF39" s="456">
        <v>16.741879999999998</v>
      </c>
      <c r="BG39" s="456">
        <v>15.452159999999999</v>
      </c>
      <c r="BH39" s="456">
        <v>15.525080000000001</v>
      </c>
      <c r="BI39" s="456">
        <v>14.12904</v>
      </c>
      <c r="BJ39" s="456">
        <v>15.32978</v>
      </c>
      <c r="BK39" s="456">
        <v>15.78396</v>
      </c>
      <c r="BL39" s="456">
        <v>13.686909999999999</v>
      </c>
      <c r="BM39" s="456">
        <v>14.578390000000001</v>
      </c>
      <c r="BN39" s="456">
        <v>13.83703</v>
      </c>
      <c r="BO39" s="456">
        <v>14.92207</v>
      </c>
      <c r="BP39" s="456">
        <v>15.010249999999999</v>
      </c>
      <c r="BQ39" s="456">
        <v>16.482959999999999</v>
      </c>
      <c r="BR39" s="456">
        <v>17.223189999999999</v>
      </c>
      <c r="BS39" s="456">
        <v>15.8878</v>
      </c>
      <c r="BT39" s="456">
        <v>15.95041</v>
      </c>
      <c r="BU39" s="456">
        <v>14.507099999999999</v>
      </c>
      <c r="BV39" s="456">
        <v>15.73325</v>
      </c>
    </row>
    <row r="40" spans="1:74" ht="11.1" customHeight="1" x14ac:dyDescent="0.2">
      <c r="A40" s="54" t="s">
        <v>614</v>
      </c>
      <c r="B40" s="739" t="s">
        <v>1013</v>
      </c>
      <c r="C40" s="452">
        <v>0.45635778999999999</v>
      </c>
      <c r="D40" s="452">
        <v>0.42484506999999999</v>
      </c>
      <c r="E40" s="452">
        <v>0.45133456</v>
      </c>
      <c r="F40" s="452">
        <v>0.43277196000000001</v>
      </c>
      <c r="G40" s="452">
        <v>0.44228573999999998</v>
      </c>
      <c r="H40" s="452">
        <v>0.43710710000000003</v>
      </c>
      <c r="I40" s="452">
        <v>0.45243127</v>
      </c>
      <c r="J40" s="452">
        <v>0.46615698999999999</v>
      </c>
      <c r="K40" s="452">
        <v>0.45591883</v>
      </c>
      <c r="L40" s="452">
        <v>0.46771003</v>
      </c>
      <c r="M40" s="452">
        <v>0.45794741</v>
      </c>
      <c r="N40" s="452">
        <v>0.46890124</v>
      </c>
      <c r="O40" s="452">
        <v>0.46012120000000001</v>
      </c>
      <c r="P40" s="452">
        <v>0.42007849000000003</v>
      </c>
      <c r="Q40" s="452">
        <v>0.45433795999999999</v>
      </c>
      <c r="R40" s="452">
        <v>0.43952769000000003</v>
      </c>
      <c r="S40" s="452">
        <v>0.44212075000000001</v>
      </c>
      <c r="T40" s="452">
        <v>0.43258101999999998</v>
      </c>
      <c r="U40" s="452">
        <v>0.45479230999999998</v>
      </c>
      <c r="V40" s="452">
        <v>0.46935523000000001</v>
      </c>
      <c r="W40" s="452">
        <v>0.44895853000000002</v>
      </c>
      <c r="X40" s="452">
        <v>0.46017957999999998</v>
      </c>
      <c r="Y40" s="452">
        <v>0.45565123000000002</v>
      </c>
      <c r="Z40" s="452">
        <v>0.46416300999999999</v>
      </c>
      <c r="AA40" s="452">
        <v>0.45686420999999999</v>
      </c>
      <c r="AB40" s="452">
        <v>0.44005851000000001</v>
      </c>
      <c r="AC40" s="452">
        <v>0.43814465000000002</v>
      </c>
      <c r="AD40" s="452">
        <v>0.43114614000000001</v>
      </c>
      <c r="AE40" s="452">
        <v>0.44229327000000002</v>
      </c>
      <c r="AF40" s="452">
        <v>0.43608655000000002</v>
      </c>
      <c r="AG40" s="452">
        <v>0.45661555999999998</v>
      </c>
      <c r="AH40" s="452">
        <v>0.46906355</v>
      </c>
      <c r="AI40" s="452">
        <v>0.46134599999999998</v>
      </c>
      <c r="AJ40" s="452">
        <v>0.46839618999999999</v>
      </c>
      <c r="AK40" s="452">
        <v>0.46328162000000001</v>
      </c>
      <c r="AL40" s="452">
        <v>0.47054373999999999</v>
      </c>
      <c r="AM40" s="452">
        <v>0.46414567000000001</v>
      </c>
      <c r="AN40" s="452">
        <v>0.42539022999999998</v>
      </c>
      <c r="AO40" s="452">
        <v>0.45892717</v>
      </c>
      <c r="AP40" s="452">
        <v>0.43736567999999998</v>
      </c>
      <c r="AQ40" s="452">
        <v>0.44487198999999999</v>
      </c>
      <c r="AR40" s="452">
        <v>0.43542502999999999</v>
      </c>
      <c r="AS40" s="452">
        <v>0.46223461999999998</v>
      </c>
      <c r="AT40" s="452">
        <v>0.46793246999999999</v>
      </c>
      <c r="AU40" s="452">
        <v>0.46714676999999999</v>
      </c>
      <c r="AV40" s="452">
        <v>0.46904072000000002</v>
      </c>
      <c r="AW40" s="452">
        <v>0.45968975000000001</v>
      </c>
      <c r="AX40" s="452">
        <v>0.47688056000000001</v>
      </c>
      <c r="AY40" s="452">
        <v>0.46951577</v>
      </c>
      <c r="AZ40" s="917">
        <v>0.43832068000000002</v>
      </c>
      <c r="BA40" s="456">
        <v>0.46843620000000002</v>
      </c>
      <c r="BB40" s="456">
        <v>0.45243650000000002</v>
      </c>
      <c r="BC40" s="456">
        <v>0.46640029999999999</v>
      </c>
      <c r="BD40" s="456">
        <v>0.46224150000000003</v>
      </c>
      <c r="BE40" s="456">
        <v>0.48520469999999999</v>
      </c>
      <c r="BF40" s="456">
        <v>0.49436989999999997</v>
      </c>
      <c r="BG40" s="456">
        <v>0.48115380000000002</v>
      </c>
      <c r="BH40" s="456">
        <v>0.49420500000000001</v>
      </c>
      <c r="BI40" s="456">
        <v>0.48612420000000001</v>
      </c>
      <c r="BJ40" s="456">
        <v>0.49171900000000002</v>
      </c>
      <c r="BK40" s="456">
        <v>0.48411609999999999</v>
      </c>
      <c r="BL40" s="456">
        <v>0.45176959999999999</v>
      </c>
      <c r="BM40" s="456">
        <v>0.48480859999999998</v>
      </c>
      <c r="BN40" s="456">
        <v>0.46958539999999999</v>
      </c>
      <c r="BO40" s="456">
        <v>0.48446709999999998</v>
      </c>
      <c r="BP40" s="456">
        <v>0.47971760000000002</v>
      </c>
      <c r="BQ40" s="456">
        <v>0.50253639999999999</v>
      </c>
      <c r="BR40" s="456">
        <v>0.51152450000000005</v>
      </c>
      <c r="BS40" s="456">
        <v>0.49756309999999998</v>
      </c>
      <c r="BT40" s="456">
        <v>0.51059390000000004</v>
      </c>
      <c r="BU40" s="456">
        <v>0.50161290000000003</v>
      </c>
      <c r="BV40" s="456">
        <v>0.50727230000000001</v>
      </c>
    </row>
    <row r="41" spans="1:74" ht="11.1" customHeight="1" x14ac:dyDescent="0.2">
      <c r="A41" s="54"/>
      <c r="B41" s="56"/>
      <c r="C41" s="453"/>
      <c r="D41" s="453"/>
      <c r="E41" s="453"/>
      <c r="F41" s="453"/>
      <c r="G41" s="453"/>
      <c r="H41" s="453"/>
      <c r="I41" s="453"/>
      <c r="J41" s="453"/>
      <c r="K41" s="453"/>
      <c r="L41" s="453"/>
      <c r="M41" s="453"/>
      <c r="N41" s="453"/>
      <c r="O41" s="453"/>
      <c r="P41" s="453"/>
      <c r="Q41" s="453"/>
      <c r="R41" s="453"/>
      <c r="S41" s="453"/>
      <c r="T41" s="453"/>
      <c r="U41" s="453"/>
      <c r="V41" s="453"/>
      <c r="W41" s="453"/>
      <c r="X41" s="453"/>
      <c r="Y41" s="453"/>
      <c r="Z41" s="453"/>
      <c r="AA41" s="453"/>
      <c r="AB41" s="453"/>
      <c r="AC41" s="453"/>
      <c r="AD41" s="453"/>
      <c r="AE41" s="453"/>
      <c r="AF41" s="453"/>
      <c r="AG41" s="453"/>
      <c r="AH41" s="453"/>
      <c r="AI41" s="453"/>
      <c r="AJ41" s="453"/>
      <c r="AK41" s="453"/>
      <c r="AL41" s="453"/>
      <c r="AM41" s="453"/>
      <c r="AN41" s="453"/>
      <c r="AO41" s="453"/>
      <c r="AP41" s="453"/>
      <c r="AQ41" s="453"/>
      <c r="AR41" s="453"/>
      <c r="AS41" s="453"/>
      <c r="AT41" s="453"/>
      <c r="AU41" s="453"/>
      <c r="AV41" s="453"/>
      <c r="AW41" s="453"/>
      <c r="AX41" s="453"/>
      <c r="AY41" s="453"/>
      <c r="AZ41" s="941"/>
      <c r="BA41" s="457"/>
      <c r="BB41" s="457"/>
      <c r="BC41" s="457"/>
      <c r="BD41" s="457"/>
      <c r="BE41" s="457"/>
      <c r="BF41" s="457"/>
      <c r="BG41" s="457"/>
      <c r="BH41" s="457"/>
      <c r="BI41" s="457"/>
      <c r="BJ41" s="457"/>
      <c r="BK41" s="457"/>
      <c r="BL41" s="457"/>
      <c r="BM41" s="457"/>
      <c r="BN41" s="457"/>
      <c r="BO41" s="457"/>
      <c r="BP41" s="457"/>
      <c r="BQ41" s="457"/>
      <c r="BR41" s="457"/>
      <c r="BS41" s="457"/>
      <c r="BT41" s="457"/>
      <c r="BU41" s="457"/>
      <c r="BV41" s="457"/>
    </row>
    <row r="42" spans="1:74" s="57" customFormat="1" ht="11.1" customHeight="1" x14ac:dyDescent="0.2">
      <c r="A42" s="460" t="s">
        <v>626</v>
      </c>
      <c r="B42" s="741" t="s">
        <v>988</v>
      </c>
      <c r="C42" s="299">
        <v>83.982005900000004</v>
      </c>
      <c r="D42" s="299">
        <v>76.892528760000005</v>
      </c>
      <c r="E42" s="299">
        <v>83.679089809999994</v>
      </c>
      <c r="F42" s="299">
        <v>82.422106670000005</v>
      </c>
      <c r="G42" s="299">
        <v>86.089694059999999</v>
      </c>
      <c r="H42" s="299">
        <v>88.715713239999999</v>
      </c>
      <c r="I42" s="299">
        <v>90.419842950000003</v>
      </c>
      <c r="J42" s="299">
        <v>93.143141189999994</v>
      </c>
      <c r="K42" s="299">
        <v>86.549522679999995</v>
      </c>
      <c r="L42" s="299">
        <v>85.017015029999996</v>
      </c>
      <c r="M42" s="299">
        <v>81.701399429999995</v>
      </c>
      <c r="N42" s="299">
        <v>81.851926710000001</v>
      </c>
      <c r="O42" s="299">
        <v>80.407960110000005</v>
      </c>
      <c r="P42" s="299">
        <v>76.449236850000005</v>
      </c>
      <c r="Q42" s="299">
        <v>82.817079179999993</v>
      </c>
      <c r="R42" s="299">
        <v>80.011062550000005</v>
      </c>
      <c r="S42" s="299">
        <v>84.70357577</v>
      </c>
      <c r="T42" s="299">
        <v>86.193146010000007</v>
      </c>
      <c r="U42" s="299">
        <v>90.526453549999999</v>
      </c>
      <c r="V42" s="299">
        <v>92.008705259999999</v>
      </c>
      <c r="W42" s="299">
        <v>86.472080500000004</v>
      </c>
      <c r="X42" s="299">
        <v>85.978380979999997</v>
      </c>
      <c r="Y42" s="299">
        <v>82.036277740000003</v>
      </c>
      <c r="Z42" s="299">
        <v>81.651676019999996</v>
      </c>
      <c r="AA42" s="299">
        <v>82.517331029999994</v>
      </c>
      <c r="AB42" s="299">
        <v>78.276679169999994</v>
      </c>
      <c r="AC42" s="299">
        <v>83.100082540000002</v>
      </c>
      <c r="AD42" s="299">
        <v>82.078056869999998</v>
      </c>
      <c r="AE42" s="299">
        <v>87.901100249999999</v>
      </c>
      <c r="AF42" s="299">
        <v>88.44598483</v>
      </c>
      <c r="AG42" s="299">
        <v>92.847607539999998</v>
      </c>
      <c r="AH42" s="299">
        <v>93.847511589999996</v>
      </c>
      <c r="AI42" s="299">
        <v>87.919712649999994</v>
      </c>
      <c r="AJ42" s="299">
        <v>88.353891430000004</v>
      </c>
      <c r="AK42" s="299">
        <v>84.368993919999994</v>
      </c>
      <c r="AL42" s="299">
        <v>84.927238119999998</v>
      </c>
      <c r="AM42" s="299">
        <v>84.519205159999999</v>
      </c>
      <c r="AN42" s="299">
        <v>79.228865479999996</v>
      </c>
      <c r="AO42" s="299">
        <v>83.210478339999995</v>
      </c>
      <c r="AP42" s="299">
        <v>84.535897129999995</v>
      </c>
      <c r="AQ42" s="299">
        <v>87.134436609999995</v>
      </c>
      <c r="AR42" s="299">
        <v>90.022307319999996</v>
      </c>
      <c r="AS42" s="299">
        <v>94.651304780000004</v>
      </c>
      <c r="AT42" s="299">
        <v>94.539728780000004</v>
      </c>
      <c r="AU42" s="299">
        <v>89.041124830000001</v>
      </c>
      <c r="AV42" s="299">
        <v>88.004456739999995</v>
      </c>
      <c r="AW42" s="299">
        <v>82.471137889999994</v>
      </c>
      <c r="AX42" s="299">
        <v>84.906782699999994</v>
      </c>
      <c r="AY42" s="299">
        <v>86.847434892999999</v>
      </c>
      <c r="AZ42" s="916">
        <v>81.439874438000004</v>
      </c>
      <c r="BA42" s="462">
        <v>84.433099999999996</v>
      </c>
      <c r="BB42" s="462">
        <v>85.040469999999999</v>
      </c>
      <c r="BC42" s="462">
        <v>88.536900000000003</v>
      </c>
      <c r="BD42" s="462">
        <v>90.874589999999998</v>
      </c>
      <c r="BE42" s="462">
        <v>95.255409999999998</v>
      </c>
      <c r="BF42" s="462">
        <v>95.982709999999997</v>
      </c>
      <c r="BG42" s="462">
        <v>90.143979999999999</v>
      </c>
      <c r="BH42" s="462">
        <v>88.895110000000003</v>
      </c>
      <c r="BI42" s="462">
        <v>83.464070000000007</v>
      </c>
      <c r="BJ42" s="462">
        <v>85.13758</v>
      </c>
      <c r="BK42" s="462">
        <v>88.982119999999995</v>
      </c>
      <c r="BL42" s="462">
        <v>84.059799999999996</v>
      </c>
      <c r="BM42" s="462">
        <v>87.829189999999997</v>
      </c>
      <c r="BN42" s="462">
        <v>88.577150000000003</v>
      </c>
      <c r="BO42" s="462">
        <v>92.438000000000002</v>
      </c>
      <c r="BP42" s="462">
        <v>95.106960000000001</v>
      </c>
      <c r="BQ42" s="462">
        <v>99.618470000000002</v>
      </c>
      <c r="BR42" s="462">
        <v>100.4896</v>
      </c>
      <c r="BS42" s="462">
        <v>94.218599999999995</v>
      </c>
      <c r="BT42" s="462">
        <v>92.672659999999993</v>
      </c>
      <c r="BU42" s="462">
        <v>86.837800000000001</v>
      </c>
      <c r="BV42" s="462">
        <v>88.603549999999998</v>
      </c>
    </row>
    <row r="43" spans="1:74" ht="11.1" customHeight="1" x14ac:dyDescent="0.2">
      <c r="A43" s="54" t="s">
        <v>616</v>
      </c>
      <c r="B43" s="739" t="s">
        <v>1004</v>
      </c>
      <c r="C43" s="452">
        <v>1.2885193800000001</v>
      </c>
      <c r="D43" s="452">
        <v>1.2386072800000001</v>
      </c>
      <c r="E43" s="452">
        <v>1.3240743100000001</v>
      </c>
      <c r="F43" s="452">
        <v>1.2658749899999999</v>
      </c>
      <c r="G43" s="452">
        <v>1.3074048700000001</v>
      </c>
      <c r="H43" s="452">
        <v>1.2986152500000001</v>
      </c>
      <c r="I43" s="452">
        <v>1.3936588299999999</v>
      </c>
      <c r="J43" s="452">
        <v>1.4034131999999999</v>
      </c>
      <c r="K43" s="452">
        <v>1.2772920000000001</v>
      </c>
      <c r="L43" s="452">
        <v>1.2814766</v>
      </c>
      <c r="M43" s="452">
        <v>1.2651568500000001</v>
      </c>
      <c r="N43" s="452">
        <v>1.2572344900000001</v>
      </c>
      <c r="O43" s="452">
        <v>1.2245432700000001</v>
      </c>
      <c r="P43" s="452">
        <v>1.2354555</v>
      </c>
      <c r="Q43" s="452">
        <v>1.21419027</v>
      </c>
      <c r="R43" s="452">
        <v>1.18663371</v>
      </c>
      <c r="S43" s="452">
        <v>1.22915799</v>
      </c>
      <c r="T43" s="452">
        <v>1.29057687</v>
      </c>
      <c r="U43" s="452">
        <v>1.36136225</v>
      </c>
      <c r="V43" s="452">
        <v>1.30778057</v>
      </c>
      <c r="W43" s="452">
        <v>1.2609560099999999</v>
      </c>
      <c r="X43" s="452">
        <v>1.25298854</v>
      </c>
      <c r="Y43" s="452">
        <v>1.2081823700000001</v>
      </c>
      <c r="Z43" s="452">
        <v>1.1376617099999999</v>
      </c>
      <c r="AA43" s="452">
        <v>1.2105820199999999</v>
      </c>
      <c r="AB43" s="452">
        <v>1.13977584</v>
      </c>
      <c r="AC43" s="452">
        <v>1.1504455099999999</v>
      </c>
      <c r="AD43" s="452">
        <v>1.1244652500000001</v>
      </c>
      <c r="AE43" s="452">
        <v>1.1967732799999999</v>
      </c>
      <c r="AF43" s="452">
        <v>1.24130443</v>
      </c>
      <c r="AG43" s="452">
        <v>1.26750754</v>
      </c>
      <c r="AH43" s="452">
        <v>1.3012256200000001</v>
      </c>
      <c r="AI43" s="452">
        <v>1.2002320900000001</v>
      </c>
      <c r="AJ43" s="452">
        <v>1.1966287900000001</v>
      </c>
      <c r="AK43" s="452">
        <v>1.16054415</v>
      </c>
      <c r="AL43" s="452">
        <v>1.1862545099999999</v>
      </c>
      <c r="AM43" s="452">
        <v>1.20387501</v>
      </c>
      <c r="AN43" s="452">
        <v>1.11299678</v>
      </c>
      <c r="AO43" s="452">
        <v>1.1196027099999999</v>
      </c>
      <c r="AP43" s="452">
        <v>1.18497798</v>
      </c>
      <c r="AQ43" s="452">
        <v>1.2253763</v>
      </c>
      <c r="AR43" s="452">
        <v>1.27022594</v>
      </c>
      <c r="AS43" s="452">
        <v>1.3218080400000001</v>
      </c>
      <c r="AT43" s="452">
        <v>1.29580764</v>
      </c>
      <c r="AU43" s="452">
        <v>1.2062293100000001</v>
      </c>
      <c r="AV43" s="452">
        <v>1.2573466799999999</v>
      </c>
      <c r="AW43" s="452">
        <v>1.1538832699999999</v>
      </c>
      <c r="AX43" s="452">
        <v>1.2106132199999999</v>
      </c>
      <c r="AY43" s="452">
        <v>1.1962300152000001</v>
      </c>
      <c r="AZ43" s="917">
        <v>1.1140655754</v>
      </c>
      <c r="BA43" s="456">
        <v>1.102044</v>
      </c>
      <c r="BB43" s="456">
        <v>1.163762</v>
      </c>
      <c r="BC43" s="456">
        <v>1.2064839999999999</v>
      </c>
      <c r="BD43" s="456">
        <v>1.2449969999999999</v>
      </c>
      <c r="BE43" s="456">
        <v>1.295749</v>
      </c>
      <c r="BF43" s="456">
        <v>1.2706740000000001</v>
      </c>
      <c r="BG43" s="456">
        <v>1.182607</v>
      </c>
      <c r="BH43" s="456">
        <v>1.2387710000000001</v>
      </c>
      <c r="BI43" s="456">
        <v>1.132611</v>
      </c>
      <c r="BJ43" s="456">
        <v>1.1854629999999999</v>
      </c>
      <c r="BK43" s="456">
        <v>1.171686</v>
      </c>
      <c r="BL43" s="456">
        <v>1.0926769999999999</v>
      </c>
      <c r="BM43" s="456">
        <v>1.0829299999999999</v>
      </c>
      <c r="BN43" s="456">
        <v>1.1484760000000001</v>
      </c>
      <c r="BO43" s="456">
        <v>1.1918599999999999</v>
      </c>
      <c r="BP43" s="456">
        <v>1.2300120000000001</v>
      </c>
      <c r="BQ43" s="456">
        <v>1.276824</v>
      </c>
      <c r="BR43" s="456">
        <v>1.251565</v>
      </c>
      <c r="BS43" s="456">
        <v>1.164663</v>
      </c>
      <c r="BT43" s="456">
        <v>1.2210529999999999</v>
      </c>
      <c r="BU43" s="456">
        <v>1.116349</v>
      </c>
      <c r="BV43" s="456">
        <v>1.1682129999999999</v>
      </c>
    </row>
    <row r="44" spans="1:74" ht="11.1" customHeight="1" x14ac:dyDescent="0.2">
      <c r="A44" s="54" t="s">
        <v>617</v>
      </c>
      <c r="B44" s="740" t="s">
        <v>1005</v>
      </c>
      <c r="C44" s="452">
        <v>6.2810453700000002</v>
      </c>
      <c r="D44" s="452">
        <v>5.7578296599999996</v>
      </c>
      <c r="E44" s="452">
        <v>5.5691309899999997</v>
      </c>
      <c r="F44" s="452">
        <v>6.0455117899999999</v>
      </c>
      <c r="G44" s="452">
        <v>5.8659771999999997</v>
      </c>
      <c r="H44" s="452">
        <v>6.4537142100000002</v>
      </c>
      <c r="I44" s="452">
        <v>6.5240079199999998</v>
      </c>
      <c r="J44" s="452">
        <v>6.6204790100000004</v>
      </c>
      <c r="K44" s="452">
        <v>6.3969541000000003</v>
      </c>
      <c r="L44" s="452">
        <v>6.1801906600000001</v>
      </c>
      <c r="M44" s="452">
        <v>5.9477271299999996</v>
      </c>
      <c r="N44" s="452">
        <v>6.1718239600000002</v>
      </c>
      <c r="O44" s="452">
        <v>6.0361988100000001</v>
      </c>
      <c r="P44" s="452">
        <v>5.5237999799999997</v>
      </c>
      <c r="Q44" s="452">
        <v>5.8876043400000002</v>
      </c>
      <c r="R44" s="452">
        <v>5.82221002</v>
      </c>
      <c r="S44" s="452">
        <v>5.9264992000000003</v>
      </c>
      <c r="T44" s="452">
        <v>5.9739679900000002</v>
      </c>
      <c r="U44" s="452">
        <v>6.4297621300000003</v>
      </c>
      <c r="V44" s="452">
        <v>6.4083787000000001</v>
      </c>
      <c r="W44" s="452">
        <v>6.1745757000000001</v>
      </c>
      <c r="X44" s="452">
        <v>5.9290577300000002</v>
      </c>
      <c r="Y44" s="452">
        <v>5.6904792200000003</v>
      </c>
      <c r="Z44" s="452">
        <v>5.7416581999999998</v>
      </c>
      <c r="AA44" s="452">
        <v>6.1509638600000001</v>
      </c>
      <c r="AB44" s="452">
        <v>5.1764564100000001</v>
      </c>
      <c r="AC44" s="452">
        <v>6.0374523</v>
      </c>
      <c r="AD44" s="452">
        <v>5.96184753</v>
      </c>
      <c r="AE44" s="452">
        <v>6.1178260399999997</v>
      </c>
      <c r="AF44" s="452">
        <v>5.8430633700000003</v>
      </c>
      <c r="AG44" s="452">
        <v>6.3256580199999997</v>
      </c>
      <c r="AH44" s="452">
        <v>6.1886394999999998</v>
      </c>
      <c r="AI44" s="452">
        <v>6.0822884999999998</v>
      </c>
      <c r="AJ44" s="452">
        <v>5.8969595899999998</v>
      </c>
      <c r="AK44" s="452">
        <v>5.6043320300000001</v>
      </c>
      <c r="AL44" s="452">
        <v>5.6012509000000001</v>
      </c>
      <c r="AM44" s="452">
        <v>5.7796910800000001</v>
      </c>
      <c r="AN44" s="452">
        <v>5.3870594000000001</v>
      </c>
      <c r="AO44" s="452">
        <v>5.49331236</v>
      </c>
      <c r="AP44" s="452">
        <v>5.5143764199999996</v>
      </c>
      <c r="AQ44" s="452">
        <v>5.8141427500000002</v>
      </c>
      <c r="AR44" s="452">
        <v>5.9416689900000002</v>
      </c>
      <c r="AS44" s="452">
        <v>6.63014072</v>
      </c>
      <c r="AT44" s="452">
        <v>5.9413938000000002</v>
      </c>
      <c r="AU44" s="452">
        <v>5.8984685299999997</v>
      </c>
      <c r="AV44" s="452">
        <v>5.6787918700000004</v>
      </c>
      <c r="AW44" s="452">
        <v>4.9821988499999996</v>
      </c>
      <c r="AX44" s="452">
        <v>5.8315784500000003</v>
      </c>
      <c r="AY44" s="452">
        <v>5.7617242659999999</v>
      </c>
      <c r="AZ44" s="917">
        <v>5.4402332766999999</v>
      </c>
      <c r="BA44" s="456">
        <v>5.5838830000000002</v>
      </c>
      <c r="BB44" s="456">
        <v>5.6193249999999999</v>
      </c>
      <c r="BC44" s="456">
        <v>5.9567430000000003</v>
      </c>
      <c r="BD44" s="456">
        <v>6.0388130000000002</v>
      </c>
      <c r="BE44" s="456">
        <v>6.6221050000000004</v>
      </c>
      <c r="BF44" s="456">
        <v>6.1047539999999998</v>
      </c>
      <c r="BG44" s="456">
        <v>6.0826849999999997</v>
      </c>
      <c r="BH44" s="456">
        <v>5.8196560000000002</v>
      </c>
      <c r="BI44" s="456">
        <v>5.2594820000000002</v>
      </c>
      <c r="BJ44" s="456">
        <v>5.8926869999999996</v>
      </c>
      <c r="BK44" s="456">
        <v>5.9895990000000001</v>
      </c>
      <c r="BL44" s="456">
        <v>5.5070600000000001</v>
      </c>
      <c r="BM44" s="456">
        <v>5.7826019999999998</v>
      </c>
      <c r="BN44" s="456">
        <v>5.7734680000000003</v>
      </c>
      <c r="BO44" s="456">
        <v>6.0970579999999996</v>
      </c>
      <c r="BP44" s="456">
        <v>6.188593</v>
      </c>
      <c r="BQ44" s="456">
        <v>6.7850529999999996</v>
      </c>
      <c r="BR44" s="456">
        <v>6.2606320000000002</v>
      </c>
      <c r="BS44" s="456">
        <v>6.2229999999999999</v>
      </c>
      <c r="BT44" s="456">
        <v>5.9506819999999996</v>
      </c>
      <c r="BU44" s="456">
        <v>5.3899499999999998</v>
      </c>
      <c r="BV44" s="456">
        <v>6.0430120000000001</v>
      </c>
    </row>
    <row r="45" spans="1:74" ht="11.1" customHeight="1" x14ac:dyDescent="0.2">
      <c r="A45" s="54" t="s">
        <v>618</v>
      </c>
      <c r="B45" s="739" t="s">
        <v>1006</v>
      </c>
      <c r="C45" s="452">
        <v>15.581177690000001</v>
      </c>
      <c r="D45" s="452">
        <v>14.416944389999999</v>
      </c>
      <c r="E45" s="452">
        <v>15.80682133</v>
      </c>
      <c r="F45" s="452">
        <v>14.978237780000001</v>
      </c>
      <c r="G45" s="452">
        <v>15.630616460000001</v>
      </c>
      <c r="H45" s="452">
        <v>16.23831212</v>
      </c>
      <c r="I45" s="452">
        <v>16.191056379999999</v>
      </c>
      <c r="J45" s="452">
        <v>16.838527200000001</v>
      </c>
      <c r="K45" s="452">
        <v>15.56805151</v>
      </c>
      <c r="L45" s="452">
        <v>15.2646915</v>
      </c>
      <c r="M45" s="452">
        <v>14.771229399999999</v>
      </c>
      <c r="N45" s="452">
        <v>15.120247259999999</v>
      </c>
      <c r="O45" s="452">
        <v>15.19261492</v>
      </c>
      <c r="P45" s="452">
        <v>14.1205905</v>
      </c>
      <c r="Q45" s="452">
        <v>15.637006469999999</v>
      </c>
      <c r="R45" s="452">
        <v>14.678866579999999</v>
      </c>
      <c r="S45" s="452">
        <v>15.439158819999999</v>
      </c>
      <c r="T45" s="452">
        <v>15.76022358</v>
      </c>
      <c r="U45" s="452">
        <v>16.510392679999999</v>
      </c>
      <c r="V45" s="452">
        <v>16.47244276</v>
      </c>
      <c r="W45" s="452">
        <v>15.383002250000001</v>
      </c>
      <c r="X45" s="452">
        <v>15.47278558</v>
      </c>
      <c r="Y45" s="452">
        <v>15.10528074</v>
      </c>
      <c r="Z45" s="452">
        <v>14.91591423</v>
      </c>
      <c r="AA45" s="452">
        <v>15.248080160000001</v>
      </c>
      <c r="AB45" s="452">
        <v>14.62424583</v>
      </c>
      <c r="AC45" s="452">
        <v>15.863684510000001</v>
      </c>
      <c r="AD45" s="452">
        <v>14.739816660000001</v>
      </c>
      <c r="AE45" s="452">
        <v>15.992527219999999</v>
      </c>
      <c r="AF45" s="452">
        <v>15.800329850000001</v>
      </c>
      <c r="AG45" s="452">
        <v>16.245486830000001</v>
      </c>
      <c r="AH45" s="452">
        <v>16.749502419999999</v>
      </c>
      <c r="AI45" s="452">
        <v>15.664228080000001</v>
      </c>
      <c r="AJ45" s="452">
        <v>15.357525280000001</v>
      </c>
      <c r="AK45" s="452">
        <v>15.48243536</v>
      </c>
      <c r="AL45" s="452">
        <v>15.370082480000001</v>
      </c>
      <c r="AM45" s="452">
        <v>15.300759680000001</v>
      </c>
      <c r="AN45" s="452">
        <v>14.664888339999999</v>
      </c>
      <c r="AO45" s="452">
        <v>15.31538838</v>
      </c>
      <c r="AP45" s="452">
        <v>15.113394039999999</v>
      </c>
      <c r="AQ45" s="452">
        <v>15.53775506</v>
      </c>
      <c r="AR45" s="452">
        <v>15.939478749999999</v>
      </c>
      <c r="AS45" s="452">
        <v>16.712358779999999</v>
      </c>
      <c r="AT45" s="452">
        <v>16.771954839999999</v>
      </c>
      <c r="AU45" s="452">
        <v>15.84464526</v>
      </c>
      <c r="AV45" s="452">
        <v>15.627472750000001</v>
      </c>
      <c r="AW45" s="452">
        <v>14.921400159999999</v>
      </c>
      <c r="AX45" s="452">
        <v>15.302271530000001</v>
      </c>
      <c r="AY45" s="452">
        <v>16.008777860999999</v>
      </c>
      <c r="AZ45" s="917">
        <v>15.217770217</v>
      </c>
      <c r="BA45" s="456">
        <v>15.64545</v>
      </c>
      <c r="BB45" s="456">
        <v>15.19054</v>
      </c>
      <c r="BC45" s="456">
        <v>15.78406</v>
      </c>
      <c r="BD45" s="456">
        <v>15.95284</v>
      </c>
      <c r="BE45" s="456">
        <v>16.53668</v>
      </c>
      <c r="BF45" s="456">
        <v>16.67314</v>
      </c>
      <c r="BG45" s="456">
        <v>15.8307</v>
      </c>
      <c r="BH45" s="456">
        <v>15.5862</v>
      </c>
      <c r="BI45" s="456">
        <v>14.92577</v>
      </c>
      <c r="BJ45" s="456">
        <v>15.273199999999999</v>
      </c>
      <c r="BK45" s="456">
        <v>16.06437</v>
      </c>
      <c r="BL45" s="456">
        <v>15.15497</v>
      </c>
      <c r="BM45" s="456">
        <v>16.07891</v>
      </c>
      <c r="BN45" s="456">
        <v>15.62829</v>
      </c>
      <c r="BO45" s="456">
        <v>16.283709999999999</v>
      </c>
      <c r="BP45" s="456">
        <v>16.457550000000001</v>
      </c>
      <c r="BQ45" s="456">
        <v>17.0274</v>
      </c>
      <c r="BR45" s="456">
        <v>17.160830000000001</v>
      </c>
      <c r="BS45" s="456">
        <v>16.23546</v>
      </c>
      <c r="BT45" s="456">
        <v>16.00356</v>
      </c>
      <c r="BU45" s="456">
        <v>15.327769999999999</v>
      </c>
      <c r="BV45" s="456">
        <v>15.707520000000001</v>
      </c>
    </row>
    <row r="46" spans="1:74" ht="11.1" customHeight="1" x14ac:dyDescent="0.2">
      <c r="A46" s="54" t="s">
        <v>619</v>
      </c>
      <c r="B46" s="739" t="s">
        <v>1007</v>
      </c>
      <c r="C46" s="452">
        <v>8.0868715400000006</v>
      </c>
      <c r="D46" s="452">
        <v>7.6471938699999997</v>
      </c>
      <c r="E46" s="452">
        <v>8.3867626800000004</v>
      </c>
      <c r="F46" s="452">
        <v>7.8365171199999999</v>
      </c>
      <c r="G46" s="452">
        <v>8.3809428100000005</v>
      </c>
      <c r="H46" s="452">
        <v>8.5015391400000002</v>
      </c>
      <c r="I46" s="452">
        <v>9.0159597500000004</v>
      </c>
      <c r="J46" s="452">
        <v>9.0854867800000001</v>
      </c>
      <c r="K46" s="452">
        <v>8.6011590699999996</v>
      </c>
      <c r="L46" s="452">
        <v>8.4442468599999998</v>
      </c>
      <c r="M46" s="452">
        <v>8.3578886099999998</v>
      </c>
      <c r="N46" s="452">
        <v>8.0051788399999992</v>
      </c>
      <c r="O46" s="452">
        <v>7.9829290400000001</v>
      </c>
      <c r="P46" s="452">
        <v>7.4341443900000002</v>
      </c>
      <c r="Q46" s="452">
        <v>8.0207247499999994</v>
      </c>
      <c r="R46" s="452">
        <v>7.8202304299999996</v>
      </c>
      <c r="S46" s="452">
        <v>8.3502445999999999</v>
      </c>
      <c r="T46" s="452">
        <v>8.4535652799999994</v>
      </c>
      <c r="U46" s="452">
        <v>8.8020945400000006</v>
      </c>
      <c r="V46" s="452">
        <v>9.1619100899999992</v>
      </c>
      <c r="W46" s="452">
        <v>8.3725442500000007</v>
      </c>
      <c r="X46" s="452">
        <v>8.4643590999999994</v>
      </c>
      <c r="Y46" s="452">
        <v>8.1740730500000005</v>
      </c>
      <c r="Z46" s="452">
        <v>8.2116185900000005</v>
      </c>
      <c r="AA46" s="452">
        <v>8.1294218699999998</v>
      </c>
      <c r="AB46" s="452">
        <v>7.7010635000000001</v>
      </c>
      <c r="AC46" s="452">
        <v>8.2899980499999995</v>
      </c>
      <c r="AD46" s="452">
        <v>7.9914084900000004</v>
      </c>
      <c r="AE46" s="452">
        <v>8.5330759999999994</v>
      </c>
      <c r="AF46" s="452">
        <v>8.5031839100000006</v>
      </c>
      <c r="AG46" s="452">
        <v>9.0070165499999995</v>
      </c>
      <c r="AH46" s="452">
        <v>9.1092339500000001</v>
      </c>
      <c r="AI46" s="452">
        <v>8.6379081000000006</v>
      </c>
      <c r="AJ46" s="452">
        <v>8.4862621699999998</v>
      </c>
      <c r="AK46" s="452">
        <v>8.2713379400000004</v>
      </c>
      <c r="AL46" s="452">
        <v>8.4038745499999994</v>
      </c>
      <c r="AM46" s="452">
        <v>8.2872985099999994</v>
      </c>
      <c r="AN46" s="452">
        <v>7.7606631999999998</v>
      </c>
      <c r="AO46" s="452">
        <v>8.2763861199999997</v>
      </c>
      <c r="AP46" s="452">
        <v>8.3175825200000002</v>
      </c>
      <c r="AQ46" s="452">
        <v>8.5027344500000002</v>
      </c>
      <c r="AR46" s="452">
        <v>8.8770450299999997</v>
      </c>
      <c r="AS46" s="452">
        <v>9.1422659900000003</v>
      </c>
      <c r="AT46" s="452">
        <v>9.43116178</v>
      </c>
      <c r="AU46" s="452">
        <v>8.6410439500000003</v>
      </c>
      <c r="AV46" s="452">
        <v>8.61921626</v>
      </c>
      <c r="AW46" s="452">
        <v>8.4955707799999995</v>
      </c>
      <c r="AX46" s="452">
        <v>8.7371082500000004</v>
      </c>
      <c r="AY46" s="452">
        <v>8.8136137947000002</v>
      </c>
      <c r="AZ46" s="917">
        <v>8.3487944052999996</v>
      </c>
      <c r="BA46" s="456">
        <v>8.4644480000000009</v>
      </c>
      <c r="BB46" s="456">
        <v>8.4689029999999992</v>
      </c>
      <c r="BC46" s="456">
        <v>8.6731490000000004</v>
      </c>
      <c r="BD46" s="456">
        <v>8.9976330000000004</v>
      </c>
      <c r="BE46" s="456">
        <v>9.2407249999999994</v>
      </c>
      <c r="BF46" s="456">
        <v>9.5388570000000001</v>
      </c>
      <c r="BG46" s="456">
        <v>8.7460009999999997</v>
      </c>
      <c r="BH46" s="456">
        <v>8.7956990000000008</v>
      </c>
      <c r="BI46" s="456">
        <v>8.6481910000000006</v>
      </c>
      <c r="BJ46" s="456">
        <v>8.876773</v>
      </c>
      <c r="BK46" s="456">
        <v>8.9376069999999999</v>
      </c>
      <c r="BL46" s="456">
        <v>8.5008610000000004</v>
      </c>
      <c r="BM46" s="456">
        <v>8.6387009999999993</v>
      </c>
      <c r="BN46" s="456">
        <v>8.6963740000000005</v>
      </c>
      <c r="BO46" s="456">
        <v>8.9223090000000003</v>
      </c>
      <c r="BP46" s="456">
        <v>9.2587849999999996</v>
      </c>
      <c r="BQ46" s="456">
        <v>9.472156</v>
      </c>
      <c r="BR46" s="456">
        <v>9.7686890000000002</v>
      </c>
      <c r="BS46" s="456">
        <v>8.9524559999999997</v>
      </c>
      <c r="BT46" s="456">
        <v>9.0127070000000007</v>
      </c>
      <c r="BU46" s="456">
        <v>8.8574420000000007</v>
      </c>
      <c r="BV46" s="456">
        <v>9.0849399999999996</v>
      </c>
    </row>
    <row r="47" spans="1:74" ht="11.1" customHeight="1" x14ac:dyDescent="0.2">
      <c r="A47" s="54" t="s">
        <v>620</v>
      </c>
      <c r="B47" s="739" t="s">
        <v>1008</v>
      </c>
      <c r="C47" s="452">
        <v>12.5264036</v>
      </c>
      <c r="D47" s="452">
        <v>10.743742360000001</v>
      </c>
      <c r="E47" s="452">
        <v>11.88918685</v>
      </c>
      <c r="F47" s="452">
        <v>11.47418165</v>
      </c>
      <c r="G47" s="452">
        <v>12.23493401</v>
      </c>
      <c r="H47" s="452">
        <v>12.085696370000001</v>
      </c>
      <c r="I47" s="452">
        <v>12.79270256</v>
      </c>
      <c r="J47" s="452">
        <v>12.649111469999999</v>
      </c>
      <c r="K47" s="452">
        <v>11.68760075</v>
      </c>
      <c r="L47" s="452">
        <v>11.98412944</v>
      </c>
      <c r="M47" s="452">
        <v>11.65791896</v>
      </c>
      <c r="N47" s="452">
        <v>11.229811099999999</v>
      </c>
      <c r="O47" s="452">
        <v>10.726539219999999</v>
      </c>
      <c r="P47" s="452">
        <v>10.5303006</v>
      </c>
      <c r="Q47" s="452">
        <v>11.67440188</v>
      </c>
      <c r="R47" s="452">
        <v>10.82080483</v>
      </c>
      <c r="S47" s="452">
        <v>11.967163299999999</v>
      </c>
      <c r="T47" s="452">
        <v>11.790380900000001</v>
      </c>
      <c r="U47" s="452">
        <v>12.06287152</v>
      </c>
      <c r="V47" s="452">
        <v>12.26033337</v>
      </c>
      <c r="W47" s="452">
        <v>11.35447658</v>
      </c>
      <c r="X47" s="452">
        <v>11.715254420000001</v>
      </c>
      <c r="Y47" s="452">
        <v>10.997459790000001</v>
      </c>
      <c r="Z47" s="452">
        <v>10.7025217</v>
      </c>
      <c r="AA47" s="452">
        <v>10.87217238</v>
      </c>
      <c r="AB47" s="452">
        <v>10.333222129999999</v>
      </c>
      <c r="AC47" s="452">
        <v>11.148202</v>
      </c>
      <c r="AD47" s="452">
        <v>10.960619530000001</v>
      </c>
      <c r="AE47" s="452">
        <v>11.643940069999999</v>
      </c>
      <c r="AF47" s="452">
        <v>11.50898007</v>
      </c>
      <c r="AG47" s="452">
        <v>11.927362219999999</v>
      </c>
      <c r="AH47" s="452">
        <v>12.19458944</v>
      </c>
      <c r="AI47" s="452">
        <v>11.020048940000001</v>
      </c>
      <c r="AJ47" s="452">
        <v>11.466416349999999</v>
      </c>
      <c r="AK47" s="452">
        <v>10.822013500000001</v>
      </c>
      <c r="AL47" s="452">
        <v>10.942943420000001</v>
      </c>
      <c r="AM47" s="452">
        <v>11.017448290000001</v>
      </c>
      <c r="AN47" s="452">
        <v>10.054756940000001</v>
      </c>
      <c r="AO47" s="452">
        <v>11.18037384</v>
      </c>
      <c r="AP47" s="452">
        <v>11.001753280000001</v>
      </c>
      <c r="AQ47" s="452">
        <v>11.561977990000001</v>
      </c>
      <c r="AR47" s="452">
        <v>11.67944451</v>
      </c>
      <c r="AS47" s="452">
        <v>12.046507460000001</v>
      </c>
      <c r="AT47" s="452">
        <v>12.02467146</v>
      </c>
      <c r="AU47" s="452">
        <v>11.4903183</v>
      </c>
      <c r="AV47" s="452">
        <v>11.38453545</v>
      </c>
      <c r="AW47" s="452">
        <v>10.863976709999999</v>
      </c>
      <c r="AX47" s="452">
        <v>10.482188669999999</v>
      </c>
      <c r="AY47" s="452">
        <v>11.097583662</v>
      </c>
      <c r="AZ47" s="917">
        <v>10.328281284999999</v>
      </c>
      <c r="BA47" s="456">
        <v>11.25891</v>
      </c>
      <c r="BB47" s="456">
        <v>11.094279999999999</v>
      </c>
      <c r="BC47" s="456">
        <v>11.80505</v>
      </c>
      <c r="BD47" s="456">
        <v>11.67798</v>
      </c>
      <c r="BE47" s="456">
        <v>12.309369999999999</v>
      </c>
      <c r="BF47" s="456">
        <v>12.167920000000001</v>
      </c>
      <c r="BG47" s="456">
        <v>11.57559</v>
      </c>
      <c r="BH47" s="456">
        <v>11.60281</v>
      </c>
      <c r="BI47" s="456">
        <v>11.171989999999999</v>
      </c>
      <c r="BJ47" s="456">
        <v>10.68417</v>
      </c>
      <c r="BK47" s="456">
        <v>11.194699999999999</v>
      </c>
      <c r="BL47" s="456">
        <v>10.47026</v>
      </c>
      <c r="BM47" s="456">
        <v>11.58845</v>
      </c>
      <c r="BN47" s="456">
        <v>11.36862</v>
      </c>
      <c r="BO47" s="456">
        <v>12.09249</v>
      </c>
      <c r="BP47" s="456">
        <v>11.95909</v>
      </c>
      <c r="BQ47" s="456">
        <v>12.56433</v>
      </c>
      <c r="BR47" s="456">
        <v>12.408429999999999</v>
      </c>
      <c r="BS47" s="456">
        <v>11.78908</v>
      </c>
      <c r="BT47" s="456">
        <v>11.82485</v>
      </c>
      <c r="BU47" s="456">
        <v>11.400499999999999</v>
      </c>
      <c r="BV47" s="456">
        <v>10.93384</v>
      </c>
    </row>
    <row r="48" spans="1:74" ht="11.1" customHeight="1" x14ac:dyDescent="0.2">
      <c r="A48" s="54" t="s">
        <v>621</v>
      </c>
      <c r="B48" s="739" t="s">
        <v>1009</v>
      </c>
      <c r="C48" s="452">
        <v>8.39027295</v>
      </c>
      <c r="D48" s="452">
        <v>7.8680676700000003</v>
      </c>
      <c r="E48" s="452">
        <v>8.4148001800000003</v>
      </c>
      <c r="F48" s="452">
        <v>8.2385829200000007</v>
      </c>
      <c r="G48" s="452">
        <v>8.7546256899999992</v>
      </c>
      <c r="H48" s="452">
        <v>8.78147156</v>
      </c>
      <c r="I48" s="452">
        <v>8.7222586599999996</v>
      </c>
      <c r="J48" s="452">
        <v>8.6977316200000008</v>
      </c>
      <c r="K48" s="452">
        <v>8.1168376599999998</v>
      </c>
      <c r="L48" s="452">
        <v>8.0587671800000003</v>
      </c>
      <c r="M48" s="452">
        <v>7.6300096499999999</v>
      </c>
      <c r="N48" s="452">
        <v>7.62466431</v>
      </c>
      <c r="O48" s="452">
        <v>8.0128464299999997</v>
      </c>
      <c r="P48" s="452">
        <v>7.5377506700000003</v>
      </c>
      <c r="Q48" s="452">
        <v>8.05808429</v>
      </c>
      <c r="R48" s="452">
        <v>7.9160259599999998</v>
      </c>
      <c r="S48" s="452">
        <v>8.1275823900000006</v>
      </c>
      <c r="T48" s="452">
        <v>8.3103314000000008</v>
      </c>
      <c r="U48" s="452">
        <v>8.4410969500000004</v>
      </c>
      <c r="V48" s="452">
        <v>8.5661652799999999</v>
      </c>
      <c r="W48" s="452">
        <v>8.1849362899999996</v>
      </c>
      <c r="X48" s="452">
        <v>7.9736666200000004</v>
      </c>
      <c r="Y48" s="452">
        <v>7.8459016500000001</v>
      </c>
      <c r="Z48" s="452">
        <v>7.89753712</v>
      </c>
      <c r="AA48" s="452">
        <v>8.0018127000000003</v>
      </c>
      <c r="AB48" s="452">
        <v>7.7486553000000002</v>
      </c>
      <c r="AC48" s="452">
        <v>8.0899646500000006</v>
      </c>
      <c r="AD48" s="452">
        <v>7.9160204099999998</v>
      </c>
      <c r="AE48" s="452">
        <v>8.36992504</v>
      </c>
      <c r="AF48" s="452">
        <v>8.3825120299999991</v>
      </c>
      <c r="AG48" s="452">
        <v>8.6291010999999997</v>
      </c>
      <c r="AH48" s="452">
        <v>8.8263761899999995</v>
      </c>
      <c r="AI48" s="452">
        <v>8.3150546900000002</v>
      </c>
      <c r="AJ48" s="452">
        <v>8.3904945099999999</v>
      </c>
      <c r="AK48" s="452">
        <v>8.06693237</v>
      </c>
      <c r="AL48" s="452">
        <v>8.0892740500000002</v>
      </c>
      <c r="AM48" s="452">
        <v>8.2594265199999999</v>
      </c>
      <c r="AN48" s="452">
        <v>7.8207360499999998</v>
      </c>
      <c r="AO48" s="452">
        <v>8.2310044399999995</v>
      </c>
      <c r="AP48" s="452">
        <v>8.3967785700000004</v>
      </c>
      <c r="AQ48" s="452">
        <v>8.5528486600000004</v>
      </c>
      <c r="AR48" s="452">
        <v>8.6550248500000002</v>
      </c>
      <c r="AS48" s="452">
        <v>8.9657832000000006</v>
      </c>
      <c r="AT48" s="452">
        <v>9.0627318199999998</v>
      </c>
      <c r="AU48" s="452">
        <v>8.6684765899999991</v>
      </c>
      <c r="AV48" s="452">
        <v>8.4864832900000007</v>
      </c>
      <c r="AW48" s="452">
        <v>8.2604906899999992</v>
      </c>
      <c r="AX48" s="452">
        <v>8.4330593100000009</v>
      </c>
      <c r="AY48" s="452">
        <v>8.5952811543000003</v>
      </c>
      <c r="AZ48" s="917">
        <v>8.2696095598999992</v>
      </c>
      <c r="BA48" s="456">
        <v>8.3411840000000002</v>
      </c>
      <c r="BB48" s="456">
        <v>8.4582650000000008</v>
      </c>
      <c r="BC48" s="456">
        <v>8.6015720000000009</v>
      </c>
      <c r="BD48" s="456">
        <v>8.6292069999999992</v>
      </c>
      <c r="BE48" s="456">
        <v>8.9350939999999994</v>
      </c>
      <c r="BF48" s="456">
        <v>8.9988410000000005</v>
      </c>
      <c r="BG48" s="456">
        <v>8.6226000000000003</v>
      </c>
      <c r="BH48" s="456">
        <v>8.4750119999999995</v>
      </c>
      <c r="BI48" s="456">
        <v>8.2396550000000008</v>
      </c>
      <c r="BJ48" s="456">
        <v>8.3838709999999992</v>
      </c>
      <c r="BK48" s="456">
        <v>8.5379769999999997</v>
      </c>
      <c r="BL48" s="456">
        <v>8.0016189999999998</v>
      </c>
      <c r="BM48" s="456">
        <v>8.3383970000000005</v>
      </c>
      <c r="BN48" s="456">
        <v>8.4954470000000004</v>
      </c>
      <c r="BO48" s="456">
        <v>8.6490950000000009</v>
      </c>
      <c r="BP48" s="456">
        <v>8.6763359999999992</v>
      </c>
      <c r="BQ48" s="456">
        <v>8.9531550000000006</v>
      </c>
      <c r="BR48" s="456">
        <v>9.0065170000000006</v>
      </c>
      <c r="BS48" s="456">
        <v>8.6246489999999998</v>
      </c>
      <c r="BT48" s="456">
        <v>8.4819099999999992</v>
      </c>
      <c r="BU48" s="456">
        <v>8.2439300000000006</v>
      </c>
      <c r="BV48" s="456">
        <v>8.3852189999999993</v>
      </c>
    </row>
    <row r="49" spans="1:74" ht="11.1" customHeight="1" x14ac:dyDescent="0.2">
      <c r="A49" s="54" t="s">
        <v>622</v>
      </c>
      <c r="B49" s="739" t="s">
        <v>1010</v>
      </c>
      <c r="C49" s="452">
        <v>18.073518480000001</v>
      </c>
      <c r="D49" s="452">
        <v>16.359681819999999</v>
      </c>
      <c r="E49" s="452">
        <v>17.956254349999998</v>
      </c>
      <c r="F49" s="452">
        <v>18.376021519999998</v>
      </c>
      <c r="G49" s="452">
        <v>19.1888936</v>
      </c>
      <c r="H49" s="452">
        <v>19.469335999999998</v>
      </c>
      <c r="I49" s="452">
        <v>19.024131830000002</v>
      </c>
      <c r="J49" s="452">
        <v>20.710310849999999</v>
      </c>
      <c r="K49" s="452">
        <v>19.226869270000002</v>
      </c>
      <c r="L49" s="452">
        <v>18.793166540000001</v>
      </c>
      <c r="M49" s="452">
        <v>18.148765449999999</v>
      </c>
      <c r="N49" s="452">
        <v>18.479330359999999</v>
      </c>
      <c r="O49" s="452">
        <v>18.16357614</v>
      </c>
      <c r="P49" s="452">
        <v>17.940463950000002</v>
      </c>
      <c r="Q49" s="452">
        <v>19.144718390000001</v>
      </c>
      <c r="R49" s="452">
        <v>18.968230030000001</v>
      </c>
      <c r="S49" s="452">
        <v>19.825368139999998</v>
      </c>
      <c r="T49" s="452">
        <v>20.23970362</v>
      </c>
      <c r="U49" s="452">
        <v>21.340538989999999</v>
      </c>
      <c r="V49" s="452">
        <v>22.044240760000001</v>
      </c>
      <c r="W49" s="452">
        <v>20.867135829999999</v>
      </c>
      <c r="X49" s="452">
        <v>20.936026689999998</v>
      </c>
      <c r="Y49" s="452">
        <v>19.64020682</v>
      </c>
      <c r="Z49" s="452">
        <v>19.63787065</v>
      </c>
      <c r="AA49" s="452">
        <v>19.973453750000001</v>
      </c>
      <c r="AB49" s="452">
        <v>19.248573839999999</v>
      </c>
      <c r="AC49" s="452">
        <v>19.610956890000001</v>
      </c>
      <c r="AD49" s="452">
        <v>20.28184285</v>
      </c>
      <c r="AE49" s="452">
        <v>21.943075189999998</v>
      </c>
      <c r="AF49" s="452">
        <v>22.261941879999998</v>
      </c>
      <c r="AG49" s="452">
        <v>23.167787199999999</v>
      </c>
      <c r="AH49" s="452">
        <v>23.589621770000001</v>
      </c>
      <c r="AI49" s="452">
        <v>22.06738584</v>
      </c>
      <c r="AJ49" s="452">
        <v>23.200478839999999</v>
      </c>
      <c r="AK49" s="452">
        <v>21.619036149999999</v>
      </c>
      <c r="AL49" s="452">
        <v>21.759934810000001</v>
      </c>
      <c r="AM49" s="452">
        <v>21.46857661</v>
      </c>
      <c r="AN49" s="452">
        <v>20.211757479999999</v>
      </c>
      <c r="AO49" s="452">
        <v>20.561451869999999</v>
      </c>
      <c r="AP49" s="452">
        <v>21.377153620000001</v>
      </c>
      <c r="AQ49" s="452">
        <v>21.69439508</v>
      </c>
      <c r="AR49" s="452">
        <v>22.427650409999998</v>
      </c>
      <c r="AS49" s="452">
        <v>23.71316508</v>
      </c>
      <c r="AT49" s="452">
        <v>23.935497999999999</v>
      </c>
      <c r="AU49" s="452">
        <v>22.64102505</v>
      </c>
      <c r="AV49" s="452">
        <v>22.375324450000001</v>
      </c>
      <c r="AW49" s="452">
        <v>20.389608549999998</v>
      </c>
      <c r="AX49" s="452">
        <v>21.34138583</v>
      </c>
      <c r="AY49" s="452">
        <v>21.962354183999999</v>
      </c>
      <c r="AZ49" s="917">
        <v>20.250568503</v>
      </c>
      <c r="BA49" s="456">
        <v>20.835889999999999</v>
      </c>
      <c r="BB49" s="456">
        <v>21.299430000000001</v>
      </c>
      <c r="BC49" s="456">
        <v>22.158799999999999</v>
      </c>
      <c r="BD49" s="456">
        <v>23.045120000000001</v>
      </c>
      <c r="BE49" s="456">
        <v>24.16741</v>
      </c>
      <c r="BF49" s="456">
        <v>25.116219999999998</v>
      </c>
      <c r="BG49" s="456">
        <v>23.42052</v>
      </c>
      <c r="BH49" s="456">
        <v>22.744540000000001</v>
      </c>
      <c r="BI49" s="456">
        <v>20.657689999999999</v>
      </c>
      <c r="BJ49" s="456">
        <v>21.2516</v>
      </c>
      <c r="BK49" s="456">
        <v>23.627849999999999</v>
      </c>
      <c r="BL49" s="456">
        <v>22.822800000000001</v>
      </c>
      <c r="BM49" s="456">
        <v>23.05921</v>
      </c>
      <c r="BN49" s="456">
        <v>23.634080000000001</v>
      </c>
      <c r="BO49" s="456">
        <v>24.748349999999999</v>
      </c>
      <c r="BP49" s="456">
        <v>25.937709999999999</v>
      </c>
      <c r="BQ49" s="456">
        <v>27.301919999999999</v>
      </c>
      <c r="BR49" s="456">
        <v>28.4358</v>
      </c>
      <c r="BS49" s="456">
        <v>26.472989999999999</v>
      </c>
      <c r="BT49" s="456">
        <v>25.46743</v>
      </c>
      <c r="BU49" s="456">
        <v>22.99971</v>
      </c>
      <c r="BV49" s="456">
        <v>23.615939999999998</v>
      </c>
    </row>
    <row r="50" spans="1:74" ht="11.1" customHeight="1" x14ac:dyDescent="0.2">
      <c r="A50" s="54" t="s">
        <v>623</v>
      </c>
      <c r="B50" s="739" t="s">
        <v>1011</v>
      </c>
      <c r="C50" s="452">
        <v>6.7948705299999999</v>
      </c>
      <c r="D50" s="452">
        <v>6.2046888500000001</v>
      </c>
      <c r="E50" s="452">
        <v>6.7166983399999998</v>
      </c>
      <c r="F50" s="452">
        <v>6.8074226500000004</v>
      </c>
      <c r="G50" s="452">
        <v>7.1096994499999999</v>
      </c>
      <c r="H50" s="452">
        <v>7.6265275700000004</v>
      </c>
      <c r="I50" s="452">
        <v>8.3328773500000004</v>
      </c>
      <c r="J50" s="452">
        <v>8.0222913899999995</v>
      </c>
      <c r="K50" s="452">
        <v>7.4090740200000003</v>
      </c>
      <c r="L50" s="452">
        <v>7.0804825999999998</v>
      </c>
      <c r="M50" s="452">
        <v>6.75534985</v>
      </c>
      <c r="N50" s="452">
        <v>6.8931234200000002</v>
      </c>
      <c r="O50" s="452">
        <v>6.6266035800000003</v>
      </c>
      <c r="P50" s="452">
        <v>6.1041324000000001</v>
      </c>
      <c r="Q50" s="452">
        <v>6.5764477699999997</v>
      </c>
      <c r="R50" s="452">
        <v>6.6229220599999996</v>
      </c>
      <c r="S50" s="452">
        <v>7.1108546700000002</v>
      </c>
      <c r="T50" s="452">
        <v>7.2576410200000003</v>
      </c>
      <c r="U50" s="452">
        <v>8.1160563999999997</v>
      </c>
      <c r="V50" s="452">
        <v>7.9526114899999998</v>
      </c>
      <c r="W50" s="452">
        <v>7.3153690400000002</v>
      </c>
      <c r="X50" s="452">
        <v>7.0464519900000004</v>
      </c>
      <c r="Y50" s="452">
        <v>6.6466759700000004</v>
      </c>
      <c r="Z50" s="452">
        <v>6.8721246699999998</v>
      </c>
      <c r="AA50" s="452">
        <v>6.7071783299999996</v>
      </c>
      <c r="AB50" s="452">
        <v>6.3751032800000003</v>
      </c>
      <c r="AC50" s="452">
        <v>6.8115660099999999</v>
      </c>
      <c r="AD50" s="452">
        <v>6.7001416200000001</v>
      </c>
      <c r="AE50" s="452">
        <v>7.3987107999999999</v>
      </c>
      <c r="AF50" s="452">
        <v>7.7748801800000003</v>
      </c>
      <c r="AG50" s="452">
        <v>8.3260965799999997</v>
      </c>
      <c r="AH50" s="452">
        <v>7.9409568799999999</v>
      </c>
      <c r="AI50" s="452">
        <v>7.4334859599999996</v>
      </c>
      <c r="AJ50" s="452">
        <v>7.2185506200000003</v>
      </c>
      <c r="AK50" s="452">
        <v>6.79863163</v>
      </c>
      <c r="AL50" s="452">
        <v>6.8877681099999997</v>
      </c>
      <c r="AM50" s="452">
        <v>6.91499153</v>
      </c>
      <c r="AN50" s="452">
        <v>6.3286020000000001</v>
      </c>
      <c r="AO50" s="452">
        <v>6.7606350800000001</v>
      </c>
      <c r="AP50" s="452">
        <v>7.1667508499999997</v>
      </c>
      <c r="AQ50" s="452">
        <v>7.6593179600000001</v>
      </c>
      <c r="AR50" s="452">
        <v>7.96563292</v>
      </c>
      <c r="AS50" s="452">
        <v>8.5435715299999995</v>
      </c>
      <c r="AT50" s="452">
        <v>8.2619258999999996</v>
      </c>
      <c r="AU50" s="452">
        <v>7.5402423799999996</v>
      </c>
      <c r="AV50" s="452">
        <v>7.2917275799999999</v>
      </c>
      <c r="AW50" s="452">
        <v>6.9256105100000003</v>
      </c>
      <c r="AX50" s="452">
        <v>7.2400773599999999</v>
      </c>
      <c r="AY50" s="452">
        <v>7.0996289534999999</v>
      </c>
      <c r="AZ50" s="917">
        <v>6.5015260483999997</v>
      </c>
      <c r="BA50" s="456">
        <v>6.8972199999999999</v>
      </c>
      <c r="BB50" s="456">
        <v>7.276732</v>
      </c>
      <c r="BC50" s="456">
        <v>7.7596299999999996</v>
      </c>
      <c r="BD50" s="456">
        <v>8.0462889999999998</v>
      </c>
      <c r="BE50" s="456">
        <v>8.6221879999999995</v>
      </c>
      <c r="BF50" s="456">
        <v>8.3375859999999999</v>
      </c>
      <c r="BG50" s="456">
        <v>7.6067960000000001</v>
      </c>
      <c r="BH50" s="456">
        <v>7.3702509999999997</v>
      </c>
      <c r="BI50" s="456">
        <v>6.9863749999999998</v>
      </c>
      <c r="BJ50" s="456">
        <v>7.2877520000000002</v>
      </c>
      <c r="BK50" s="456">
        <v>7.1716319999999998</v>
      </c>
      <c r="BL50" s="456">
        <v>6.5606619999999998</v>
      </c>
      <c r="BM50" s="456">
        <v>6.9630200000000002</v>
      </c>
      <c r="BN50" s="456">
        <v>7.3512399999999998</v>
      </c>
      <c r="BO50" s="456">
        <v>7.8422390000000002</v>
      </c>
      <c r="BP50" s="456">
        <v>8.1322569999999992</v>
      </c>
      <c r="BQ50" s="456">
        <v>8.7016270000000002</v>
      </c>
      <c r="BR50" s="456">
        <v>8.4131560000000007</v>
      </c>
      <c r="BS50" s="456">
        <v>7.6723470000000002</v>
      </c>
      <c r="BT50" s="456">
        <v>7.4354630000000004</v>
      </c>
      <c r="BU50" s="456">
        <v>7.0478290000000001</v>
      </c>
      <c r="BV50" s="456">
        <v>7.3514710000000001</v>
      </c>
    </row>
    <row r="51" spans="1:74" ht="11.1" customHeight="1" x14ac:dyDescent="0.2">
      <c r="A51" s="54" t="s">
        <v>624</v>
      </c>
      <c r="B51" s="739" t="s">
        <v>1012</v>
      </c>
      <c r="C51" s="452">
        <v>6.5778746400000001</v>
      </c>
      <c r="D51" s="452">
        <v>6.2984333599999998</v>
      </c>
      <c r="E51" s="452">
        <v>7.2083346099999996</v>
      </c>
      <c r="F51" s="452">
        <v>7.0095546899999999</v>
      </c>
      <c r="G51" s="452">
        <v>7.2136282600000001</v>
      </c>
      <c r="H51" s="452">
        <v>7.86866997</v>
      </c>
      <c r="I51" s="452">
        <v>8.0059249900000005</v>
      </c>
      <c r="J51" s="452">
        <v>8.6906935900000004</v>
      </c>
      <c r="K51" s="452">
        <v>7.8439962699999999</v>
      </c>
      <c r="L51" s="452">
        <v>7.5041975699999997</v>
      </c>
      <c r="M51" s="452">
        <v>6.76173555</v>
      </c>
      <c r="N51" s="452">
        <v>6.6681915299999996</v>
      </c>
      <c r="O51" s="452">
        <v>6.0466723699999996</v>
      </c>
      <c r="P51" s="452">
        <v>5.6689463599999996</v>
      </c>
      <c r="Q51" s="452">
        <v>6.2099998599999999</v>
      </c>
      <c r="R51" s="452">
        <v>5.7838906899999998</v>
      </c>
      <c r="S51" s="452">
        <v>6.3329619800000003</v>
      </c>
      <c r="T51" s="452">
        <v>6.7248466899999997</v>
      </c>
      <c r="U51" s="452">
        <v>7.0371371199999997</v>
      </c>
      <c r="V51" s="452">
        <v>7.4177965700000001</v>
      </c>
      <c r="W51" s="452">
        <v>7.1494603899999998</v>
      </c>
      <c r="X51" s="452">
        <v>6.7603434099999999</v>
      </c>
      <c r="Y51" s="452">
        <v>6.32525884</v>
      </c>
      <c r="Z51" s="452">
        <v>6.1313627200000003</v>
      </c>
      <c r="AA51" s="452">
        <v>5.8316784899999998</v>
      </c>
      <c r="AB51" s="452">
        <v>5.5604078299999999</v>
      </c>
      <c r="AC51" s="452">
        <v>5.7071236000000001</v>
      </c>
      <c r="AD51" s="452">
        <v>6.0159296199999996</v>
      </c>
      <c r="AE51" s="452">
        <v>6.30825908</v>
      </c>
      <c r="AF51" s="452">
        <v>6.7303553899999997</v>
      </c>
      <c r="AG51" s="452">
        <v>7.5348296299999999</v>
      </c>
      <c r="AH51" s="452">
        <v>7.5233412399999997</v>
      </c>
      <c r="AI51" s="452">
        <v>7.0827826099999998</v>
      </c>
      <c r="AJ51" s="452">
        <v>6.7104457499999999</v>
      </c>
      <c r="AK51" s="452">
        <v>6.1399758000000002</v>
      </c>
      <c r="AL51" s="452">
        <v>6.2684529700000002</v>
      </c>
      <c r="AM51" s="452">
        <v>5.8847474799999997</v>
      </c>
      <c r="AN51" s="452">
        <v>5.5321014100000001</v>
      </c>
      <c r="AO51" s="452">
        <v>5.86403505</v>
      </c>
      <c r="AP51" s="452">
        <v>6.0581203400000003</v>
      </c>
      <c r="AQ51" s="452">
        <v>6.1730714799999999</v>
      </c>
      <c r="AR51" s="452">
        <v>6.8569306900000004</v>
      </c>
      <c r="AS51" s="452">
        <v>7.14669664</v>
      </c>
      <c r="AT51" s="452">
        <v>7.3756851799999996</v>
      </c>
      <c r="AU51" s="452">
        <v>6.6817830000000002</v>
      </c>
      <c r="AV51" s="452">
        <v>6.83325929</v>
      </c>
      <c r="AW51" s="452">
        <v>6.05907777</v>
      </c>
      <c r="AX51" s="452">
        <v>5.9003276900000001</v>
      </c>
      <c r="AY51" s="452">
        <v>5.9029061519999999</v>
      </c>
      <c r="AZ51" s="917">
        <v>5.6102719272000003</v>
      </c>
      <c r="BA51" s="456">
        <v>5.8943630000000002</v>
      </c>
      <c r="BB51" s="456">
        <v>6.064616</v>
      </c>
      <c r="BC51" s="456">
        <v>6.1791479999999996</v>
      </c>
      <c r="BD51" s="456">
        <v>6.8346010000000001</v>
      </c>
      <c r="BE51" s="456">
        <v>7.0994729999999997</v>
      </c>
      <c r="BF51" s="456">
        <v>7.3383839999999996</v>
      </c>
      <c r="BG51" s="456">
        <v>6.6495670000000002</v>
      </c>
      <c r="BH51" s="456">
        <v>6.8121460000000003</v>
      </c>
      <c r="BI51" s="456">
        <v>6.0230610000000002</v>
      </c>
      <c r="BJ51" s="456">
        <v>5.8745960000000004</v>
      </c>
      <c r="BK51" s="456">
        <v>5.8777470000000003</v>
      </c>
      <c r="BL51" s="456">
        <v>5.5904179999999997</v>
      </c>
      <c r="BM51" s="456">
        <v>5.8869509999999998</v>
      </c>
      <c r="BN51" s="456">
        <v>6.0744590000000001</v>
      </c>
      <c r="BO51" s="456">
        <v>6.1961040000000001</v>
      </c>
      <c r="BP51" s="456">
        <v>6.8571280000000003</v>
      </c>
      <c r="BQ51" s="456">
        <v>7.108142</v>
      </c>
      <c r="BR51" s="456">
        <v>7.3467830000000003</v>
      </c>
      <c r="BS51" s="456">
        <v>6.6564139999999998</v>
      </c>
      <c r="BT51" s="456">
        <v>6.8241269999999998</v>
      </c>
      <c r="BU51" s="456">
        <v>6.0343710000000002</v>
      </c>
      <c r="BV51" s="456">
        <v>5.8853609999999996</v>
      </c>
    </row>
    <row r="52" spans="1:74" s="738" customFormat="1" ht="11.1" customHeight="1" x14ac:dyDescent="0.2">
      <c r="A52" s="314" t="s">
        <v>625</v>
      </c>
      <c r="B52" s="737" t="s">
        <v>1013</v>
      </c>
      <c r="C52" s="557">
        <v>0.38145171999999999</v>
      </c>
      <c r="D52" s="557">
        <v>0.35733949999999998</v>
      </c>
      <c r="E52" s="557">
        <v>0.40702617000000002</v>
      </c>
      <c r="F52" s="557">
        <v>0.39020156</v>
      </c>
      <c r="G52" s="557">
        <v>0.40297170999999998</v>
      </c>
      <c r="H52" s="557">
        <v>0.39183105000000001</v>
      </c>
      <c r="I52" s="557">
        <v>0.41726468</v>
      </c>
      <c r="J52" s="557">
        <v>0.42509607999999999</v>
      </c>
      <c r="K52" s="557">
        <v>0.42168802999999999</v>
      </c>
      <c r="L52" s="557">
        <v>0.42566608</v>
      </c>
      <c r="M52" s="557">
        <v>0.40561797999999999</v>
      </c>
      <c r="N52" s="557">
        <v>0.40232143999999997</v>
      </c>
      <c r="O52" s="557">
        <v>0.39543633</v>
      </c>
      <c r="P52" s="557">
        <v>0.35365249999999998</v>
      </c>
      <c r="Q52" s="557">
        <v>0.39390115999999997</v>
      </c>
      <c r="R52" s="557">
        <v>0.39124824000000002</v>
      </c>
      <c r="S52" s="557">
        <v>0.39458468000000002</v>
      </c>
      <c r="T52" s="557">
        <v>0.39190866000000002</v>
      </c>
      <c r="U52" s="557">
        <v>0.42514097000000001</v>
      </c>
      <c r="V52" s="557">
        <v>0.41704566999999998</v>
      </c>
      <c r="W52" s="557">
        <v>0.40962416000000001</v>
      </c>
      <c r="X52" s="557">
        <v>0.42744690000000002</v>
      </c>
      <c r="Y52" s="557">
        <v>0.40275928999999999</v>
      </c>
      <c r="Z52" s="557">
        <v>0.40340642999999998</v>
      </c>
      <c r="AA52" s="557">
        <v>0.39198747</v>
      </c>
      <c r="AB52" s="557">
        <v>0.36917520999999998</v>
      </c>
      <c r="AC52" s="557">
        <v>0.39068902</v>
      </c>
      <c r="AD52" s="557">
        <v>0.38596490999999999</v>
      </c>
      <c r="AE52" s="557">
        <v>0.39698752999999998</v>
      </c>
      <c r="AF52" s="557">
        <v>0.39943371999999999</v>
      </c>
      <c r="AG52" s="557">
        <v>0.41676186999999998</v>
      </c>
      <c r="AH52" s="557">
        <v>0.42402457999999998</v>
      </c>
      <c r="AI52" s="557">
        <v>0.41629783999999997</v>
      </c>
      <c r="AJ52" s="557">
        <v>0.43012952999999998</v>
      </c>
      <c r="AK52" s="557">
        <v>0.40375498999999998</v>
      </c>
      <c r="AL52" s="557">
        <v>0.41740231999999999</v>
      </c>
      <c r="AM52" s="557">
        <v>0.40239045000000001</v>
      </c>
      <c r="AN52" s="557">
        <v>0.35530388000000002</v>
      </c>
      <c r="AO52" s="557">
        <v>0.40828849</v>
      </c>
      <c r="AP52" s="557">
        <v>0.40500951000000002</v>
      </c>
      <c r="AQ52" s="557">
        <v>0.41281688</v>
      </c>
      <c r="AR52" s="557">
        <v>0.40920522999999998</v>
      </c>
      <c r="AS52" s="557">
        <v>0.42900734000000001</v>
      </c>
      <c r="AT52" s="557">
        <v>0.43889835999999999</v>
      </c>
      <c r="AU52" s="557">
        <v>0.42889245999999998</v>
      </c>
      <c r="AV52" s="557">
        <v>0.45029912</v>
      </c>
      <c r="AW52" s="557">
        <v>0.41932058999999999</v>
      </c>
      <c r="AX52" s="557">
        <v>0.42817239000000001</v>
      </c>
      <c r="AY52" s="557">
        <v>0.40933484999999997</v>
      </c>
      <c r="AZ52" s="942">
        <v>0.35875363999999998</v>
      </c>
      <c r="BA52" s="459">
        <v>0.40972350000000002</v>
      </c>
      <c r="BB52" s="459">
        <v>0.40462049999999999</v>
      </c>
      <c r="BC52" s="459">
        <v>0.41225539999999999</v>
      </c>
      <c r="BD52" s="459">
        <v>0.40711029999999998</v>
      </c>
      <c r="BE52" s="459">
        <v>0.42661850000000001</v>
      </c>
      <c r="BF52" s="459">
        <v>0.43632840000000001</v>
      </c>
      <c r="BG52" s="459">
        <v>0.42691960000000001</v>
      </c>
      <c r="BH52" s="459">
        <v>0.45002560000000003</v>
      </c>
      <c r="BI52" s="459">
        <v>0.41924169999999999</v>
      </c>
      <c r="BJ52" s="459">
        <v>0.42746610000000002</v>
      </c>
      <c r="BK52" s="459">
        <v>0.4089507</v>
      </c>
      <c r="BL52" s="459">
        <v>0.35847370000000001</v>
      </c>
      <c r="BM52" s="459">
        <v>0.41002149999999998</v>
      </c>
      <c r="BN52" s="459">
        <v>0.40668579999999999</v>
      </c>
      <c r="BO52" s="459">
        <v>0.41477700000000001</v>
      </c>
      <c r="BP52" s="459">
        <v>0.40949740000000001</v>
      </c>
      <c r="BQ52" s="459">
        <v>0.42786790000000002</v>
      </c>
      <c r="BR52" s="459">
        <v>0.43721579999999999</v>
      </c>
      <c r="BS52" s="459">
        <v>0.4275369</v>
      </c>
      <c r="BT52" s="459">
        <v>0.45088590000000001</v>
      </c>
      <c r="BU52" s="459">
        <v>0.41994619999999999</v>
      </c>
      <c r="BV52" s="459">
        <v>0.42803400000000003</v>
      </c>
    </row>
    <row r="53" spans="1:74" s="336" customFormat="1" ht="12" customHeight="1" x14ac:dyDescent="0.2">
      <c r="A53" s="335"/>
      <c r="B53" s="1060" t="s">
        <v>1423</v>
      </c>
      <c r="C53" s="1067"/>
      <c r="D53" s="1067"/>
      <c r="E53" s="1067"/>
      <c r="F53" s="1067"/>
      <c r="G53" s="1067"/>
      <c r="H53" s="1067"/>
      <c r="I53" s="1067"/>
      <c r="J53" s="1067"/>
      <c r="K53" s="1067"/>
      <c r="L53" s="1067"/>
      <c r="M53" s="1067"/>
      <c r="N53" s="1067"/>
      <c r="O53" s="1067"/>
      <c r="P53" s="1067"/>
      <c r="Q53" s="1067"/>
      <c r="R53" s="782"/>
      <c r="AZ53" s="339"/>
      <c r="BA53" s="339"/>
      <c r="BB53" s="339"/>
      <c r="BC53" s="339"/>
      <c r="BD53" s="339"/>
      <c r="BE53" s="339"/>
      <c r="BF53" s="339"/>
      <c r="BG53" s="339"/>
      <c r="BH53" s="339"/>
      <c r="BI53" s="339"/>
    </row>
    <row r="54" spans="1:74" s="184" customFormat="1" ht="12" customHeight="1" x14ac:dyDescent="0.2">
      <c r="A54" s="183"/>
      <c r="B54" s="776" t="s">
        <v>809</v>
      </c>
      <c r="C54" s="776"/>
      <c r="D54" s="776"/>
      <c r="E54" s="776"/>
      <c r="F54" s="776"/>
      <c r="G54" s="776"/>
      <c r="H54" s="777"/>
      <c r="I54" s="776"/>
      <c r="J54" s="776"/>
      <c r="K54" s="776"/>
      <c r="L54" s="776"/>
      <c r="M54" s="776"/>
      <c r="N54" s="776"/>
      <c r="O54" s="776"/>
      <c r="P54" s="776"/>
      <c r="Q54" s="776"/>
      <c r="R54" s="778"/>
      <c r="AZ54" s="676"/>
      <c r="BA54" s="676"/>
      <c r="BB54" s="676"/>
      <c r="BC54" s="676"/>
      <c r="BD54" s="676"/>
      <c r="BE54" s="676"/>
      <c r="BF54" s="676"/>
      <c r="BG54" s="676"/>
      <c r="BH54" s="850"/>
      <c r="BI54" s="676"/>
      <c r="BJ54" s="205"/>
    </row>
    <row r="55" spans="1:74" s="184" customFormat="1" ht="12" customHeight="1" x14ac:dyDescent="0.2">
      <c r="A55" s="183"/>
      <c r="B55" s="994" t="str">
        <f>Dates!$G$2</f>
        <v>EIA completed modeling and analysis for this report on Monday, March 9, 2026.</v>
      </c>
      <c r="C55" s="995"/>
      <c r="D55" s="995"/>
      <c r="E55" s="995"/>
      <c r="F55" s="995"/>
      <c r="G55" s="995"/>
      <c r="H55" s="995"/>
      <c r="I55" s="995"/>
      <c r="J55" s="995"/>
      <c r="K55" s="995"/>
      <c r="L55" s="995"/>
      <c r="M55" s="995"/>
      <c r="N55" s="995"/>
      <c r="O55" s="995"/>
      <c r="P55" s="995"/>
      <c r="Q55" s="995"/>
      <c r="R55" s="779"/>
      <c r="AZ55" s="676"/>
      <c r="BA55" s="676"/>
      <c r="BB55" s="676"/>
      <c r="BC55" s="676"/>
      <c r="BD55" s="677"/>
      <c r="BE55" s="677"/>
      <c r="BF55" s="677"/>
      <c r="BG55" s="676"/>
      <c r="BH55" s="638"/>
      <c r="BI55" s="676"/>
      <c r="BJ55" s="205"/>
    </row>
    <row r="56" spans="1:74" s="184" customFormat="1" ht="12.75" x14ac:dyDescent="0.2">
      <c r="A56" s="183"/>
      <c r="B56" s="985" t="s">
        <v>1406</v>
      </c>
      <c r="C56" s="986"/>
      <c r="D56" s="986"/>
      <c r="E56" s="986"/>
      <c r="F56" s="986"/>
      <c r="G56" s="986"/>
      <c r="H56" s="986"/>
      <c r="I56" s="986"/>
      <c r="J56" s="986"/>
      <c r="K56" s="986"/>
      <c r="L56" s="986"/>
      <c r="M56" s="986"/>
      <c r="N56" s="986"/>
      <c r="O56" s="986"/>
      <c r="P56" s="986"/>
      <c r="Q56" s="986"/>
      <c r="R56" s="782"/>
      <c r="AZ56" s="676"/>
      <c r="BA56" s="676"/>
      <c r="BB56" s="676"/>
      <c r="BC56" s="676"/>
      <c r="BD56" s="677"/>
      <c r="BE56" s="677"/>
      <c r="BF56" s="677"/>
      <c r="BG56" s="676"/>
      <c r="BH56" s="638"/>
      <c r="BI56" s="676"/>
      <c r="BJ56" s="205"/>
    </row>
    <row r="57" spans="1:74" s="184" customFormat="1" ht="12" customHeight="1" x14ac:dyDescent="0.2">
      <c r="A57" s="183"/>
      <c r="B57" s="1066" t="s">
        <v>801</v>
      </c>
      <c r="C57" s="1075"/>
      <c r="D57" s="1075"/>
      <c r="E57" s="1075"/>
      <c r="F57" s="1075"/>
      <c r="G57" s="1075"/>
      <c r="H57" s="1075"/>
      <c r="I57" s="1075"/>
      <c r="J57" s="1075"/>
      <c r="K57" s="1075"/>
      <c r="L57" s="1075"/>
      <c r="M57" s="1075"/>
      <c r="N57" s="1075"/>
      <c r="O57" s="1075"/>
      <c r="P57" s="1075"/>
      <c r="Q57" s="1067"/>
      <c r="R57" s="782"/>
      <c r="AZ57" s="676"/>
      <c r="BA57" s="676"/>
      <c r="BB57" s="676"/>
      <c r="BC57" s="676"/>
      <c r="BD57" s="677"/>
      <c r="BE57" s="677"/>
      <c r="BF57" s="677"/>
      <c r="BG57" s="676"/>
      <c r="BH57" s="638"/>
      <c r="BI57" s="676"/>
      <c r="BJ57" s="205"/>
    </row>
    <row r="58" spans="1:74" s="184" customFormat="1" ht="12" customHeight="1" x14ac:dyDescent="0.2">
      <c r="A58" s="183"/>
      <c r="B58" s="1066" t="s">
        <v>802</v>
      </c>
      <c r="C58" s="1075"/>
      <c r="D58" s="1075"/>
      <c r="E58" s="1075"/>
      <c r="F58" s="1075"/>
      <c r="G58" s="1075"/>
      <c r="H58" s="1075"/>
      <c r="I58" s="1075"/>
      <c r="J58" s="1075"/>
      <c r="K58" s="1075"/>
      <c r="L58" s="1075"/>
      <c r="M58" s="1075"/>
      <c r="N58" s="1075"/>
      <c r="O58" s="1075"/>
      <c r="P58" s="1075"/>
      <c r="Q58" s="1067"/>
      <c r="R58" s="782"/>
      <c r="AZ58" s="676"/>
      <c r="BA58" s="676"/>
      <c r="BB58" s="676"/>
      <c r="BC58" s="676"/>
      <c r="BD58" s="677"/>
      <c r="BE58" s="677"/>
      <c r="BF58" s="677"/>
      <c r="BG58" s="676"/>
      <c r="BH58" s="638"/>
      <c r="BI58" s="676"/>
      <c r="BJ58" s="205"/>
    </row>
    <row r="59" spans="1:74" s="184" customFormat="1" ht="12" customHeight="1" x14ac:dyDescent="0.2">
      <c r="A59" s="183"/>
      <c r="B59" s="974" t="s">
        <v>823</v>
      </c>
      <c r="C59" s="974"/>
      <c r="D59" s="974"/>
      <c r="E59" s="974"/>
      <c r="F59" s="974"/>
      <c r="G59" s="974"/>
      <c r="H59" s="974"/>
      <c r="I59" s="974"/>
      <c r="J59" s="974"/>
      <c r="K59" s="974"/>
      <c r="L59" s="974"/>
      <c r="M59" s="974"/>
      <c r="N59" s="974"/>
      <c r="O59" s="974"/>
      <c r="P59" s="974"/>
      <c r="Q59" s="974"/>
      <c r="R59" s="974"/>
      <c r="AY59" s="676"/>
      <c r="AZ59" s="676"/>
      <c r="BA59" s="676"/>
      <c r="BB59" s="676"/>
      <c r="BC59" s="676"/>
      <c r="BD59" s="677"/>
      <c r="BE59" s="677"/>
      <c r="BF59" s="677"/>
      <c r="BG59" s="676"/>
      <c r="BH59" s="638"/>
      <c r="BI59" s="676"/>
      <c r="BJ59" s="205"/>
    </row>
    <row r="60" spans="1:74" s="184" customFormat="1" ht="12" customHeight="1" x14ac:dyDescent="0.2">
      <c r="A60" s="183"/>
      <c r="B60" s="1066" t="s">
        <v>1610</v>
      </c>
      <c r="C60" s="981"/>
      <c r="D60" s="981"/>
      <c r="E60" s="981"/>
      <c r="F60" s="981"/>
      <c r="G60" s="981"/>
      <c r="H60" s="981"/>
      <c r="I60" s="981"/>
      <c r="J60" s="981"/>
      <c r="K60" s="981"/>
      <c r="L60" s="981"/>
      <c r="M60" s="981"/>
      <c r="N60" s="981"/>
      <c r="O60" s="981"/>
      <c r="P60" s="981"/>
      <c r="Q60" s="982"/>
      <c r="R60" s="782"/>
      <c r="AY60" s="676"/>
      <c r="AZ60" s="676"/>
      <c r="BA60" s="676"/>
      <c r="BB60" s="676"/>
      <c r="BC60" s="676"/>
      <c r="BD60" s="677"/>
      <c r="BE60" s="677"/>
      <c r="BF60" s="677"/>
      <c r="BG60" s="676"/>
      <c r="BH60" s="638"/>
      <c r="BI60" s="676"/>
      <c r="BJ60" s="205"/>
    </row>
    <row r="61" spans="1:74" s="184" customFormat="1" ht="12" customHeight="1" x14ac:dyDescent="0.2">
      <c r="A61" s="183"/>
      <c r="B61" s="980" t="s">
        <v>800</v>
      </c>
      <c r="C61" s="982"/>
      <c r="D61" s="982"/>
      <c r="E61" s="982"/>
      <c r="F61" s="982"/>
      <c r="G61" s="982"/>
      <c r="H61" s="982"/>
      <c r="I61" s="982"/>
      <c r="J61" s="982"/>
      <c r="K61" s="982"/>
      <c r="L61" s="982"/>
      <c r="M61" s="982"/>
      <c r="N61" s="982"/>
      <c r="O61" s="982"/>
      <c r="P61" s="982"/>
      <c r="Q61" s="1067"/>
      <c r="R61" s="782"/>
      <c r="AY61" s="676"/>
      <c r="AZ61" s="676"/>
      <c r="BA61" s="676"/>
      <c r="BB61" s="676"/>
      <c r="BC61" s="676"/>
      <c r="BD61" s="677"/>
      <c r="BE61" s="677"/>
      <c r="BF61" s="677"/>
      <c r="BG61" s="676"/>
      <c r="BH61" s="638"/>
      <c r="BI61" s="676"/>
      <c r="BJ61" s="205"/>
    </row>
    <row r="62" spans="1:74" s="184" customFormat="1" ht="12" customHeight="1" x14ac:dyDescent="0.2">
      <c r="A62" s="183"/>
      <c r="B62" s="1068" t="s">
        <v>1422</v>
      </c>
      <c r="C62" s="982"/>
      <c r="D62" s="982"/>
      <c r="E62" s="982"/>
      <c r="F62" s="982"/>
      <c r="G62" s="982"/>
      <c r="H62" s="982"/>
      <c r="I62" s="982"/>
      <c r="J62" s="982"/>
      <c r="K62" s="982"/>
      <c r="L62" s="982"/>
      <c r="M62" s="982"/>
      <c r="N62" s="982"/>
      <c r="O62" s="982"/>
      <c r="P62" s="982"/>
      <c r="Q62" s="982"/>
      <c r="R62" s="782"/>
      <c r="AY62" s="676"/>
      <c r="AZ62" s="676"/>
      <c r="BA62" s="676"/>
      <c r="BB62" s="676"/>
      <c r="BC62" s="676"/>
      <c r="BD62" s="677"/>
      <c r="BE62" s="677"/>
      <c r="BF62" s="677"/>
      <c r="BG62" s="676"/>
      <c r="BH62" s="638"/>
      <c r="BI62" s="676"/>
      <c r="BJ62" s="205"/>
    </row>
    <row r="63" spans="1:74" s="182" customFormat="1" ht="12" customHeight="1" x14ac:dyDescent="0.2">
      <c r="A63" s="55"/>
      <c r="B63" s="1020"/>
      <c r="C63" s="976"/>
      <c r="D63" s="976"/>
      <c r="E63" s="976"/>
      <c r="F63" s="976"/>
      <c r="G63" s="976"/>
      <c r="H63" s="976"/>
      <c r="I63" s="976"/>
      <c r="J63" s="976"/>
      <c r="K63" s="976"/>
      <c r="L63" s="976"/>
      <c r="M63" s="976"/>
      <c r="N63" s="976"/>
      <c r="O63" s="976"/>
      <c r="P63" s="976"/>
      <c r="Q63" s="976"/>
      <c r="AY63" s="832"/>
      <c r="AZ63" s="832"/>
      <c r="BA63" s="832"/>
      <c r="BB63" s="832"/>
      <c r="BC63" s="832"/>
      <c r="BD63" s="674"/>
      <c r="BE63" s="674"/>
      <c r="BF63" s="674"/>
      <c r="BG63" s="832"/>
      <c r="BH63" s="638"/>
      <c r="BI63" s="832"/>
      <c r="BJ63" s="203"/>
    </row>
    <row r="64" spans="1:74" x14ac:dyDescent="0.2">
      <c r="BH64" s="638"/>
      <c r="BK64" s="141"/>
      <c r="BL64" s="141"/>
      <c r="BM64" s="141"/>
      <c r="BN64" s="141"/>
      <c r="BO64" s="141"/>
      <c r="BP64" s="141"/>
      <c r="BQ64" s="141"/>
      <c r="BR64" s="141"/>
      <c r="BS64" s="141"/>
      <c r="BT64" s="141"/>
      <c r="BU64" s="141"/>
      <c r="BV64" s="141"/>
    </row>
    <row r="65" spans="60:74" x14ac:dyDescent="0.2">
      <c r="BH65" s="638"/>
      <c r="BK65" s="141"/>
      <c r="BL65" s="141"/>
      <c r="BM65" s="141"/>
      <c r="BN65" s="141"/>
      <c r="BO65" s="141"/>
      <c r="BP65" s="141"/>
      <c r="BQ65" s="141"/>
      <c r="BR65" s="141"/>
      <c r="BS65" s="141"/>
      <c r="BT65" s="141"/>
      <c r="BU65" s="141"/>
      <c r="BV65" s="141"/>
    </row>
    <row r="66" spans="60:74" x14ac:dyDescent="0.2">
      <c r="BH66" s="638"/>
      <c r="BK66" s="141"/>
      <c r="BL66" s="141"/>
      <c r="BM66" s="141"/>
      <c r="BN66" s="141"/>
      <c r="BO66" s="141"/>
      <c r="BP66" s="141"/>
      <c r="BQ66" s="141"/>
      <c r="BR66" s="141"/>
      <c r="BS66" s="141"/>
      <c r="BT66" s="141"/>
      <c r="BU66" s="141"/>
      <c r="BV66" s="141"/>
    </row>
    <row r="67" spans="60:74" x14ac:dyDescent="0.2">
      <c r="BH67" s="638"/>
      <c r="BK67" s="141"/>
      <c r="BL67" s="141"/>
      <c r="BM67" s="141"/>
      <c r="BN67" s="141"/>
      <c r="BO67" s="141"/>
      <c r="BP67" s="141"/>
      <c r="BQ67" s="141"/>
      <c r="BR67" s="141"/>
      <c r="BS67" s="141"/>
      <c r="BT67" s="141"/>
      <c r="BU67" s="141"/>
      <c r="BV67" s="141"/>
    </row>
    <row r="68" spans="60:74" x14ac:dyDescent="0.2">
      <c r="BH68" s="638"/>
      <c r="BK68" s="141"/>
      <c r="BL68" s="141"/>
      <c r="BM68" s="141"/>
      <c r="BN68" s="141"/>
      <c r="BO68" s="141"/>
      <c r="BP68" s="141"/>
      <c r="BQ68" s="141"/>
      <c r="BR68" s="141"/>
      <c r="BS68" s="141"/>
      <c r="BT68" s="141"/>
      <c r="BU68" s="141"/>
      <c r="BV68" s="141"/>
    </row>
    <row r="69" spans="60:74" x14ac:dyDescent="0.2">
      <c r="BK69" s="141"/>
      <c r="BL69" s="141"/>
      <c r="BM69" s="141"/>
      <c r="BN69" s="141"/>
      <c r="BO69" s="141"/>
      <c r="BP69" s="141"/>
      <c r="BQ69" s="141"/>
      <c r="BR69" s="141"/>
      <c r="BS69" s="141"/>
      <c r="BT69" s="141"/>
      <c r="BU69" s="141"/>
      <c r="BV69" s="141"/>
    </row>
    <row r="70" spans="60:74" x14ac:dyDescent="0.2">
      <c r="BK70" s="141"/>
      <c r="BL70" s="141"/>
      <c r="BM70" s="141"/>
      <c r="BN70" s="141"/>
      <c r="BO70" s="141"/>
      <c r="BP70" s="141"/>
      <c r="BQ70" s="141"/>
      <c r="BR70" s="141"/>
      <c r="BS70" s="141"/>
      <c r="BT70" s="141"/>
      <c r="BU70" s="141"/>
      <c r="BV70" s="141"/>
    </row>
    <row r="71" spans="60:74" x14ac:dyDescent="0.2">
      <c r="BK71" s="141"/>
      <c r="BL71" s="141"/>
      <c r="BM71" s="141"/>
      <c r="BN71" s="141"/>
      <c r="BO71" s="141"/>
      <c r="BP71" s="141"/>
      <c r="BQ71" s="141"/>
      <c r="BR71" s="141"/>
      <c r="BS71" s="141"/>
      <c r="BT71" s="141"/>
      <c r="BU71" s="141"/>
      <c r="BV71" s="141"/>
    </row>
    <row r="72" spans="60:74" x14ac:dyDescent="0.2">
      <c r="BK72" s="141"/>
      <c r="BL72" s="141"/>
      <c r="BM72" s="141"/>
      <c r="BN72" s="141"/>
      <c r="BO72" s="141"/>
      <c r="BP72" s="141"/>
      <c r="BQ72" s="141"/>
      <c r="BR72" s="141"/>
      <c r="BS72" s="141"/>
      <c r="BT72" s="141"/>
      <c r="BU72" s="141"/>
      <c r="BV72" s="141"/>
    </row>
    <row r="73" spans="60:74" x14ac:dyDescent="0.2">
      <c r="BK73" s="141"/>
      <c r="BL73" s="141"/>
      <c r="BM73" s="141"/>
      <c r="BN73" s="141"/>
      <c r="BO73" s="141"/>
      <c r="BP73" s="141"/>
      <c r="BQ73" s="141"/>
      <c r="BR73" s="141"/>
      <c r="BS73" s="141"/>
      <c r="BT73" s="141"/>
      <c r="BU73" s="141"/>
      <c r="BV73" s="141"/>
    </row>
    <row r="74" spans="60:74" x14ac:dyDescent="0.2">
      <c r="BK74" s="141"/>
      <c r="BL74" s="141"/>
      <c r="BM74" s="141"/>
      <c r="BN74" s="141"/>
      <c r="BO74" s="141"/>
      <c r="BP74" s="141"/>
      <c r="BQ74" s="141"/>
      <c r="BR74" s="141"/>
      <c r="BS74" s="141"/>
      <c r="BT74" s="141"/>
      <c r="BU74" s="141"/>
      <c r="BV74" s="141"/>
    </row>
    <row r="75" spans="60:74" x14ac:dyDescent="0.2">
      <c r="BK75" s="141"/>
      <c r="BL75" s="141"/>
      <c r="BM75" s="141"/>
      <c r="BN75" s="141"/>
      <c r="BO75" s="141"/>
      <c r="BP75" s="141"/>
      <c r="BQ75" s="141"/>
      <c r="BR75" s="141"/>
      <c r="BS75" s="141"/>
      <c r="BT75" s="141"/>
      <c r="BU75" s="141"/>
      <c r="BV75" s="141"/>
    </row>
    <row r="76" spans="60:74" x14ac:dyDescent="0.2">
      <c r="BK76" s="141"/>
      <c r="BL76" s="141"/>
      <c r="BM76" s="141"/>
      <c r="BN76" s="141"/>
      <c r="BO76" s="141"/>
      <c r="BP76" s="141"/>
      <c r="BQ76" s="141"/>
      <c r="BR76" s="141"/>
      <c r="BS76" s="141"/>
      <c r="BT76" s="141"/>
      <c r="BU76" s="141"/>
      <c r="BV76" s="141"/>
    </row>
    <row r="77" spans="60:74" x14ac:dyDescent="0.2">
      <c r="BK77" s="141"/>
      <c r="BL77" s="141"/>
      <c r="BM77" s="141"/>
      <c r="BN77" s="141"/>
      <c r="BO77" s="141"/>
      <c r="BP77" s="141"/>
      <c r="BQ77" s="141"/>
      <c r="BR77" s="141"/>
      <c r="BS77" s="141"/>
      <c r="BT77" s="141"/>
      <c r="BU77" s="141"/>
      <c r="BV77" s="141"/>
    </row>
    <row r="78" spans="60:74" x14ac:dyDescent="0.2">
      <c r="BK78" s="141"/>
      <c r="BL78" s="141"/>
      <c r="BM78" s="141"/>
      <c r="BN78" s="141"/>
      <c r="BO78" s="141"/>
      <c r="BP78" s="141"/>
      <c r="BQ78" s="141"/>
      <c r="BR78" s="141"/>
      <c r="BS78" s="141"/>
      <c r="BT78" s="141"/>
      <c r="BU78" s="141"/>
      <c r="BV78" s="141"/>
    </row>
    <row r="79" spans="60:74" x14ac:dyDescent="0.2">
      <c r="BK79" s="141"/>
      <c r="BL79" s="141"/>
      <c r="BM79" s="141"/>
      <c r="BN79" s="141"/>
      <c r="BO79" s="141"/>
      <c r="BP79" s="141"/>
      <c r="BQ79" s="141"/>
      <c r="BR79" s="141"/>
      <c r="BS79" s="141"/>
      <c r="BT79" s="141"/>
      <c r="BU79" s="141"/>
      <c r="BV79" s="141"/>
    </row>
    <row r="80" spans="60:74" x14ac:dyDescent="0.2">
      <c r="BK80" s="141"/>
      <c r="BL80" s="141"/>
      <c r="BM80" s="141"/>
      <c r="BN80" s="141"/>
      <c r="BO80" s="141"/>
      <c r="BP80" s="141"/>
      <c r="BQ80" s="141"/>
      <c r="BR80" s="141"/>
      <c r="BS80" s="141"/>
      <c r="BT80" s="141"/>
      <c r="BU80" s="141"/>
      <c r="BV80" s="141"/>
    </row>
    <row r="81" spans="63:74" x14ac:dyDescent="0.2">
      <c r="BK81" s="141"/>
      <c r="BL81" s="141"/>
      <c r="BM81" s="141"/>
      <c r="BN81" s="141"/>
      <c r="BO81" s="141"/>
      <c r="BP81" s="141"/>
      <c r="BQ81" s="141"/>
      <c r="BR81" s="141"/>
      <c r="BS81" s="141"/>
      <c r="BT81" s="141"/>
      <c r="BU81" s="141"/>
      <c r="BV81" s="141"/>
    </row>
    <row r="82" spans="63:74" x14ac:dyDescent="0.2">
      <c r="BK82" s="141"/>
      <c r="BL82" s="141"/>
      <c r="BM82" s="141"/>
      <c r="BN82" s="141"/>
      <c r="BO82" s="141"/>
      <c r="BP82" s="141"/>
      <c r="BQ82" s="141"/>
      <c r="BR82" s="141"/>
      <c r="BS82" s="141"/>
      <c r="BT82" s="141"/>
      <c r="BU82" s="141"/>
      <c r="BV82" s="141"/>
    </row>
    <row r="83" spans="63:74" x14ac:dyDescent="0.2">
      <c r="BK83" s="141"/>
      <c r="BL83" s="141"/>
      <c r="BM83" s="141"/>
      <c r="BN83" s="141"/>
      <c r="BO83" s="141"/>
      <c r="BP83" s="141"/>
      <c r="BQ83" s="141"/>
      <c r="BR83" s="141"/>
      <c r="BS83" s="141"/>
      <c r="BT83" s="141"/>
      <c r="BU83" s="141"/>
      <c r="BV83" s="141"/>
    </row>
    <row r="84" spans="63:74" x14ac:dyDescent="0.2">
      <c r="BK84" s="141"/>
      <c r="BL84" s="141"/>
      <c r="BM84" s="141"/>
      <c r="BN84" s="141"/>
      <c r="BO84" s="141"/>
      <c r="BP84" s="141"/>
      <c r="BQ84" s="141"/>
      <c r="BR84" s="141"/>
      <c r="BS84" s="141"/>
      <c r="BT84" s="141"/>
      <c r="BU84" s="141"/>
      <c r="BV84" s="141"/>
    </row>
    <row r="85" spans="63:74" x14ac:dyDescent="0.2">
      <c r="BK85" s="141"/>
      <c r="BL85" s="141"/>
      <c r="BM85" s="141"/>
      <c r="BN85" s="141"/>
      <c r="BO85" s="141"/>
      <c r="BP85" s="141"/>
      <c r="BQ85" s="141"/>
      <c r="BR85" s="141"/>
      <c r="BS85" s="141"/>
      <c r="BT85" s="141"/>
      <c r="BU85" s="141"/>
      <c r="BV85" s="141"/>
    </row>
    <row r="86" spans="63:74" x14ac:dyDescent="0.2">
      <c r="BK86" s="141"/>
      <c r="BL86" s="141"/>
      <c r="BM86" s="141"/>
      <c r="BN86" s="141"/>
      <c r="BO86" s="141"/>
      <c r="BP86" s="141"/>
      <c r="BQ86" s="141"/>
      <c r="BR86" s="141"/>
      <c r="BS86" s="141"/>
      <c r="BT86" s="141"/>
      <c r="BU86" s="141"/>
      <c r="BV86" s="141"/>
    </row>
    <row r="87" spans="63:74" x14ac:dyDescent="0.2">
      <c r="BK87" s="141"/>
      <c r="BL87" s="141"/>
      <c r="BM87" s="141"/>
      <c r="BN87" s="141"/>
      <c r="BO87" s="141"/>
      <c r="BP87" s="141"/>
      <c r="BQ87" s="141"/>
      <c r="BR87" s="141"/>
      <c r="BS87" s="141"/>
      <c r="BT87" s="141"/>
      <c r="BU87" s="141"/>
      <c r="BV87" s="141"/>
    </row>
    <row r="88" spans="63:74" x14ac:dyDescent="0.2">
      <c r="BK88" s="141"/>
      <c r="BL88" s="141"/>
      <c r="BM88" s="141"/>
      <c r="BN88" s="141"/>
      <c r="BO88" s="141"/>
      <c r="BP88" s="141"/>
      <c r="BQ88" s="141"/>
      <c r="BR88" s="141"/>
      <c r="BS88" s="141"/>
      <c r="BT88" s="141"/>
      <c r="BU88" s="141"/>
      <c r="BV88" s="141"/>
    </row>
    <row r="89" spans="63:74" x14ac:dyDescent="0.2">
      <c r="BK89" s="141"/>
      <c r="BL89" s="141"/>
      <c r="BM89" s="141"/>
      <c r="BN89" s="141"/>
      <c r="BO89" s="141"/>
      <c r="BP89" s="141"/>
      <c r="BQ89" s="141"/>
      <c r="BR89" s="141"/>
      <c r="BS89" s="141"/>
      <c r="BT89" s="141"/>
      <c r="BU89" s="141"/>
      <c r="BV89" s="141"/>
    </row>
    <row r="90" spans="63:74" x14ac:dyDescent="0.2">
      <c r="BK90" s="141"/>
      <c r="BL90" s="141"/>
      <c r="BM90" s="141"/>
      <c r="BN90" s="141"/>
      <c r="BO90" s="141"/>
      <c r="BP90" s="141"/>
      <c r="BQ90" s="141"/>
      <c r="BR90" s="141"/>
      <c r="BS90" s="141"/>
      <c r="BT90" s="141"/>
      <c r="BU90" s="141"/>
      <c r="BV90" s="141"/>
    </row>
    <row r="91" spans="63:74" x14ac:dyDescent="0.2">
      <c r="BK91" s="141"/>
      <c r="BL91" s="141"/>
      <c r="BM91" s="141"/>
      <c r="BN91" s="141"/>
      <c r="BO91" s="141"/>
      <c r="BP91" s="141"/>
      <c r="BQ91" s="141"/>
      <c r="BR91" s="141"/>
      <c r="BS91" s="141"/>
      <c r="BT91" s="141"/>
      <c r="BU91" s="141"/>
      <c r="BV91" s="141"/>
    </row>
    <row r="92" spans="63:74" x14ac:dyDescent="0.2">
      <c r="BK92" s="141"/>
      <c r="BL92" s="141"/>
      <c r="BM92" s="141"/>
      <c r="BN92" s="141"/>
      <c r="BO92" s="141"/>
      <c r="BP92" s="141"/>
      <c r="BQ92" s="141"/>
      <c r="BR92" s="141"/>
      <c r="BS92" s="141"/>
      <c r="BT92" s="141"/>
      <c r="BU92" s="141"/>
      <c r="BV92" s="141"/>
    </row>
    <row r="93" spans="63:74" x14ac:dyDescent="0.2">
      <c r="BK93" s="141"/>
      <c r="BL93" s="141"/>
      <c r="BM93" s="141"/>
      <c r="BN93" s="141"/>
      <c r="BO93" s="141"/>
      <c r="BP93" s="141"/>
      <c r="BQ93" s="141"/>
      <c r="BR93" s="141"/>
      <c r="BS93" s="141"/>
      <c r="BT93" s="141"/>
      <c r="BU93" s="141"/>
      <c r="BV93" s="141"/>
    </row>
    <row r="94" spans="63:74" x14ac:dyDescent="0.2">
      <c r="BK94" s="141"/>
      <c r="BL94" s="141"/>
      <c r="BM94" s="141"/>
      <c r="BN94" s="141"/>
      <c r="BO94" s="141"/>
      <c r="BP94" s="141"/>
      <c r="BQ94" s="141"/>
      <c r="BR94" s="141"/>
      <c r="BS94" s="141"/>
      <c r="BT94" s="141"/>
      <c r="BU94" s="141"/>
      <c r="BV94" s="141"/>
    </row>
    <row r="95" spans="63:74" x14ac:dyDescent="0.2">
      <c r="BK95" s="141"/>
      <c r="BL95" s="141"/>
      <c r="BM95" s="141"/>
      <c r="BN95" s="141"/>
      <c r="BO95" s="141"/>
      <c r="BP95" s="141"/>
      <c r="BQ95" s="141"/>
      <c r="BR95" s="141"/>
      <c r="BS95" s="141"/>
      <c r="BT95" s="141"/>
      <c r="BU95" s="141"/>
      <c r="BV95" s="141"/>
    </row>
    <row r="96" spans="63:74" x14ac:dyDescent="0.2">
      <c r="BK96" s="141"/>
      <c r="BL96" s="141"/>
      <c r="BM96" s="141"/>
      <c r="BN96" s="141"/>
      <c r="BO96" s="141"/>
      <c r="BP96" s="141"/>
      <c r="BQ96" s="141"/>
      <c r="BR96" s="141"/>
      <c r="BS96" s="141"/>
      <c r="BT96" s="141"/>
      <c r="BU96" s="141"/>
      <c r="BV96" s="141"/>
    </row>
    <row r="97" spans="63:74" x14ac:dyDescent="0.2">
      <c r="BK97" s="141"/>
      <c r="BL97" s="141"/>
      <c r="BM97" s="141"/>
      <c r="BN97" s="141"/>
      <c r="BO97" s="141"/>
      <c r="BP97" s="141"/>
      <c r="BQ97" s="141"/>
      <c r="BR97" s="141"/>
      <c r="BS97" s="141"/>
      <c r="BT97" s="141"/>
      <c r="BU97" s="141"/>
      <c r="BV97" s="141"/>
    </row>
    <row r="98" spans="63:74" x14ac:dyDescent="0.2">
      <c r="BK98" s="141"/>
      <c r="BL98" s="141"/>
      <c r="BM98" s="141"/>
      <c r="BN98" s="141"/>
      <c r="BO98" s="141"/>
      <c r="BP98" s="141"/>
      <c r="BQ98" s="141"/>
      <c r="BR98" s="141"/>
      <c r="BS98" s="141"/>
      <c r="BT98" s="141"/>
      <c r="BU98" s="141"/>
      <c r="BV98" s="141"/>
    </row>
    <row r="99" spans="63:74" x14ac:dyDescent="0.2">
      <c r="BK99" s="141"/>
      <c r="BL99" s="141"/>
      <c r="BM99" s="141"/>
      <c r="BN99" s="141"/>
      <c r="BO99" s="141"/>
      <c r="BP99" s="141"/>
      <c r="BQ99" s="141"/>
      <c r="BR99" s="141"/>
      <c r="BS99" s="141"/>
      <c r="BT99" s="141"/>
      <c r="BU99" s="141"/>
      <c r="BV99" s="141"/>
    </row>
    <row r="100" spans="63:74" x14ac:dyDescent="0.2">
      <c r="BK100" s="141"/>
      <c r="BL100" s="141"/>
      <c r="BM100" s="141"/>
      <c r="BN100" s="141"/>
      <c r="BO100" s="141"/>
      <c r="BP100" s="141"/>
      <c r="BQ100" s="141"/>
      <c r="BR100" s="141"/>
      <c r="BS100" s="141"/>
      <c r="BT100" s="141"/>
      <c r="BU100" s="141"/>
      <c r="BV100" s="141"/>
    </row>
    <row r="101" spans="63:74" x14ac:dyDescent="0.2">
      <c r="BK101" s="141"/>
      <c r="BL101" s="141"/>
      <c r="BM101" s="141"/>
      <c r="BN101" s="141"/>
      <c r="BO101" s="141"/>
      <c r="BP101" s="141"/>
      <c r="BQ101" s="141"/>
      <c r="BR101" s="141"/>
      <c r="BS101" s="141"/>
      <c r="BT101" s="141"/>
      <c r="BU101" s="141"/>
      <c r="BV101" s="141"/>
    </row>
    <row r="102" spans="63:74" x14ac:dyDescent="0.2">
      <c r="BK102" s="141"/>
      <c r="BL102" s="141"/>
      <c r="BM102" s="141"/>
      <c r="BN102" s="141"/>
      <c r="BO102" s="141"/>
      <c r="BP102" s="141"/>
      <c r="BQ102" s="141"/>
      <c r="BR102" s="141"/>
      <c r="BS102" s="141"/>
      <c r="BT102" s="141"/>
      <c r="BU102" s="141"/>
      <c r="BV102" s="141"/>
    </row>
    <row r="103" spans="63:74" x14ac:dyDescent="0.2">
      <c r="BK103" s="141"/>
      <c r="BL103" s="141"/>
      <c r="BM103" s="141"/>
      <c r="BN103" s="141"/>
      <c r="BO103" s="141"/>
      <c r="BP103" s="141"/>
      <c r="BQ103" s="141"/>
      <c r="BR103" s="141"/>
      <c r="BS103" s="141"/>
      <c r="BT103" s="141"/>
      <c r="BU103" s="141"/>
      <c r="BV103" s="141"/>
    </row>
    <row r="104" spans="63:74" x14ac:dyDescent="0.2">
      <c r="BK104" s="141"/>
      <c r="BL104" s="141"/>
      <c r="BM104" s="141"/>
      <c r="BN104" s="141"/>
      <c r="BO104" s="141"/>
      <c r="BP104" s="141"/>
      <c r="BQ104" s="141"/>
      <c r="BR104" s="141"/>
      <c r="BS104" s="141"/>
      <c r="BT104" s="141"/>
      <c r="BU104" s="141"/>
      <c r="BV104" s="141"/>
    </row>
    <row r="105" spans="63:74" x14ac:dyDescent="0.2">
      <c r="BK105" s="141"/>
      <c r="BL105" s="141"/>
      <c r="BM105" s="141"/>
      <c r="BN105" s="141"/>
      <c r="BO105" s="141"/>
      <c r="BP105" s="141"/>
      <c r="BQ105" s="141"/>
      <c r="BR105" s="141"/>
      <c r="BS105" s="141"/>
      <c r="BT105" s="141"/>
      <c r="BU105" s="141"/>
      <c r="BV105" s="141"/>
    </row>
    <row r="106" spans="63:74" x14ac:dyDescent="0.2">
      <c r="BK106" s="141"/>
      <c r="BL106" s="141"/>
      <c r="BM106" s="141"/>
      <c r="BN106" s="141"/>
      <c r="BO106" s="141"/>
      <c r="BP106" s="141"/>
      <c r="BQ106" s="141"/>
      <c r="BR106" s="141"/>
      <c r="BS106" s="141"/>
      <c r="BT106" s="141"/>
      <c r="BU106" s="141"/>
      <c r="BV106" s="141"/>
    </row>
    <row r="107" spans="63:74" x14ac:dyDescent="0.2">
      <c r="BK107" s="141"/>
      <c r="BL107" s="141"/>
      <c r="BM107" s="141"/>
      <c r="BN107" s="141"/>
      <c r="BO107" s="141"/>
      <c r="BP107" s="141"/>
      <c r="BQ107" s="141"/>
      <c r="BR107" s="141"/>
      <c r="BS107" s="141"/>
      <c r="BT107" s="141"/>
      <c r="BU107" s="141"/>
      <c r="BV107" s="141"/>
    </row>
    <row r="108" spans="63:74" x14ac:dyDescent="0.2">
      <c r="BK108" s="141"/>
      <c r="BL108" s="141"/>
      <c r="BM108" s="141"/>
      <c r="BN108" s="141"/>
      <c r="BO108" s="141"/>
      <c r="BP108" s="141"/>
      <c r="BQ108" s="141"/>
      <c r="BR108" s="141"/>
      <c r="BS108" s="141"/>
      <c r="BT108" s="141"/>
      <c r="BU108" s="141"/>
      <c r="BV108" s="141"/>
    </row>
    <row r="109" spans="63:74" x14ac:dyDescent="0.2">
      <c r="BK109" s="141"/>
      <c r="BL109" s="141"/>
      <c r="BM109" s="141"/>
      <c r="BN109" s="141"/>
      <c r="BO109" s="141"/>
      <c r="BP109" s="141"/>
      <c r="BQ109" s="141"/>
      <c r="BR109" s="141"/>
      <c r="BS109" s="141"/>
      <c r="BT109" s="141"/>
      <c r="BU109" s="141"/>
      <c r="BV109" s="141"/>
    </row>
    <row r="110" spans="63:74" x14ac:dyDescent="0.2">
      <c r="BK110" s="141"/>
      <c r="BL110" s="141"/>
      <c r="BM110" s="141"/>
      <c r="BN110" s="141"/>
      <c r="BO110" s="141"/>
      <c r="BP110" s="141"/>
      <c r="BQ110" s="141"/>
      <c r="BR110" s="141"/>
      <c r="BS110" s="141"/>
      <c r="BT110" s="141"/>
      <c r="BU110" s="141"/>
      <c r="BV110" s="141"/>
    </row>
    <row r="111" spans="63:74" x14ac:dyDescent="0.2">
      <c r="BK111" s="141"/>
      <c r="BL111" s="141"/>
      <c r="BM111" s="141"/>
      <c r="BN111" s="141"/>
      <c r="BO111" s="141"/>
      <c r="BP111" s="141"/>
      <c r="BQ111" s="141"/>
      <c r="BR111" s="141"/>
      <c r="BS111" s="141"/>
      <c r="BT111" s="141"/>
      <c r="BU111" s="141"/>
      <c r="BV111" s="141"/>
    </row>
    <row r="112" spans="63:74" x14ac:dyDescent="0.2">
      <c r="BK112" s="141"/>
      <c r="BL112" s="141"/>
      <c r="BM112" s="141"/>
      <c r="BN112" s="141"/>
      <c r="BO112" s="141"/>
      <c r="BP112" s="141"/>
      <c r="BQ112" s="141"/>
      <c r="BR112" s="141"/>
      <c r="BS112" s="141"/>
      <c r="BT112" s="141"/>
      <c r="BU112" s="141"/>
      <c r="BV112" s="141"/>
    </row>
    <row r="113" spans="63:74" x14ac:dyDescent="0.2">
      <c r="BK113" s="141"/>
      <c r="BL113" s="141"/>
      <c r="BM113" s="141"/>
      <c r="BN113" s="141"/>
      <c r="BO113" s="141"/>
      <c r="BP113" s="141"/>
      <c r="BQ113" s="141"/>
      <c r="BR113" s="141"/>
      <c r="BS113" s="141"/>
      <c r="BT113" s="141"/>
      <c r="BU113" s="141"/>
      <c r="BV113" s="141"/>
    </row>
    <row r="114" spans="63:74" x14ac:dyDescent="0.2">
      <c r="BK114" s="141"/>
      <c r="BL114" s="141"/>
      <c r="BM114" s="141"/>
      <c r="BN114" s="141"/>
      <c r="BO114" s="141"/>
      <c r="BP114" s="141"/>
      <c r="BQ114" s="141"/>
      <c r="BR114" s="141"/>
      <c r="BS114" s="141"/>
      <c r="BT114" s="141"/>
      <c r="BU114" s="141"/>
      <c r="BV114" s="141"/>
    </row>
    <row r="115" spans="63:74" x14ac:dyDescent="0.2">
      <c r="BK115" s="141"/>
      <c r="BL115" s="141"/>
      <c r="BM115" s="141"/>
      <c r="BN115" s="141"/>
      <c r="BO115" s="141"/>
      <c r="BP115" s="141"/>
      <c r="BQ115" s="141"/>
      <c r="BR115" s="141"/>
      <c r="BS115" s="141"/>
      <c r="BT115" s="141"/>
      <c r="BU115" s="141"/>
      <c r="BV115" s="141"/>
    </row>
    <row r="116" spans="63:74" x14ac:dyDescent="0.2">
      <c r="BK116" s="141"/>
      <c r="BL116" s="141"/>
      <c r="BM116" s="141"/>
      <c r="BN116" s="141"/>
      <c r="BO116" s="141"/>
      <c r="BP116" s="141"/>
      <c r="BQ116" s="141"/>
      <c r="BR116" s="141"/>
      <c r="BS116" s="141"/>
      <c r="BT116" s="141"/>
      <c r="BU116" s="141"/>
      <c r="BV116" s="141"/>
    </row>
    <row r="117" spans="63:74" x14ac:dyDescent="0.2">
      <c r="BK117" s="141"/>
      <c r="BL117" s="141"/>
      <c r="BM117" s="141"/>
      <c r="BN117" s="141"/>
      <c r="BO117" s="141"/>
      <c r="BP117" s="141"/>
      <c r="BQ117" s="141"/>
      <c r="BR117" s="141"/>
      <c r="BS117" s="141"/>
      <c r="BT117" s="141"/>
      <c r="BU117" s="141"/>
      <c r="BV117" s="141"/>
    </row>
    <row r="118" spans="63:74" x14ac:dyDescent="0.2">
      <c r="BK118" s="141"/>
      <c r="BL118" s="141"/>
      <c r="BM118" s="141"/>
      <c r="BN118" s="141"/>
      <c r="BO118" s="141"/>
      <c r="BP118" s="141"/>
      <c r="BQ118" s="141"/>
      <c r="BR118" s="141"/>
      <c r="BS118" s="141"/>
      <c r="BT118" s="141"/>
      <c r="BU118" s="141"/>
      <c r="BV118" s="141"/>
    </row>
    <row r="119" spans="63:74" x14ac:dyDescent="0.2">
      <c r="BK119" s="141"/>
      <c r="BL119" s="141"/>
      <c r="BM119" s="141"/>
      <c r="BN119" s="141"/>
      <c r="BO119" s="141"/>
      <c r="BP119" s="141"/>
      <c r="BQ119" s="141"/>
      <c r="BR119" s="141"/>
      <c r="BS119" s="141"/>
      <c r="BT119" s="141"/>
      <c r="BU119" s="141"/>
      <c r="BV119" s="141"/>
    </row>
    <row r="120" spans="63:74" x14ac:dyDescent="0.2">
      <c r="BK120" s="141"/>
      <c r="BL120" s="141"/>
      <c r="BM120" s="141"/>
      <c r="BN120" s="141"/>
      <c r="BO120" s="141"/>
      <c r="BP120" s="141"/>
      <c r="BQ120" s="141"/>
      <c r="BR120" s="141"/>
      <c r="BS120" s="141"/>
      <c r="BT120" s="141"/>
      <c r="BU120" s="141"/>
      <c r="BV120" s="141"/>
    </row>
    <row r="121" spans="63:74" x14ac:dyDescent="0.2">
      <c r="BK121" s="141"/>
      <c r="BL121" s="141"/>
      <c r="BM121" s="141"/>
      <c r="BN121" s="141"/>
      <c r="BO121" s="141"/>
      <c r="BP121" s="141"/>
      <c r="BQ121" s="141"/>
      <c r="BR121" s="141"/>
      <c r="BS121" s="141"/>
      <c r="BT121" s="141"/>
      <c r="BU121" s="141"/>
      <c r="BV121" s="141"/>
    </row>
    <row r="122" spans="63:74" x14ac:dyDescent="0.2">
      <c r="BK122" s="141"/>
      <c r="BL122" s="141"/>
      <c r="BM122" s="141"/>
      <c r="BN122" s="141"/>
      <c r="BO122" s="141"/>
      <c r="BP122" s="141"/>
      <c r="BQ122" s="141"/>
      <c r="BR122" s="141"/>
      <c r="BS122" s="141"/>
      <c r="BT122" s="141"/>
      <c r="BU122" s="141"/>
      <c r="BV122" s="141"/>
    </row>
    <row r="123" spans="63:74" x14ac:dyDescent="0.2">
      <c r="BK123" s="141"/>
      <c r="BL123" s="141"/>
      <c r="BM123" s="141"/>
      <c r="BN123" s="141"/>
      <c r="BO123" s="141"/>
      <c r="BP123" s="141"/>
      <c r="BQ123" s="141"/>
      <c r="BR123" s="141"/>
      <c r="BS123" s="141"/>
      <c r="BT123" s="141"/>
      <c r="BU123" s="141"/>
      <c r="BV123" s="141"/>
    </row>
    <row r="124" spans="63:74" x14ac:dyDescent="0.2">
      <c r="BK124" s="141"/>
      <c r="BL124" s="141"/>
      <c r="BM124" s="141"/>
      <c r="BN124" s="141"/>
      <c r="BO124" s="141"/>
      <c r="BP124" s="141"/>
      <c r="BQ124" s="141"/>
      <c r="BR124" s="141"/>
      <c r="BS124" s="141"/>
      <c r="BT124" s="141"/>
      <c r="BU124" s="141"/>
      <c r="BV124" s="141"/>
    </row>
    <row r="125" spans="63:74" x14ac:dyDescent="0.2">
      <c r="BK125" s="141"/>
      <c r="BL125" s="141"/>
      <c r="BM125" s="141"/>
      <c r="BN125" s="141"/>
      <c r="BO125" s="141"/>
      <c r="BP125" s="141"/>
      <c r="BQ125" s="141"/>
      <c r="BR125" s="141"/>
      <c r="BS125" s="141"/>
      <c r="BT125" s="141"/>
      <c r="BU125" s="141"/>
      <c r="BV125" s="141"/>
    </row>
    <row r="126" spans="63:74" x14ac:dyDescent="0.2">
      <c r="BK126" s="141"/>
      <c r="BL126" s="141"/>
      <c r="BM126" s="141"/>
      <c r="BN126" s="141"/>
      <c r="BO126" s="141"/>
      <c r="BP126" s="141"/>
      <c r="BQ126" s="141"/>
      <c r="BR126" s="141"/>
      <c r="BS126" s="141"/>
      <c r="BT126" s="141"/>
      <c r="BU126" s="141"/>
      <c r="BV126" s="141"/>
    </row>
    <row r="127" spans="63:74" x14ac:dyDescent="0.2">
      <c r="BK127" s="141"/>
      <c r="BL127" s="141"/>
      <c r="BM127" s="141"/>
      <c r="BN127" s="141"/>
      <c r="BO127" s="141"/>
      <c r="BP127" s="141"/>
      <c r="BQ127" s="141"/>
      <c r="BR127" s="141"/>
      <c r="BS127" s="141"/>
      <c r="BT127" s="141"/>
      <c r="BU127" s="141"/>
      <c r="BV127" s="141"/>
    </row>
    <row r="128" spans="63:74" x14ac:dyDescent="0.2">
      <c r="BK128" s="141"/>
      <c r="BL128" s="141"/>
      <c r="BM128" s="141"/>
      <c r="BN128" s="141"/>
      <c r="BO128" s="141"/>
      <c r="BP128" s="141"/>
      <c r="BQ128" s="141"/>
      <c r="BR128" s="141"/>
      <c r="BS128" s="141"/>
      <c r="BT128" s="141"/>
      <c r="BU128" s="141"/>
      <c r="BV128" s="141"/>
    </row>
    <row r="129" spans="63:74" x14ac:dyDescent="0.2">
      <c r="BK129" s="141"/>
      <c r="BL129" s="141"/>
      <c r="BM129" s="141"/>
      <c r="BN129" s="141"/>
      <c r="BO129" s="141"/>
      <c r="BP129" s="141"/>
      <c r="BQ129" s="141"/>
      <c r="BR129" s="141"/>
      <c r="BS129" s="141"/>
      <c r="BT129" s="141"/>
      <c r="BU129" s="141"/>
      <c r="BV129" s="141"/>
    </row>
    <row r="130" spans="63:74" x14ac:dyDescent="0.2">
      <c r="BK130" s="141"/>
      <c r="BL130" s="141"/>
      <c r="BM130" s="141"/>
      <c r="BN130" s="141"/>
      <c r="BO130" s="141"/>
      <c r="BP130" s="141"/>
      <c r="BQ130" s="141"/>
      <c r="BR130" s="141"/>
      <c r="BS130" s="141"/>
      <c r="BT130" s="141"/>
      <c r="BU130" s="141"/>
      <c r="BV130" s="141"/>
    </row>
    <row r="131" spans="63:74" x14ac:dyDescent="0.2">
      <c r="BK131" s="141"/>
      <c r="BL131" s="141"/>
      <c r="BM131" s="141"/>
      <c r="BN131" s="141"/>
      <c r="BO131" s="141"/>
      <c r="BP131" s="141"/>
      <c r="BQ131" s="141"/>
      <c r="BR131" s="141"/>
      <c r="BS131" s="141"/>
      <c r="BT131" s="141"/>
      <c r="BU131" s="141"/>
      <c r="BV131" s="141"/>
    </row>
    <row r="132" spans="63:74" x14ac:dyDescent="0.2">
      <c r="BK132" s="141"/>
      <c r="BL132" s="141"/>
      <c r="BM132" s="141"/>
      <c r="BN132" s="141"/>
      <c r="BO132" s="141"/>
      <c r="BP132" s="141"/>
      <c r="BQ132" s="141"/>
      <c r="BR132" s="141"/>
      <c r="BS132" s="141"/>
      <c r="BT132" s="141"/>
      <c r="BU132" s="141"/>
      <c r="BV132" s="141"/>
    </row>
    <row r="133" spans="63:74" x14ac:dyDescent="0.2">
      <c r="BK133" s="141"/>
      <c r="BL133" s="141"/>
      <c r="BM133" s="141"/>
      <c r="BN133" s="141"/>
      <c r="BO133" s="141"/>
      <c r="BP133" s="141"/>
      <c r="BQ133" s="141"/>
      <c r="BR133" s="141"/>
      <c r="BS133" s="141"/>
      <c r="BT133" s="141"/>
      <c r="BU133" s="141"/>
      <c r="BV133" s="141"/>
    </row>
    <row r="134" spans="63:74" x14ac:dyDescent="0.2">
      <c r="BK134" s="141"/>
      <c r="BL134" s="141"/>
      <c r="BM134" s="141"/>
      <c r="BN134" s="141"/>
      <c r="BO134" s="141"/>
      <c r="BP134" s="141"/>
      <c r="BQ134" s="141"/>
      <c r="BR134" s="141"/>
      <c r="BS134" s="141"/>
      <c r="BT134" s="141"/>
      <c r="BU134" s="141"/>
      <c r="BV134" s="141"/>
    </row>
    <row r="135" spans="63:74" x14ac:dyDescent="0.2">
      <c r="BK135" s="141"/>
      <c r="BL135" s="141"/>
      <c r="BM135" s="141"/>
      <c r="BN135" s="141"/>
      <c r="BO135" s="141"/>
      <c r="BP135" s="141"/>
      <c r="BQ135" s="141"/>
      <c r="BR135" s="141"/>
      <c r="BS135" s="141"/>
      <c r="BT135" s="141"/>
      <c r="BU135" s="141"/>
      <c r="BV135" s="141"/>
    </row>
    <row r="136" spans="63:74" x14ac:dyDescent="0.2">
      <c r="BK136" s="141"/>
      <c r="BL136" s="141"/>
      <c r="BM136" s="141"/>
      <c r="BN136" s="141"/>
      <c r="BO136" s="141"/>
      <c r="BP136" s="141"/>
      <c r="BQ136" s="141"/>
      <c r="BR136" s="141"/>
      <c r="BS136" s="141"/>
      <c r="BT136" s="141"/>
      <c r="BU136" s="141"/>
      <c r="BV136" s="141"/>
    </row>
    <row r="137" spans="63:74" x14ac:dyDescent="0.2">
      <c r="BK137" s="141"/>
      <c r="BL137" s="141"/>
      <c r="BM137" s="141"/>
      <c r="BN137" s="141"/>
      <c r="BO137" s="141"/>
      <c r="BP137" s="141"/>
      <c r="BQ137" s="141"/>
      <c r="BR137" s="141"/>
      <c r="BS137" s="141"/>
      <c r="BT137" s="141"/>
      <c r="BU137" s="141"/>
      <c r="BV137" s="141"/>
    </row>
    <row r="138" spans="63:74" x14ac:dyDescent="0.2">
      <c r="BK138" s="141"/>
      <c r="BL138" s="141"/>
      <c r="BM138" s="141"/>
      <c r="BN138" s="141"/>
      <c r="BO138" s="141"/>
      <c r="BP138" s="141"/>
      <c r="BQ138" s="141"/>
      <c r="BR138" s="141"/>
      <c r="BS138" s="141"/>
      <c r="BT138" s="141"/>
      <c r="BU138" s="141"/>
      <c r="BV138" s="141"/>
    </row>
    <row r="139" spans="63:74" x14ac:dyDescent="0.2">
      <c r="BK139" s="141"/>
      <c r="BL139" s="141"/>
      <c r="BM139" s="141"/>
      <c r="BN139" s="141"/>
      <c r="BO139" s="141"/>
      <c r="BP139" s="141"/>
      <c r="BQ139" s="141"/>
      <c r="BR139" s="141"/>
      <c r="BS139" s="141"/>
      <c r="BT139" s="141"/>
      <c r="BU139" s="141"/>
      <c r="BV139" s="141"/>
    </row>
    <row r="140" spans="63:74" x14ac:dyDescent="0.2">
      <c r="BK140" s="141"/>
      <c r="BL140" s="141"/>
      <c r="BM140" s="141"/>
      <c r="BN140" s="141"/>
      <c r="BO140" s="141"/>
      <c r="BP140" s="141"/>
      <c r="BQ140" s="141"/>
      <c r="BR140" s="141"/>
      <c r="BS140" s="141"/>
      <c r="BT140" s="141"/>
      <c r="BU140" s="141"/>
      <c r="BV140" s="141"/>
    </row>
    <row r="141" spans="63:74" x14ac:dyDescent="0.2">
      <c r="BK141" s="141"/>
      <c r="BL141" s="141"/>
      <c r="BM141" s="141"/>
      <c r="BN141" s="141"/>
      <c r="BO141" s="141"/>
      <c r="BP141" s="141"/>
      <c r="BQ141" s="141"/>
      <c r="BR141" s="141"/>
      <c r="BS141" s="141"/>
      <c r="BT141" s="141"/>
      <c r="BU141" s="141"/>
      <c r="BV141" s="141"/>
    </row>
    <row r="142" spans="63:74" x14ac:dyDescent="0.2">
      <c r="BK142" s="141"/>
      <c r="BL142" s="141"/>
      <c r="BM142" s="141"/>
      <c r="BN142" s="141"/>
      <c r="BO142" s="141"/>
      <c r="BP142" s="141"/>
      <c r="BQ142" s="141"/>
      <c r="BR142" s="141"/>
      <c r="BS142" s="141"/>
      <c r="BT142" s="141"/>
      <c r="BU142" s="141"/>
      <c r="BV142" s="141"/>
    </row>
    <row r="143" spans="63:74" x14ac:dyDescent="0.2">
      <c r="BK143" s="141"/>
      <c r="BL143" s="141"/>
      <c r="BM143" s="141"/>
      <c r="BN143" s="141"/>
      <c r="BO143" s="141"/>
      <c r="BP143" s="141"/>
      <c r="BQ143" s="141"/>
      <c r="BR143" s="141"/>
      <c r="BS143" s="141"/>
      <c r="BT143" s="141"/>
      <c r="BU143" s="141"/>
      <c r="BV143" s="141"/>
    </row>
    <row r="144" spans="63:74" x14ac:dyDescent="0.2">
      <c r="BK144" s="141"/>
      <c r="BL144" s="141"/>
      <c r="BM144" s="141"/>
      <c r="BN144" s="141"/>
      <c r="BO144" s="141"/>
      <c r="BP144" s="141"/>
      <c r="BQ144" s="141"/>
      <c r="BR144" s="141"/>
      <c r="BS144" s="141"/>
      <c r="BT144" s="141"/>
      <c r="BU144" s="141"/>
      <c r="BV144" s="141"/>
    </row>
  </sheetData>
  <mergeCells count="18">
    <mergeCell ref="B53:Q53"/>
    <mergeCell ref="B59:R59"/>
    <mergeCell ref="B55:Q55"/>
    <mergeCell ref="B56:Q56"/>
    <mergeCell ref="B58:Q58"/>
    <mergeCell ref="B63:Q63"/>
    <mergeCell ref="B60:Q60"/>
    <mergeCell ref="B61:Q61"/>
    <mergeCell ref="B62:Q62"/>
    <mergeCell ref="B57:Q57"/>
    <mergeCell ref="A1:A2"/>
    <mergeCell ref="AM3:AX3"/>
    <mergeCell ref="AY3:BJ3"/>
    <mergeCell ref="BK3:BV3"/>
    <mergeCell ref="B1:AL1"/>
    <mergeCell ref="C3:N3"/>
    <mergeCell ref="O3:Z3"/>
    <mergeCell ref="AA3:AL3"/>
  </mergeCells>
  <phoneticPr fontId="7" type="noConversion"/>
  <conditionalFormatting sqref="C53:P53">
    <cfRule type="cellIs" dxfId="4" priority="1" stopIfTrue="1" operator="notEqual">
      <formula>0</formula>
    </cfRule>
  </conditionalFormatting>
  <hyperlinks>
    <hyperlink ref="A1:A2" location="Contents!A1" display="Table of Contents" xr:uid="{00000000-0004-0000-0F00-000000000000}"/>
  </hyperlinks>
  <pageMargins left="0.25" right="0.25" top="0.25" bottom="0.25" header="0.5" footer="0.5"/>
  <pageSetup scale="87" orientation="portrait" horizontalDpi="300" verticalDpi="300" r:id="rId1"/>
  <headerFooter alignWithMargins="0">
    <oddFooter>&amp;L&amp;"Courier,Bold"&amp;14&amp;F&amp;C&amp;6&amp;P&amp;R&amp;"Courier,Bold"&amp;14&amp;D  &amp;T</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ransitionEvaluation="1" transitionEntry="1" codeName="Sheet17">
    <pageSetUpPr fitToPage="1"/>
  </sheetPr>
  <dimension ref="A1:BV148"/>
  <sheetViews>
    <sheetView showGridLines="0" zoomScaleNormal="100" workbookViewId="0">
      <pane xSplit="2" ySplit="4" topLeftCell="AN5" activePane="bottomRight" state="frozen"/>
      <selection activeCell="BF63" sqref="BF63"/>
      <selection pane="topRight" activeCell="BF63" sqref="BF63"/>
      <selection pane="bottomLeft" activeCell="BF63" sqref="BF63"/>
      <selection pane="bottomRight" activeCell="B1" sqref="B1:AL1"/>
    </sheetView>
  </sheetViews>
  <sheetFormatPr defaultColWidth="9.5703125" defaultRowHeight="11.25" x14ac:dyDescent="0.2"/>
  <cols>
    <col min="1" max="1" width="10.5703125" style="59" customWidth="1"/>
    <col min="2" max="2" width="19.42578125" style="59" customWidth="1"/>
    <col min="3" max="50" width="6.5703125" style="59" customWidth="1"/>
    <col min="51" max="55" width="6.5703125" style="834" customWidth="1"/>
    <col min="56" max="58" width="6.5703125" style="678" customWidth="1"/>
    <col min="59" max="61" width="6.5703125" style="834" customWidth="1"/>
    <col min="62" max="62" width="6.5703125" style="137" customWidth="1"/>
    <col min="63" max="74" width="6.5703125" style="59" customWidth="1"/>
    <col min="75" max="16384" width="9.5703125" style="59"/>
  </cols>
  <sheetData>
    <row r="1" spans="1:74" ht="13.35" customHeight="1" x14ac:dyDescent="0.2">
      <c r="A1" s="996" t="s">
        <v>478</v>
      </c>
      <c r="B1" s="1076" t="s">
        <v>758</v>
      </c>
      <c r="C1" s="995"/>
      <c r="D1" s="995"/>
      <c r="E1" s="995"/>
      <c r="F1" s="995"/>
      <c r="G1" s="995"/>
      <c r="H1" s="995"/>
      <c r="I1" s="995"/>
      <c r="J1" s="995"/>
      <c r="K1" s="995"/>
      <c r="L1" s="995"/>
      <c r="M1" s="995"/>
      <c r="N1" s="995"/>
      <c r="O1" s="995"/>
      <c r="P1" s="995"/>
      <c r="Q1" s="995"/>
      <c r="R1" s="995"/>
      <c r="S1" s="995"/>
      <c r="T1" s="995"/>
      <c r="U1" s="995"/>
      <c r="V1" s="995"/>
      <c r="W1" s="995"/>
      <c r="X1" s="995"/>
      <c r="Y1" s="995"/>
      <c r="Z1" s="995"/>
      <c r="AA1" s="995"/>
      <c r="AB1" s="995"/>
      <c r="AC1" s="995"/>
      <c r="AD1" s="995"/>
      <c r="AE1" s="995"/>
      <c r="AF1" s="995"/>
      <c r="AG1" s="995"/>
      <c r="AH1" s="995"/>
      <c r="AI1" s="995"/>
      <c r="AJ1" s="995"/>
      <c r="AK1" s="995"/>
      <c r="AL1" s="995"/>
    </row>
    <row r="2" spans="1:74" s="55" customFormat="1" ht="13.35" customHeight="1" x14ac:dyDescent="0.2">
      <c r="A2" s="997"/>
      <c r="B2" s="222" t="str">
        <f>"U.S. Energy Information Administration  |  Short-Term Energy Outlook  - "&amp;Dates!D1</f>
        <v>U.S. Energy Information Administration  |  Short-Term Energy Outlook  - March 2026</v>
      </c>
      <c r="C2" s="223"/>
      <c r="D2" s="223"/>
      <c r="E2" s="223"/>
      <c r="F2" s="223"/>
      <c r="G2" s="223"/>
      <c r="H2" s="223"/>
      <c r="I2" s="223"/>
      <c r="J2" s="223"/>
      <c r="K2" s="223"/>
      <c r="L2" s="223"/>
      <c r="M2" s="223"/>
      <c r="N2" s="223"/>
      <c r="O2" s="223"/>
      <c r="P2" s="223"/>
      <c r="Q2" s="223"/>
      <c r="R2" s="223"/>
      <c r="S2" s="223"/>
      <c r="T2" s="223"/>
      <c r="U2" s="223"/>
      <c r="V2" s="223"/>
      <c r="W2" s="223"/>
      <c r="X2" s="223"/>
      <c r="Y2" s="223"/>
      <c r="Z2" s="223"/>
      <c r="AA2" s="223"/>
      <c r="AB2" s="223"/>
      <c r="AC2" s="223"/>
      <c r="AD2" s="223"/>
      <c r="AE2" s="223"/>
      <c r="AF2" s="223"/>
      <c r="AG2" s="223"/>
      <c r="AH2" s="223"/>
      <c r="AI2" s="223"/>
      <c r="AJ2" s="223"/>
      <c r="AK2" s="223"/>
      <c r="AL2" s="223"/>
      <c r="AY2" s="833"/>
      <c r="AZ2" s="833"/>
      <c r="BA2" s="833"/>
      <c r="BB2" s="833"/>
      <c r="BC2" s="833"/>
      <c r="BD2" s="675"/>
      <c r="BE2" s="675"/>
      <c r="BF2" s="675"/>
      <c r="BG2" s="833"/>
      <c r="BH2" s="833"/>
      <c r="BI2" s="833"/>
      <c r="BJ2" s="141"/>
    </row>
    <row r="3" spans="1:74" s="7" customFormat="1" ht="12.75" x14ac:dyDescent="0.2">
      <c r="A3" s="316" t="s">
        <v>760</v>
      </c>
      <c r="B3" s="9"/>
      <c r="C3" s="999">
        <f>Dates!D3</f>
        <v>2022</v>
      </c>
      <c r="D3" s="991"/>
      <c r="E3" s="991"/>
      <c r="F3" s="991"/>
      <c r="G3" s="991"/>
      <c r="H3" s="991"/>
      <c r="I3" s="991"/>
      <c r="J3" s="991"/>
      <c r="K3" s="991"/>
      <c r="L3" s="991"/>
      <c r="M3" s="991"/>
      <c r="N3" s="992"/>
      <c r="O3" s="999">
        <f>C3+1</f>
        <v>2023</v>
      </c>
      <c r="P3" s="1000"/>
      <c r="Q3" s="1000"/>
      <c r="R3" s="1000"/>
      <c r="S3" s="1000"/>
      <c r="T3" s="1000"/>
      <c r="U3" s="1000"/>
      <c r="V3" s="1000"/>
      <c r="W3" s="1000"/>
      <c r="X3" s="991"/>
      <c r="Y3" s="991"/>
      <c r="Z3" s="992"/>
      <c r="AA3" s="988">
        <f>O3+1</f>
        <v>2024</v>
      </c>
      <c r="AB3" s="991"/>
      <c r="AC3" s="991"/>
      <c r="AD3" s="991"/>
      <c r="AE3" s="991"/>
      <c r="AF3" s="991"/>
      <c r="AG3" s="991"/>
      <c r="AH3" s="991"/>
      <c r="AI3" s="991"/>
      <c r="AJ3" s="991"/>
      <c r="AK3" s="991"/>
      <c r="AL3" s="992"/>
      <c r="AM3" s="988">
        <f>AA3+1</f>
        <v>2025</v>
      </c>
      <c r="AN3" s="991"/>
      <c r="AO3" s="991"/>
      <c r="AP3" s="991"/>
      <c r="AQ3" s="991"/>
      <c r="AR3" s="991"/>
      <c r="AS3" s="991"/>
      <c r="AT3" s="991"/>
      <c r="AU3" s="991"/>
      <c r="AV3" s="991"/>
      <c r="AW3" s="991"/>
      <c r="AX3" s="992"/>
      <c r="AY3" s="988">
        <f>AM3+1</f>
        <v>2026</v>
      </c>
      <c r="AZ3" s="989"/>
      <c r="BA3" s="989"/>
      <c r="BB3" s="989"/>
      <c r="BC3" s="989"/>
      <c r="BD3" s="989"/>
      <c r="BE3" s="989"/>
      <c r="BF3" s="989"/>
      <c r="BG3" s="989"/>
      <c r="BH3" s="989"/>
      <c r="BI3" s="989"/>
      <c r="BJ3" s="990"/>
      <c r="BK3" s="988">
        <f>AY3+1</f>
        <v>2027</v>
      </c>
      <c r="BL3" s="991"/>
      <c r="BM3" s="991"/>
      <c r="BN3" s="991"/>
      <c r="BO3" s="991"/>
      <c r="BP3" s="991"/>
      <c r="BQ3" s="991"/>
      <c r="BR3" s="991"/>
      <c r="BS3" s="991"/>
      <c r="BT3" s="991"/>
      <c r="BU3" s="991"/>
      <c r="BV3" s="992"/>
    </row>
    <row r="4" spans="1:74" s="7" customFormat="1" x14ac:dyDescent="0.2">
      <c r="A4" s="322" t="str">
        <f>TEXT(Dates!$D$2,"dddd, mmmm d, yyyy")</f>
        <v>Monday, March 9, 2026</v>
      </c>
      <c r="B4" s="11"/>
      <c r="C4" s="12" t="s">
        <v>214</v>
      </c>
      <c r="D4" s="12" t="s">
        <v>215</v>
      </c>
      <c r="E4" s="12" t="s">
        <v>216</v>
      </c>
      <c r="F4" s="12" t="s">
        <v>217</v>
      </c>
      <c r="G4" s="12" t="s">
        <v>218</v>
      </c>
      <c r="H4" s="12" t="s">
        <v>219</v>
      </c>
      <c r="I4" s="12" t="s">
        <v>220</v>
      </c>
      <c r="J4" s="12" t="s">
        <v>221</v>
      </c>
      <c r="K4" s="12" t="s">
        <v>222</v>
      </c>
      <c r="L4" s="12" t="s">
        <v>223</v>
      </c>
      <c r="M4" s="12" t="s">
        <v>224</v>
      </c>
      <c r="N4" s="12" t="s">
        <v>225</v>
      </c>
      <c r="O4" s="12" t="s">
        <v>214</v>
      </c>
      <c r="P4" s="12" t="s">
        <v>215</v>
      </c>
      <c r="Q4" s="12" t="s">
        <v>216</v>
      </c>
      <c r="R4" s="12" t="s">
        <v>217</v>
      </c>
      <c r="S4" s="12" t="s">
        <v>218</v>
      </c>
      <c r="T4" s="12" t="s">
        <v>219</v>
      </c>
      <c r="U4" s="12" t="s">
        <v>220</v>
      </c>
      <c r="V4" s="12" t="s">
        <v>221</v>
      </c>
      <c r="W4" s="12" t="s">
        <v>222</v>
      </c>
      <c r="X4" s="12" t="s">
        <v>223</v>
      </c>
      <c r="Y4" s="12" t="s">
        <v>224</v>
      </c>
      <c r="Z4" s="12" t="s">
        <v>225</v>
      </c>
      <c r="AA4" s="12" t="s">
        <v>214</v>
      </c>
      <c r="AB4" s="12" t="s">
        <v>215</v>
      </c>
      <c r="AC4" s="12" t="s">
        <v>216</v>
      </c>
      <c r="AD4" s="12" t="s">
        <v>217</v>
      </c>
      <c r="AE4" s="12" t="s">
        <v>218</v>
      </c>
      <c r="AF4" s="12" t="s">
        <v>219</v>
      </c>
      <c r="AG4" s="12" t="s">
        <v>220</v>
      </c>
      <c r="AH4" s="12" t="s">
        <v>221</v>
      </c>
      <c r="AI4" s="12" t="s">
        <v>222</v>
      </c>
      <c r="AJ4" s="12" t="s">
        <v>223</v>
      </c>
      <c r="AK4" s="12" t="s">
        <v>224</v>
      </c>
      <c r="AL4" s="12" t="s">
        <v>225</v>
      </c>
      <c r="AM4" s="12" t="s">
        <v>214</v>
      </c>
      <c r="AN4" s="12" t="s">
        <v>215</v>
      </c>
      <c r="AO4" s="12" t="s">
        <v>216</v>
      </c>
      <c r="AP4" s="12" t="s">
        <v>217</v>
      </c>
      <c r="AQ4" s="12" t="s">
        <v>218</v>
      </c>
      <c r="AR4" s="12" t="s">
        <v>219</v>
      </c>
      <c r="AS4" s="12" t="s">
        <v>220</v>
      </c>
      <c r="AT4" s="12" t="s">
        <v>221</v>
      </c>
      <c r="AU4" s="12" t="s">
        <v>222</v>
      </c>
      <c r="AV4" s="12" t="s">
        <v>223</v>
      </c>
      <c r="AW4" s="12" t="s">
        <v>224</v>
      </c>
      <c r="AX4" s="12" t="s">
        <v>225</v>
      </c>
      <c r="AY4" s="633" t="s">
        <v>214</v>
      </c>
      <c r="AZ4" s="633" t="s">
        <v>215</v>
      </c>
      <c r="BA4" s="633" t="s">
        <v>216</v>
      </c>
      <c r="BB4" s="633" t="s">
        <v>217</v>
      </c>
      <c r="BC4" s="633" t="s">
        <v>218</v>
      </c>
      <c r="BD4" s="633" t="s">
        <v>219</v>
      </c>
      <c r="BE4" s="633" t="s">
        <v>220</v>
      </c>
      <c r="BF4" s="633" t="s">
        <v>221</v>
      </c>
      <c r="BG4" s="633" t="s">
        <v>222</v>
      </c>
      <c r="BH4" s="633" t="s">
        <v>223</v>
      </c>
      <c r="BI4" s="633" t="s">
        <v>224</v>
      </c>
      <c r="BJ4" s="12" t="s">
        <v>225</v>
      </c>
      <c r="BK4" s="12" t="s">
        <v>214</v>
      </c>
      <c r="BL4" s="12" t="s">
        <v>215</v>
      </c>
      <c r="BM4" s="12" t="s">
        <v>216</v>
      </c>
      <c r="BN4" s="12" t="s">
        <v>217</v>
      </c>
      <c r="BO4" s="12" t="s">
        <v>218</v>
      </c>
      <c r="BP4" s="12" t="s">
        <v>219</v>
      </c>
      <c r="BQ4" s="12" t="s">
        <v>220</v>
      </c>
      <c r="BR4" s="12" t="s">
        <v>221</v>
      </c>
      <c r="BS4" s="12" t="s">
        <v>222</v>
      </c>
      <c r="BT4" s="12" t="s">
        <v>223</v>
      </c>
      <c r="BU4" s="12" t="s">
        <v>224</v>
      </c>
      <c r="BV4" s="12" t="s">
        <v>225</v>
      </c>
    </row>
    <row r="5" spans="1:74" ht="11.1" customHeight="1" x14ac:dyDescent="0.2">
      <c r="A5" s="58"/>
      <c r="B5" s="60" t="s">
        <v>1383</v>
      </c>
      <c r="C5" s="466"/>
      <c r="D5" s="466"/>
      <c r="E5" s="466"/>
      <c r="F5" s="466"/>
      <c r="G5" s="466"/>
      <c r="H5" s="466"/>
      <c r="I5" s="466"/>
      <c r="J5" s="466"/>
      <c r="K5" s="466"/>
      <c r="L5" s="466"/>
      <c r="M5" s="466"/>
      <c r="N5" s="466"/>
      <c r="O5" s="466"/>
      <c r="P5" s="466"/>
      <c r="Q5" s="466"/>
      <c r="R5" s="466"/>
      <c r="S5" s="466"/>
      <c r="T5" s="466"/>
      <c r="U5" s="466"/>
      <c r="V5" s="466"/>
      <c r="W5" s="466"/>
      <c r="X5" s="466"/>
      <c r="Y5" s="466"/>
      <c r="Z5" s="466"/>
      <c r="AA5" s="466"/>
      <c r="AB5" s="466"/>
      <c r="AC5" s="466"/>
      <c r="AD5" s="466"/>
      <c r="AE5" s="466"/>
      <c r="AF5" s="466"/>
      <c r="AG5" s="466"/>
      <c r="AH5" s="466"/>
      <c r="AI5" s="466"/>
      <c r="AJ5" s="466"/>
      <c r="AK5" s="466"/>
      <c r="AL5" s="466"/>
      <c r="AM5" s="466"/>
      <c r="AN5" s="466"/>
      <c r="AO5" s="466"/>
      <c r="AP5" s="466"/>
      <c r="AQ5" s="466"/>
      <c r="AR5" s="466"/>
      <c r="AS5" s="466"/>
      <c r="AT5" s="466"/>
      <c r="AU5" s="466"/>
      <c r="AV5" s="466"/>
      <c r="AW5" s="466"/>
      <c r="AX5" s="466"/>
      <c r="AY5" s="466"/>
      <c r="AZ5" s="943"/>
      <c r="BA5" s="464"/>
      <c r="BB5" s="464"/>
      <c r="BC5" s="464"/>
      <c r="BD5" s="464"/>
      <c r="BE5" s="464"/>
      <c r="BF5" s="464"/>
      <c r="BG5" s="464"/>
      <c r="BH5" s="464"/>
      <c r="BI5" s="464"/>
      <c r="BJ5" s="464"/>
      <c r="BK5" s="464"/>
      <c r="BL5" s="464"/>
      <c r="BM5" s="464"/>
      <c r="BN5" s="464"/>
      <c r="BO5" s="464"/>
      <c r="BP5" s="464"/>
      <c r="BQ5" s="464"/>
      <c r="BR5" s="464"/>
      <c r="BS5" s="464"/>
      <c r="BT5" s="464"/>
      <c r="BU5" s="464"/>
      <c r="BV5" s="464"/>
    </row>
    <row r="6" spans="1:74" ht="11.1" customHeight="1" x14ac:dyDescent="0.2">
      <c r="A6" s="108" t="s">
        <v>112</v>
      </c>
      <c r="B6" s="578" t="s">
        <v>1150</v>
      </c>
      <c r="C6" s="429">
        <v>11.24</v>
      </c>
      <c r="D6" s="429">
        <v>11.42</v>
      </c>
      <c r="E6" s="429">
        <v>11.48</v>
      </c>
      <c r="F6" s="429">
        <v>11.56</v>
      </c>
      <c r="G6" s="429">
        <v>11.98</v>
      </c>
      <c r="H6" s="429">
        <v>12.75</v>
      </c>
      <c r="I6" s="429">
        <v>13.12</v>
      </c>
      <c r="J6" s="429">
        <v>13.44</v>
      </c>
      <c r="K6" s="429">
        <v>13.31</v>
      </c>
      <c r="L6" s="429">
        <v>12.66</v>
      </c>
      <c r="M6" s="429">
        <v>12.3</v>
      </c>
      <c r="N6" s="429">
        <v>12.4</v>
      </c>
      <c r="O6" s="429">
        <v>12.68</v>
      </c>
      <c r="P6" s="429">
        <v>12.67</v>
      </c>
      <c r="Q6" s="429">
        <v>12.46</v>
      </c>
      <c r="R6" s="429">
        <v>12.16</v>
      </c>
      <c r="S6" s="429">
        <v>12.21</v>
      </c>
      <c r="T6" s="429">
        <v>12.72</v>
      </c>
      <c r="U6" s="429">
        <v>13.06</v>
      </c>
      <c r="V6" s="429">
        <v>13.27</v>
      </c>
      <c r="W6" s="429">
        <v>13.14</v>
      </c>
      <c r="X6" s="429">
        <v>12.67</v>
      </c>
      <c r="Y6" s="429">
        <v>12.44</v>
      </c>
      <c r="Z6" s="429">
        <v>12.34</v>
      </c>
      <c r="AA6" s="429">
        <v>12.65</v>
      </c>
      <c r="AB6" s="429">
        <v>12.66</v>
      </c>
      <c r="AC6" s="429">
        <v>12.57</v>
      </c>
      <c r="AD6" s="429">
        <v>12.54</v>
      </c>
      <c r="AE6" s="429">
        <v>12.47</v>
      </c>
      <c r="AF6" s="429">
        <v>13.14</v>
      </c>
      <c r="AG6" s="429">
        <v>13.63</v>
      </c>
      <c r="AH6" s="429">
        <v>13.48</v>
      </c>
      <c r="AI6" s="429">
        <v>13.34</v>
      </c>
      <c r="AJ6" s="429">
        <v>12.96</v>
      </c>
      <c r="AK6" s="429">
        <v>12.57</v>
      </c>
      <c r="AL6" s="429">
        <v>12.82</v>
      </c>
      <c r="AM6" s="429">
        <v>13.1</v>
      </c>
      <c r="AN6" s="429">
        <v>13.2</v>
      </c>
      <c r="AO6" s="429">
        <v>13.25</v>
      </c>
      <c r="AP6" s="429">
        <v>13.1</v>
      </c>
      <c r="AQ6" s="429">
        <v>13.14</v>
      </c>
      <c r="AR6" s="429">
        <v>13.88</v>
      </c>
      <c r="AS6" s="429">
        <v>14.39</v>
      </c>
      <c r="AT6" s="429">
        <v>14.26</v>
      </c>
      <c r="AU6" s="429">
        <v>14.23</v>
      </c>
      <c r="AV6" s="429">
        <v>13.63</v>
      </c>
      <c r="AW6" s="429">
        <v>13.43</v>
      </c>
      <c r="AX6" s="429">
        <v>13.73</v>
      </c>
      <c r="AY6" s="429">
        <v>13.875109999999999</v>
      </c>
      <c r="AZ6" s="896">
        <v>13.78431</v>
      </c>
      <c r="BA6" s="352">
        <v>13.824450000000001</v>
      </c>
      <c r="BB6" s="352">
        <v>13.67046</v>
      </c>
      <c r="BC6" s="352">
        <v>13.61064</v>
      </c>
      <c r="BD6" s="352">
        <v>14.359529999999999</v>
      </c>
      <c r="BE6" s="352">
        <v>14.846159999999999</v>
      </c>
      <c r="BF6" s="352">
        <v>14.743220000000001</v>
      </c>
      <c r="BG6" s="352">
        <v>14.6638</v>
      </c>
      <c r="BH6" s="352">
        <v>13.962350000000001</v>
      </c>
      <c r="BI6" s="352">
        <v>13.73715</v>
      </c>
      <c r="BJ6" s="352">
        <v>14.058310000000001</v>
      </c>
      <c r="BK6" s="352">
        <v>14.04294</v>
      </c>
      <c r="BL6" s="352">
        <v>13.926640000000001</v>
      </c>
      <c r="BM6" s="352">
        <v>13.953279999999999</v>
      </c>
      <c r="BN6" s="352">
        <v>13.831759999999999</v>
      </c>
      <c r="BO6" s="352">
        <v>13.7376</v>
      </c>
      <c r="BP6" s="352">
        <v>14.476139999999999</v>
      </c>
      <c r="BQ6" s="352">
        <v>14.97171</v>
      </c>
      <c r="BR6" s="352">
        <v>14.85716</v>
      </c>
      <c r="BS6" s="352">
        <v>14.782970000000001</v>
      </c>
      <c r="BT6" s="352">
        <v>14.055260000000001</v>
      </c>
      <c r="BU6" s="352">
        <v>13.85291</v>
      </c>
      <c r="BV6" s="352">
        <v>14.198689999999999</v>
      </c>
    </row>
    <row r="7" spans="1:74" ht="11.1" customHeight="1" x14ac:dyDescent="0.2">
      <c r="A7" s="108" t="s">
        <v>103</v>
      </c>
      <c r="B7" s="742" t="s">
        <v>1004</v>
      </c>
      <c r="C7" s="429">
        <v>19.879212023000001</v>
      </c>
      <c r="D7" s="429">
        <v>21.114924654999999</v>
      </c>
      <c r="E7" s="429">
        <v>20.162206430000001</v>
      </c>
      <c r="F7" s="429">
        <v>19.770786181999998</v>
      </c>
      <c r="G7" s="429">
        <v>19.222794617000002</v>
      </c>
      <c r="H7" s="429">
        <v>20.019500644000001</v>
      </c>
      <c r="I7" s="429">
        <v>18.838870304</v>
      </c>
      <c r="J7" s="429">
        <v>21.358700766999998</v>
      </c>
      <c r="K7" s="429">
        <v>21.921009994999999</v>
      </c>
      <c r="L7" s="429">
        <v>20.443065480000001</v>
      </c>
      <c r="M7" s="429">
        <v>20.768187142999999</v>
      </c>
      <c r="N7" s="429">
        <v>22.105258916</v>
      </c>
      <c r="O7" s="429">
        <v>24.310020474000002</v>
      </c>
      <c r="P7" s="429">
        <v>24.875003888999998</v>
      </c>
      <c r="Q7" s="429">
        <v>24.263757554000001</v>
      </c>
      <c r="R7" s="429">
        <v>23.920664302999999</v>
      </c>
      <c r="S7" s="429">
        <v>21.907684341</v>
      </c>
      <c r="T7" s="429">
        <v>22.024487966999999</v>
      </c>
      <c r="U7" s="429">
        <v>21.815106137000001</v>
      </c>
      <c r="V7" s="429">
        <v>22.145859692999998</v>
      </c>
      <c r="W7" s="429">
        <v>21.978003744999999</v>
      </c>
      <c r="X7" s="429">
        <v>22.029551980000001</v>
      </c>
      <c r="Y7" s="429">
        <v>22.042078087</v>
      </c>
      <c r="Z7" s="429">
        <v>22.662729249000002</v>
      </c>
      <c r="AA7" s="429">
        <v>23.232309203</v>
      </c>
      <c r="AB7" s="429">
        <v>23.346007685</v>
      </c>
      <c r="AC7" s="429">
        <v>22.768505759</v>
      </c>
      <c r="AD7" s="429">
        <v>22.288349502999999</v>
      </c>
      <c r="AE7" s="429">
        <v>21.829088719000001</v>
      </c>
      <c r="AF7" s="429">
        <v>21.800748971000001</v>
      </c>
      <c r="AG7" s="429">
        <v>22.719335891</v>
      </c>
      <c r="AH7" s="429">
        <v>23.330068351000001</v>
      </c>
      <c r="AI7" s="429">
        <v>23.687364040999999</v>
      </c>
      <c r="AJ7" s="429">
        <v>23.071358708000002</v>
      </c>
      <c r="AK7" s="429">
        <v>23.920987784000001</v>
      </c>
      <c r="AL7" s="429">
        <v>24.274224459999999</v>
      </c>
      <c r="AM7" s="429">
        <v>25.019815706999999</v>
      </c>
      <c r="AN7" s="429">
        <v>25.935635132000002</v>
      </c>
      <c r="AO7" s="429">
        <v>25.266494529999999</v>
      </c>
      <c r="AP7" s="429">
        <v>24.735430731000001</v>
      </c>
      <c r="AQ7" s="429">
        <v>24.169217277000001</v>
      </c>
      <c r="AR7" s="429">
        <v>23.850759978999999</v>
      </c>
      <c r="AS7" s="429">
        <v>24.525113130000001</v>
      </c>
      <c r="AT7" s="429">
        <v>24.993381797000001</v>
      </c>
      <c r="AU7" s="429">
        <v>24.230186087</v>
      </c>
      <c r="AV7" s="429">
        <v>23.682482224000001</v>
      </c>
      <c r="AW7" s="429">
        <v>24.41</v>
      </c>
      <c r="AX7" s="429">
        <v>25.15</v>
      </c>
      <c r="AY7" s="429">
        <v>26.21679</v>
      </c>
      <c r="AZ7" s="896">
        <v>27.225010000000001</v>
      </c>
      <c r="BA7" s="352">
        <v>26.633890000000001</v>
      </c>
      <c r="BB7" s="352">
        <v>26.150289999999998</v>
      </c>
      <c r="BC7" s="352">
        <v>25.577909999999999</v>
      </c>
      <c r="BD7" s="352">
        <v>25.223040000000001</v>
      </c>
      <c r="BE7" s="352">
        <v>25.812290000000001</v>
      </c>
      <c r="BF7" s="352">
        <v>26.09883</v>
      </c>
      <c r="BG7" s="352">
        <v>25.39725</v>
      </c>
      <c r="BH7" s="352">
        <v>24.769400000000001</v>
      </c>
      <c r="BI7" s="352">
        <v>25.507169999999999</v>
      </c>
      <c r="BJ7" s="352">
        <v>26.251760000000001</v>
      </c>
      <c r="BK7" s="352">
        <v>27.28762</v>
      </c>
      <c r="BL7" s="352">
        <v>28.241610000000001</v>
      </c>
      <c r="BM7" s="352">
        <v>27.53154</v>
      </c>
      <c r="BN7" s="352">
        <v>26.963170000000002</v>
      </c>
      <c r="BO7" s="352">
        <v>26.319310000000002</v>
      </c>
      <c r="BP7" s="352">
        <v>25.914670000000001</v>
      </c>
      <c r="BQ7" s="352">
        <v>26.530449999999998</v>
      </c>
      <c r="BR7" s="352">
        <v>26.869399999999999</v>
      </c>
      <c r="BS7" s="352">
        <v>26.18188</v>
      </c>
      <c r="BT7" s="352">
        <v>25.544789999999999</v>
      </c>
      <c r="BU7" s="352">
        <v>26.31279</v>
      </c>
      <c r="BV7" s="352">
        <v>27.076920000000001</v>
      </c>
    </row>
    <row r="8" spans="1:74" ht="11.1" customHeight="1" x14ac:dyDescent="0.2">
      <c r="A8" s="108" t="s">
        <v>104</v>
      </c>
      <c r="B8" s="609" t="s">
        <v>1005</v>
      </c>
      <c r="C8" s="429">
        <v>13.910905487000001</v>
      </c>
      <c r="D8" s="429">
        <v>14.266040429</v>
      </c>
      <c r="E8" s="429">
        <v>13.908084626999999</v>
      </c>
      <c r="F8" s="429">
        <v>13.830237223999999</v>
      </c>
      <c r="G8" s="429">
        <v>14.342365702</v>
      </c>
      <c r="H8" s="429">
        <v>15.487675686999999</v>
      </c>
      <c r="I8" s="429">
        <v>15.932835448000001</v>
      </c>
      <c r="J8" s="429">
        <v>16.063773247</v>
      </c>
      <c r="K8" s="429">
        <v>16.267929233</v>
      </c>
      <c r="L8" s="429">
        <v>15.178250229</v>
      </c>
      <c r="M8" s="429">
        <v>14.944820695000001</v>
      </c>
      <c r="N8" s="429">
        <v>15.439452299999999</v>
      </c>
      <c r="O8" s="429">
        <v>15.797257663</v>
      </c>
      <c r="P8" s="429">
        <v>15.396678216</v>
      </c>
      <c r="Q8" s="429">
        <v>14.859733537</v>
      </c>
      <c r="R8" s="429">
        <v>14.315468536999999</v>
      </c>
      <c r="S8" s="429">
        <v>14.394351036</v>
      </c>
      <c r="T8" s="429">
        <v>15.408539826</v>
      </c>
      <c r="U8" s="429">
        <v>16.205299386</v>
      </c>
      <c r="V8" s="429">
        <v>16.001587699000002</v>
      </c>
      <c r="W8" s="429">
        <v>16.133306589</v>
      </c>
      <c r="X8" s="429">
        <v>15.221857685</v>
      </c>
      <c r="Y8" s="429">
        <v>15.370909628</v>
      </c>
      <c r="Z8" s="429">
        <v>15.069473707</v>
      </c>
      <c r="AA8" s="429">
        <v>15.474563075000001</v>
      </c>
      <c r="AB8" s="429">
        <v>15.855873538000001</v>
      </c>
      <c r="AC8" s="429">
        <v>15.288063655</v>
      </c>
      <c r="AD8" s="429">
        <v>15.166191486000001</v>
      </c>
      <c r="AE8" s="429">
        <v>15.356977539000001</v>
      </c>
      <c r="AF8" s="429">
        <v>16.540337147999999</v>
      </c>
      <c r="AG8" s="429">
        <v>17.262036763000001</v>
      </c>
      <c r="AH8" s="429">
        <v>17.146133496000001</v>
      </c>
      <c r="AI8" s="429">
        <v>16.581645214000002</v>
      </c>
      <c r="AJ8" s="429">
        <v>15.880184590000001</v>
      </c>
      <c r="AK8" s="429">
        <v>15.692775996</v>
      </c>
      <c r="AL8" s="429">
        <v>16.271263776000001</v>
      </c>
      <c r="AM8" s="429">
        <v>17.209567196999998</v>
      </c>
      <c r="AN8" s="429">
        <v>17.638344771</v>
      </c>
      <c r="AO8" s="429">
        <v>17.080634512</v>
      </c>
      <c r="AP8" s="429">
        <v>16.642725709</v>
      </c>
      <c r="AQ8" s="429">
        <v>16.840419679</v>
      </c>
      <c r="AR8" s="429">
        <v>18.663840366999999</v>
      </c>
      <c r="AS8" s="429">
        <v>19.518715643</v>
      </c>
      <c r="AT8" s="429">
        <v>19.435168765</v>
      </c>
      <c r="AU8" s="429">
        <v>18.705297918999999</v>
      </c>
      <c r="AV8" s="429">
        <v>17.884199980999998</v>
      </c>
      <c r="AW8" s="429">
        <v>17.91</v>
      </c>
      <c r="AX8" s="429">
        <v>18.55</v>
      </c>
      <c r="AY8" s="429">
        <v>19.479959999999998</v>
      </c>
      <c r="AZ8" s="896">
        <v>19.616479999999999</v>
      </c>
      <c r="BA8" s="352">
        <v>18.75516</v>
      </c>
      <c r="BB8" s="352">
        <v>18.044799999999999</v>
      </c>
      <c r="BC8" s="352">
        <v>18.141439999999999</v>
      </c>
      <c r="BD8" s="352">
        <v>19.890699999999999</v>
      </c>
      <c r="BE8" s="352">
        <v>20.525220000000001</v>
      </c>
      <c r="BF8" s="352">
        <v>20.493500000000001</v>
      </c>
      <c r="BG8" s="352">
        <v>19.60238</v>
      </c>
      <c r="BH8" s="352">
        <v>18.530390000000001</v>
      </c>
      <c r="BI8" s="352">
        <v>18.325099999999999</v>
      </c>
      <c r="BJ8" s="352">
        <v>18.854310000000002</v>
      </c>
      <c r="BK8" s="352">
        <v>19.525839999999999</v>
      </c>
      <c r="BL8" s="352">
        <v>19.732410000000002</v>
      </c>
      <c r="BM8" s="352">
        <v>18.919599999999999</v>
      </c>
      <c r="BN8" s="352">
        <v>18.281040000000001</v>
      </c>
      <c r="BO8" s="352">
        <v>18.334810000000001</v>
      </c>
      <c r="BP8" s="352">
        <v>20.103560000000002</v>
      </c>
      <c r="BQ8" s="352">
        <v>20.763729999999999</v>
      </c>
      <c r="BR8" s="352">
        <v>20.712309999999999</v>
      </c>
      <c r="BS8" s="352">
        <v>19.860499999999998</v>
      </c>
      <c r="BT8" s="352">
        <v>18.803820000000002</v>
      </c>
      <c r="BU8" s="352">
        <v>18.600480000000001</v>
      </c>
      <c r="BV8" s="352">
        <v>19.15804</v>
      </c>
    </row>
    <row r="9" spans="1:74" ht="11.1" customHeight="1" x14ac:dyDescent="0.2">
      <c r="A9" s="108" t="s">
        <v>105</v>
      </c>
      <c r="B9" s="742" t="s">
        <v>1006</v>
      </c>
      <c r="C9" s="429">
        <v>10.861779261000001</v>
      </c>
      <c r="D9" s="429">
        <v>11.088717898000001</v>
      </c>
      <c r="E9" s="429">
        <v>10.960333473</v>
      </c>
      <c r="F9" s="429">
        <v>11.204316451</v>
      </c>
      <c r="G9" s="429">
        <v>11.638140375000001</v>
      </c>
      <c r="H9" s="429">
        <v>12.234335056000001</v>
      </c>
      <c r="I9" s="429">
        <v>12.462186765</v>
      </c>
      <c r="J9" s="429">
        <v>12.51408969</v>
      </c>
      <c r="K9" s="429">
        <v>12.165242206</v>
      </c>
      <c r="L9" s="429">
        <v>12.001473395</v>
      </c>
      <c r="M9" s="429">
        <v>11.854456364000001</v>
      </c>
      <c r="N9" s="429">
        <v>11.984970393999999</v>
      </c>
      <c r="O9" s="429">
        <v>12.174443241000001</v>
      </c>
      <c r="P9" s="429">
        <v>12.222900492999999</v>
      </c>
      <c r="Q9" s="429">
        <v>12.087971745999999</v>
      </c>
      <c r="R9" s="429">
        <v>11.85589738</v>
      </c>
      <c r="S9" s="429">
        <v>11.926820308</v>
      </c>
      <c r="T9" s="429">
        <v>12.00385584</v>
      </c>
      <c r="U9" s="429">
        <v>12.168235776</v>
      </c>
      <c r="V9" s="429">
        <v>12.043705719</v>
      </c>
      <c r="W9" s="429">
        <v>11.830046853000001</v>
      </c>
      <c r="X9" s="429">
        <v>11.807099053</v>
      </c>
      <c r="Y9" s="429">
        <v>11.787762694</v>
      </c>
      <c r="Z9" s="429">
        <v>11.817972364999999</v>
      </c>
      <c r="AA9" s="429">
        <v>12.100603980000001</v>
      </c>
      <c r="AB9" s="429">
        <v>12.039539615000001</v>
      </c>
      <c r="AC9" s="429">
        <v>11.814889637</v>
      </c>
      <c r="AD9" s="429">
        <v>12.013688405</v>
      </c>
      <c r="AE9" s="429">
        <v>12.169825386999999</v>
      </c>
      <c r="AF9" s="429">
        <v>12.556870214</v>
      </c>
      <c r="AG9" s="429">
        <v>12.634974674</v>
      </c>
      <c r="AH9" s="429">
        <v>12.501147949</v>
      </c>
      <c r="AI9" s="429">
        <v>12.288630403000001</v>
      </c>
      <c r="AJ9" s="429">
        <v>12.072019352</v>
      </c>
      <c r="AK9" s="429">
        <v>12.021154448000001</v>
      </c>
      <c r="AL9" s="429">
        <v>12.166368777000001</v>
      </c>
      <c r="AM9" s="429">
        <v>12.651850086</v>
      </c>
      <c r="AN9" s="429">
        <v>12.833062769</v>
      </c>
      <c r="AO9" s="429">
        <v>12.90416469</v>
      </c>
      <c r="AP9" s="429">
        <v>12.797856019999999</v>
      </c>
      <c r="AQ9" s="429">
        <v>12.750003854999999</v>
      </c>
      <c r="AR9" s="429">
        <v>13.597032143</v>
      </c>
      <c r="AS9" s="429">
        <v>13.984396147</v>
      </c>
      <c r="AT9" s="429">
        <v>13.837026282</v>
      </c>
      <c r="AU9" s="429">
        <v>13.645735229</v>
      </c>
      <c r="AV9" s="429">
        <v>13.345799631</v>
      </c>
      <c r="AW9" s="429">
        <v>13.46</v>
      </c>
      <c r="AX9" s="429">
        <v>13.41</v>
      </c>
      <c r="AY9" s="429">
        <v>13.692640000000001</v>
      </c>
      <c r="AZ9" s="896">
        <v>13.634</v>
      </c>
      <c r="BA9" s="352">
        <v>13.70234</v>
      </c>
      <c r="BB9" s="352">
        <v>13.56827</v>
      </c>
      <c r="BC9" s="352">
        <v>13.465769999999999</v>
      </c>
      <c r="BD9" s="352">
        <v>14.261329999999999</v>
      </c>
      <c r="BE9" s="352">
        <v>14.60976</v>
      </c>
      <c r="BF9" s="352">
        <v>14.60238</v>
      </c>
      <c r="BG9" s="352">
        <v>14.2357</v>
      </c>
      <c r="BH9" s="352">
        <v>13.86694</v>
      </c>
      <c r="BI9" s="352">
        <v>13.918810000000001</v>
      </c>
      <c r="BJ9" s="352">
        <v>13.7842</v>
      </c>
      <c r="BK9" s="352">
        <v>13.81819</v>
      </c>
      <c r="BL9" s="352">
        <v>13.916230000000001</v>
      </c>
      <c r="BM9" s="352">
        <v>13.8919</v>
      </c>
      <c r="BN9" s="352">
        <v>13.71763</v>
      </c>
      <c r="BO9" s="352">
        <v>13.58502</v>
      </c>
      <c r="BP9" s="352">
        <v>14.38091</v>
      </c>
      <c r="BQ9" s="352">
        <v>14.74184</v>
      </c>
      <c r="BR9" s="352">
        <v>14.71467</v>
      </c>
      <c r="BS9" s="352">
        <v>14.37298</v>
      </c>
      <c r="BT9" s="352">
        <v>14.008649999999999</v>
      </c>
      <c r="BU9" s="352">
        <v>14.06204</v>
      </c>
      <c r="BV9" s="352">
        <v>13.924670000000001</v>
      </c>
    </row>
    <row r="10" spans="1:74" ht="11.1" customHeight="1" x14ac:dyDescent="0.2">
      <c r="A10" s="108" t="s">
        <v>106</v>
      </c>
      <c r="B10" s="742" t="s">
        <v>1007</v>
      </c>
      <c r="C10" s="429">
        <v>9.3240554080999996</v>
      </c>
      <c r="D10" s="429">
        <v>9.4145579657000003</v>
      </c>
      <c r="E10" s="429">
        <v>9.5175058385</v>
      </c>
      <c r="F10" s="429">
        <v>9.7265689699000006</v>
      </c>
      <c r="G10" s="429">
        <v>10.206677862999999</v>
      </c>
      <c r="H10" s="429">
        <v>11.494179583999999</v>
      </c>
      <c r="I10" s="429">
        <v>11.729689725</v>
      </c>
      <c r="J10" s="429">
        <v>11.717900787</v>
      </c>
      <c r="K10" s="429">
        <v>11.147621233000001</v>
      </c>
      <c r="L10" s="429">
        <v>10.166011578000001</v>
      </c>
      <c r="M10" s="429">
        <v>9.9465559630999998</v>
      </c>
      <c r="N10" s="429">
        <v>9.7077150344999996</v>
      </c>
      <c r="O10" s="429">
        <v>9.6727836126</v>
      </c>
      <c r="P10" s="429">
        <v>9.9388284211000002</v>
      </c>
      <c r="Q10" s="429">
        <v>9.8872699408999996</v>
      </c>
      <c r="R10" s="429">
        <v>9.9253138563000007</v>
      </c>
      <c r="S10" s="429">
        <v>10.204749627</v>
      </c>
      <c r="T10" s="429">
        <v>11.391692904999999</v>
      </c>
      <c r="U10" s="429">
        <v>11.538622535</v>
      </c>
      <c r="V10" s="429">
        <v>11.527360823</v>
      </c>
      <c r="W10" s="429">
        <v>11.157015218</v>
      </c>
      <c r="X10" s="429">
        <v>10.029476150000001</v>
      </c>
      <c r="Y10" s="429">
        <v>9.8233159011000009</v>
      </c>
      <c r="Z10" s="429">
        <v>9.6603076033999997</v>
      </c>
      <c r="AA10" s="429">
        <v>9.8208766719000007</v>
      </c>
      <c r="AB10" s="429">
        <v>9.8724332718000003</v>
      </c>
      <c r="AC10" s="429">
        <v>10.001772316</v>
      </c>
      <c r="AD10" s="429">
        <v>9.9848447191999998</v>
      </c>
      <c r="AE10" s="429">
        <v>10.11890666</v>
      </c>
      <c r="AF10" s="429">
        <v>11.529146826</v>
      </c>
      <c r="AG10" s="429">
        <v>11.710418849</v>
      </c>
      <c r="AH10" s="429">
        <v>11.56975222</v>
      </c>
      <c r="AI10" s="429">
        <v>11.228967251</v>
      </c>
      <c r="AJ10" s="429">
        <v>10.066223258000001</v>
      </c>
      <c r="AK10" s="429">
        <v>9.9636431874000007</v>
      </c>
      <c r="AL10" s="429">
        <v>9.8865923539999994</v>
      </c>
      <c r="AM10" s="429">
        <v>10.07486881</v>
      </c>
      <c r="AN10" s="429">
        <v>10.147970185</v>
      </c>
      <c r="AO10" s="429">
        <v>10.160121785999999</v>
      </c>
      <c r="AP10" s="429">
        <v>10.043192747000001</v>
      </c>
      <c r="AQ10" s="429">
        <v>10.509448469000001</v>
      </c>
      <c r="AR10" s="429">
        <v>12.081599697</v>
      </c>
      <c r="AS10" s="429">
        <v>12.282101029</v>
      </c>
      <c r="AT10" s="429">
        <v>12.079487743</v>
      </c>
      <c r="AU10" s="429">
        <v>11.954496324000001</v>
      </c>
      <c r="AV10" s="429">
        <v>10.463329781000001</v>
      </c>
      <c r="AW10" s="429">
        <v>10.43</v>
      </c>
      <c r="AX10" s="429">
        <v>10.24</v>
      </c>
      <c r="AY10" s="429">
        <v>10.30537</v>
      </c>
      <c r="AZ10" s="896">
        <v>10.18168</v>
      </c>
      <c r="BA10" s="352">
        <v>10.356529999999999</v>
      </c>
      <c r="BB10" s="352">
        <v>10.19205</v>
      </c>
      <c r="BC10" s="352">
        <v>10.62067</v>
      </c>
      <c r="BD10" s="352">
        <v>12.1693</v>
      </c>
      <c r="BE10" s="352">
        <v>12.313230000000001</v>
      </c>
      <c r="BF10" s="352">
        <v>12.1341</v>
      </c>
      <c r="BG10" s="352">
        <v>12.012449999999999</v>
      </c>
      <c r="BH10" s="352">
        <v>10.4772</v>
      </c>
      <c r="BI10" s="352">
        <v>10.45956</v>
      </c>
      <c r="BJ10" s="352">
        <v>10.297700000000001</v>
      </c>
      <c r="BK10" s="352">
        <v>10.31865</v>
      </c>
      <c r="BL10" s="352">
        <v>10.29725</v>
      </c>
      <c r="BM10" s="352">
        <v>10.422599999999999</v>
      </c>
      <c r="BN10" s="352">
        <v>10.26379</v>
      </c>
      <c r="BO10" s="352">
        <v>10.72165</v>
      </c>
      <c r="BP10" s="352">
        <v>12.310790000000001</v>
      </c>
      <c r="BQ10" s="352">
        <v>12.46194</v>
      </c>
      <c r="BR10" s="352">
        <v>12.26159</v>
      </c>
      <c r="BS10" s="352">
        <v>12.1576</v>
      </c>
      <c r="BT10" s="352">
        <v>10.598240000000001</v>
      </c>
      <c r="BU10" s="352">
        <v>10.584440000000001</v>
      </c>
      <c r="BV10" s="352">
        <v>10.4276</v>
      </c>
    </row>
    <row r="11" spans="1:74" ht="11.1" customHeight="1" x14ac:dyDescent="0.2">
      <c r="A11" s="108" t="s">
        <v>107</v>
      </c>
      <c r="B11" s="742" t="s">
        <v>1008</v>
      </c>
      <c r="C11" s="429">
        <v>10.409819901000001</v>
      </c>
      <c r="D11" s="429">
        <v>10.699344501000001</v>
      </c>
      <c r="E11" s="429">
        <v>10.771639569</v>
      </c>
      <c r="F11" s="429">
        <v>10.811214001</v>
      </c>
      <c r="G11" s="429">
        <v>11.284531469999999</v>
      </c>
      <c r="H11" s="429">
        <v>11.894202786999999</v>
      </c>
      <c r="I11" s="429">
        <v>12.126029685000001</v>
      </c>
      <c r="J11" s="429">
        <v>12.303656563000001</v>
      </c>
      <c r="K11" s="429">
        <v>12.187765653</v>
      </c>
      <c r="L11" s="429">
        <v>11.719076891</v>
      </c>
      <c r="M11" s="429">
        <v>11.441392947000001</v>
      </c>
      <c r="N11" s="429">
        <v>11.650211899</v>
      </c>
      <c r="O11" s="429">
        <v>12.016428745000001</v>
      </c>
      <c r="P11" s="429">
        <v>12.054354441999999</v>
      </c>
      <c r="Q11" s="429">
        <v>11.581205377</v>
      </c>
      <c r="R11" s="429">
        <v>11.772287941</v>
      </c>
      <c r="S11" s="429">
        <v>11.589482299</v>
      </c>
      <c r="T11" s="429">
        <v>11.904727635</v>
      </c>
      <c r="U11" s="429">
        <v>12.000470431</v>
      </c>
      <c r="V11" s="429">
        <v>11.996616035000001</v>
      </c>
      <c r="W11" s="429">
        <v>12.147516011</v>
      </c>
      <c r="X11" s="429">
        <v>11.913088625</v>
      </c>
      <c r="Y11" s="429">
        <v>11.738127253</v>
      </c>
      <c r="Z11" s="429">
        <v>11.772640154999999</v>
      </c>
      <c r="AA11" s="429">
        <v>11.922068404999999</v>
      </c>
      <c r="AB11" s="429">
        <v>12.046949830000001</v>
      </c>
      <c r="AC11" s="429">
        <v>11.816294589</v>
      </c>
      <c r="AD11" s="429">
        <v>11.765761822</v>
      </c>
      <c r="AE11" s="429">
        <v>11.563847341000001</v>
      </c>
      <c r="AF11" s="429">
        <v>12.076043452</v>
      </c>
      <c r="AG11" s="429">
        <v>12.072765868999999</v>
      </c>
      <c r="AH11" s="429">
        <v>11.983512271</v>
      </c>
      <c r="AI11" s="429">
        <v>11.930081248</v>
      </c>
      <c r="AJ11" s="429">
        <v>11.888770312</v>
      </c>
      <c r="AK11" s="429">
        <v>11.831493005</v>
      </c>
      <c r="AL11" s="429">
        <v>12.004016899</v>
      </c>
      <c r="AM11" s="429">
        <v>12.256063000999999</v>
      </c>
      <c r="AN11" s="429">
        <v>12.361212891999999</v>
      </c>
      <c r="AO11" s="429">
        <v>12.360407748</v>
      </c>
      <c r="AP11" s="429">
        <v>12.279987008999999</v>
      </c>
      <c r="AQ11" s="429">
        <v>12.173164762000001</v>
      </c>
      <c r="AR11" s="429">
        <v>12.777716073000001</v>
      </c>
      <c r="AS11" s="429">
        <v>13.026281393</v>
      </c>
      <c r="AT11" s="429">
        <v>12.797503671999999</v>
      </c>
      <c r="AU11" s="429">
        <v>12.905871904</v>
      </c>
      <c r="AV11" s="429">
        <v>12.646076415</v>
      </c>
      <c r="AW11" s="429">
        <v>12.74</v>
      </c>
      <c r="AX11" s="429">
        <v>12.73</v>
      </c>
      <c r="AY11" s="429">
        <v>12.868539999999999</v>
      </c>
      <c r="AZ11" s="896">
        <v>12.925560000000001</v>
      </c>
      <c r="BA11" s="352">
        <v>13.009370000000001</v>
      </c>
      <c r="BB11" s="352">
        <v>12.88312</v>
      </c>
      <c r="BC11" s="352">
        <v>12.738020000000001</v>
      </c>
      <c r="BD11" s="352">
        <v>13.44154</v>
      </c>
      <c r="BE11" s="352">
        <v>13.62242</v>
      </c>
      <c r="BF11" s="352">
        <v>13.43314</v>
      </c>
      <c r="BG11" s="352">
        <v>13.42858</v>
      </c>
      <c r="BH11" s="352">
        <v>13.001239999999999</v>
      </c>
      <c r="BI11" s="352">
        <v>13.01545</v>
      </c>
      <c r="BJ11" s="352">
        <v>13.064349999999999</v>
      </c>
      <c r="BK11" s="352">
        <v>13.222860000000001</v>
      </c>
      <c r="BL11" s="352">
        <v>13.170439999999999</v>
      </c>
      <c r="BM11" s="352">
        <v>13.22706</v>
      </c>
      <c r="BN11" s="352">
        <v>13.115550000000001</v>
      </c>
      <c r="BO11" s="352">
        <v>12.96528</v>
      </c>
      <c r="BP11" s="352">
        <v>13.62444</v>
      </c>
      <c r="BQ11" s="352">
        <v>13.749000000000001</v>
      </c>
      <c r="BR11" s="352">
        <v>13.56352</v>
      </c>
      <c r="BS11" s="352">
        <v>13.58291</v>
      </c>
      <c r="BT11" s="352">
        <v>13.154159999999999</v>
      </c>
      <c r="BU11" s="352">
        <v>13.17882</v>
      </c>
      <c r="BV11" s="352">
        <v>13.24161</v>
      </c>
    </row>
    <row r="12" spans="1:74" ht="11.1" customHeight="1" x14ac:dyDescent="0.2">
      <c r="A12" s="108" t="s">
        <v>108</v>
      </c>
      <c r="B12" s="742" t="s">
        <v>1009</v>
      </c>
      <c r="C12" s="429">
        <v>10.128482374000001</v>
      </c>
      <c r="D12" s="429">
        <v>9.8900068690000005</v>
      </c>
      <c r="E12" s="429">
        <v>9.8658995864999994</v>
      </c>
      <c r="F12" s="429">
        <v>10.207222635999999</v>
      </c>
      <c r="G12" s="429">
        <v>10.492430776000001</v>
      </c>
      <c r="H12" s="429">
        <v>11.242432770000001</v>
      </c>
      <c r="I12" s="429">
        <v>11.657583145</v>
      </c>
      <c r="J12" s="429">
        <v>12.163742979</v>
      </c>
      <c r="K12" s="429">
        <v>11.620061375000001</v>
      </c>
      <c r="L12" s="429">
        <v>11.062469719999999</v>
      </c>
      <c r="M12" s="429">
        <v>11.221448904000001</v>
      </c>
      <c r="N12" s="429">
        <v>10.875749439</v>
      </c>
      <c r="O12" s="429">
        <v>11.003194293</v>
      </c>
      <c r="P12" s="429">
        <v>11.227417464</v>
      </c>
      <c r="Q12" s="429">
        <v>10.579604352</v>
      </c>
      <c r="R12" s="429">
        <v>10.286649168</v>
      </c>
      <c r="S12" s="429">
        <v>10.502405102000001</v>
      </c>
      <c r="T12" s="429">
        <v>10.858127903</v>
      </c>
      <c r="U12" s="429">
        <v>11.009938665</v>
      </c>
      <c r="V12" s="429">
        <v>10.906675253</v>
      </c>
      <c r="W12" s="429">
        <v>10.807875210000001</v>
      </c>
      <c r="X12" s="429">
        <v>10.702676094999999</v>
      </c>
      <c r="Y12" s="429">
        <v>10.696281549</v>
      </c>
      <c r="Z12" s="429">
        <v>10.607793210000001</v>
      </c>
      <c r="AA12" s="429">
        <v>10.989439161</v>
      </c>
      <c r="AB12" s="429">
        <v>10.784081949999999</v>
      </c>
      <c r="AC12" s="429">
        <v>11.010557662</v>
      </c>
      <c r="AD12" s="429">
        <v>10.851258647</v>
      </c>
      <c r="AE12" s="429">
        <v>10.579862049000001</v>
      </c>
      <c r="AF12" s="429">
        <v>11.124005564000001</v>
      </c>
      <c r="AG12" s="429">
        <v>11.085396020999999</v>
      </c>
      <c r="AH12" s="429">
        <v>11.094486244</v>
      </c>
      <c r="AI12" s="429">
        <v>11.018064821999999</v>
      </c>
      <c r="AJ12" s="429">
        <v>10.885756666000001</v>
      </c>
      <c r="AK12" s="429">
        <v>11.047434617</v>
      </c>
      <c r="AL12" s="429">
        <v>11.257856923</v>
      </c>
      <c r="AM12" s="429">
        <v>11.404608635000001</v>
      </c>
      <c r="AN12" s="429">
        <v>11.462020408000001</v>
      </c>
      <c r="AO12" s="429">
        <v>11.656360785</v>
      </c>
      <c r="AP12" s="429">
        <v>11.647549957000001</v>
      </c>
      <c r="AQ12" s="429">
        <v>11.509836597</v>
      </c>
      <c r="AR12" s="429">
        <v>11.927327764999999</v>
      </c>
      <c r="AS12" s="429">
        <v>11.941434000999999</v>
      </c>
      <c r="AT12" s="429">
        <v>11.821010651</v>
      </c>
      <c r="AU12" s="429">
        <v>11.761952556000001</v>
      </c>
      <c r="AV12" s="429">
        <v>11.348286181000001</v>
      </c>
      <c r="AW12" s="429">
        <v>11.44</v>
      </c>
      <c r="AX12" s="429">
        <v>11.55</v>
      </c>
      <c r="AY12" s="429">
        <v>11.642429999999999</v>
      </c>
      <c r="AZ12" s="896">
        <v>11.612500000000001</v>
      </c>
      <c r="BA12" s="352">
        <v>11.86299</v>
      </c>
      <c r="BB12" s="352">
        <v>11.80579</v>
      </c>
      <c r="BC12" s="352">
        <v>11.695600000000001</v>
      </c>
      <c r="BD12" s="352">
        <v>12.1119</v>
      </c>
      <c r="BE12" s="352">
        <v>12.06686</v>
      </c>
      <c r="BF12" s="352">
        <v>12.01422</v>
      </c>
      <c r="BG12" s="352">
        <v>11.96917</v>
      </c>
      <c r="BH12" s="352">
        <v>11.51051</v>
      </c>
      <c r="BI12" s="352">
        <v>11.59909</v>
      </c>
      <c r="BJ12" s="352">
        <v>11.74338</v>
      </c>
      <c r="BK12" s="352">
        <v>11.87082</v>
      </c>
      <c r="BL12" s="352">
        <v>11.88198</v>
      </c>
      <c r="BM12" s="352">
        <v>12.09632</v>
      </c>
      <c r="BN12" s="352">
        <v>12.036849999999999</v>
      </c>
      <c r="BO12" s="352">
        <v>11.92432</v>
      </c>
      <c r="BP12" s="352">
        <v>12.36012</v>
      </c>
      <c r="BQ12" s="352">
        <v>12.326639999999999</v>
      </c>
      <c r="BR12" s="352">
        <v>12.269410000000001</v>
      </c>
      <c r="BS12" s="352">
        <v>12.226179999999999</v>
      </c>
      <c r="BT12" s="352">
        <v>11.765370000000001</v>
      </c>
      <c r="BU12" s="352">
        <v>11.846830000000001</v>
      </c>
      <c r="BV12" s="352">
        <v>11.992889999999999</v>
      </c>
    </row>
    <row r="13" spans="1:74" ht="11.1" customHeight="1" x14ac:dyDescent="0.2">
      <c r="A13" s="108" t="s">
        <v>109</v>
      </c>
      <c r="B13" s="742" t="s">
        <v>1010</v>
      </c>
      <c r="C13" s="429">
        <v>8.8241660042000003</v>
      </c>
      <c r="D13" s="429">
        <v>9.0415494206999991</v>
      </c>
      <c r="E13" s="429">
        <v>9.0677029327999996</v>
      </c>
      <c r="F13" s="429">
        <v>9.1765444768000002</v>
      </c>
      <c r="G13" s="429">
        <v>10.025200195</v>
      </c>
      <c r="H13" s="429">
        <v>10.558542013</v>
      </c>
      <c r="I13" s="429">
        <v>11.275006228000001</v>
      </c>
      <c r="J13" s="429">
        <v>11.188075763000001</v>
      </c>
      <c r="K13" s="429">
        <v>11.023459390999999</v>
      </c>
      <c r="L13" s="429">
        <v>10.529316587</v>
      </c>
      <c r="M13" s="429">
        <v>10.100845947</v>
      </c>
      <c r="N13" s="429">
        <v>10.096820844</v>
      </c>
      <c r="O13" s="429">
        <v>9.8413150704000003</v>
      </c>
      <c r="P13" s="429">
        <v>9.9321636328</v>
      </c>
      <c r="Q13" s="429">
        <v>9.4086295861</v>
      </c>
      <c r="R13" s="429">
        <v>8.8161218685999998</v>
      </c>
      <c r="S13" s="429">
        <v>9.2037696087</v>
      </c>
      <c r="T13" s="429">
        <v>9.8338164301000006</v>
      </c>
      <c r="U13" s="429">
        <v>10.041560234</v>
      </c>
      <c r="V13" s="429">
        <v>10.920687042000001</v>
      </c>
      <c r="W13" s="429">
        <v>10.505014998</v>
      </c>
      <c r="X13" s="429">
        <v>9.7425259694000008</v>
      </c>
      <c r="Y13" s="429">
        <v>9.2123396223</v>
      </c>
      <c r="Z13" s="429">
        <v>9.1593326685999994</v>
      </c>
      <c r="AA13" s="429">
        <v>9.5936989785000009</v>
      </c>
      <c r="AB13" s="429">
        <v>9.1735982848000006</v>
      </c>
      <c r="AC13" s="429">
        <v>9.0719116441000001</v>
      </c>
      <c r="AD13" s="429">
        <v>9.1265637526999992</v>
      </c>
      <c r="AE13" s="429">
        <v>9.2777101467000005</v>
      </c>
      <c r="AF13" s="429">
        <v>9.8368143328999995</v>
      </c>
      <c r="AG13" s="429">
        <v>10.015539355</v>
      </c>
      <c r="AH13" s="429">
        <v>10.142142267000001</v>
      </c>
      <c r="AI13" s="429">
        <v>9.9666311587000003</v>
      </c>
      <c r="AJ13" s="429">
        <v>9.5917716221999996</v>
      </c>
      <c r="AK13" s="429">
        <v>9.2306776278000005</v>
      </c>
      <c r="AL13" s="429">
        <v>9.3326133813999999</v>
      </c>
      <c r="AM13" s="429">
        <v>9.6439345694000007</v>
      </c>
      <c r="AN13" s="429">
        <v>9.5227624133000006</v>
      </c>
      <c r="AO13" s="429">
        <v>9.6708329678999991</v>
      </c>
      <c r="AP13" s="429">
        <v>9.6740177592999999</v>
      </c>
      <c r="AQ13" s="429">
        <v>9.9139045482999997</v>
      </c>
      <c r="AR13" s="429">
        <v>10.119910921000001</v>
      </c>
      <c r="AS13" s="429">
        <v>10.526819564</v>
      </c>
      <c r="AT13" s="429">
        <v>10.515013366</v>
      </c>
      <c r="AU13" s="429">
        <v>10.452191623999999</v>
      </c>
      <c r="AV13" s="429">
        <v>10.061368454</v>
      </c>
      <c r="AW13" s="429">
        <v>9.59</v>
      </c>
      <c r="AX13" s="429">
        <v>9.9700000000000006</v>
      </c>
      <c r="AY13" s="429">
        <v>9.9860330000000008</v>
      </c>
      <c r="AZ13" s="896">
        <v>9.3947640000000003</v>
      </c>
      <c r="BA13" s="352">
        <v>9.7664240000000007</v>
      </c>
      <c r="BB13" s="352">
        <v>9.8146649999999998</v>
      </c>
      <c r="BC13" s="352">
        <v>9.9316469999999999</v>
      </c>
      <c r="BD13" s="352">
        <v>10.23053</v>
      </c>
      <c r="BE13" s="352">
        <v>10.6662</v>
      </c>
      <c r="BF13" s="352">
        <v>10.618399999999999</v>
      </c>
      <c r="BG13" s="352">
        <v>10.672829999999999</v>
      </c>
      <c r="BH13" s="352">
        <v>10.255990000000001</v>
      </c>
      <c r="BI13" s="352">
        <v>9.7843319999999991</v>
      </c>
      <c r="BJ13" s="352">
        <v>10.350479999999999</v>
      </c>
      <c r="BK13" s="352">
        <v>9.9191850000000006</v>
      </c>
      <c r="BL13" s="352">
        <v>9.4935740000000006</v>
      </c>
      <c r="BM13" s="352">
        <v>9.7664469999999994</v>
      </c>
      <c r="BN13" s="352">
        <v>9.7626629999999999</v>
      </c>
      <c r="BO13" s="352">
        <v>9.8893219999999999</v>
      </c>
      <c r="BP13" s="352">
        <v>10.165290000000001</v>
      </c>
      <c r="BQ13" s="352">
        <v>10.61037</v>
      </c>
      <c r="BR13" s="352">
        <v>10.533429999999999</v>
      </c>
      <c r="BS13" s="352">
        <v>10.542669999999999</v>
      </c>
      <c r="BT13" s="352">
        <v>10.12988</v>
      </c>
      <c r="BU13" s="352">
        <v>9.6187290000000001</v>
      </c>
      <c r="BV13" s="352">
        <v>10.176019999999999</v>
      </c>
    </row>
    <row r="14" spans="1:74" ht="11.1" customHeight="1" x14ac:dyDescent="0.2">
      <c r="A14" s="108" t="s">
        <v>110</v>
      </c>
      <c r="B14" s="742" t="s">
        <v>1011</v>
      </c>
      <c r="C14" s="429">
        <v>9.5398988030999998</v>
      </c>
      <c r="D14" s="429">
        <v>9.6372921356999992</v>
      </c>
      <c r="E14" s="429">
        <v>9.5699073660000007</v>
      </c>
      <c r="F14" s="429">
        <v>9.8464731290999996</v>
      </c>
      <c r="G14" s="429">
        <v>10.097990934</v>
      </c>
      <c r="H14" s="429">
        <v>10.798494211</v>
      </c>
      <c r="I14" s="429">
        <v>11.138772912</v>
      </c>
      <c r="J14" s="429">
        <v>11.233558218000001</v>
      </c>
      <c r="K14" s="429">
        <v>11.299910892</v>
      </c>
      <c r="L14" s="429">
        <v>10.577960992</v>
      </c>
      <c r="M14" s="429">
        <v>10.368800107</v>
      </c>
      <c r="N14" s="429">
        <v>10.611269213</v>
      </c>
      <c r="O14" s="429">
        <v>10.645541471</v>
      </c>
      <c r="P14" s="429">
        <v>10.522911011</v>
      </c>
      <c r="Q14" s="429">
        <v>10.467480048000001</v>
      </c>
      <c r="R14" s="429">
        <v>10.610823573999999</v>
      </c>
      <c r="S14" s="429">
        <v>10.844968078000001</v>
      </c>
      <c r="T14" s="429">
        <v>11.498705278999999</v>
      </c>
      <c r="U14" s="429">
        <v>11.882159653</v>
      </c>
      <c r="V14" s="429">
        <v>11.802782515000001</v>
      </c>
      <c r="W14" s="429">
        <v>11.672234216</v>
      </c>
      <c r="X14" s="429">
        <v>10.841605739</v>
      </c>
      <c r="Y14" s="429">
        <v>10.791616725000001</v>
      </c>
      <c r="Z14" s="429">
        <v>10.55538874</v>
      </c>
      <c r="AA14" s="429">
        <v>10.799617038999999</v>
      </c>
      <c r="AB14" s="429">
        <v>10.710159838999999</v>
      </c>
      <c r="AC14" s="429">
        <v>10.587557350000001</v>
      </c>
      <c r="AD14" s="429">
        <v>10.754637983</v>
      </c>
      <c r="AE14" s="429">
        <v>11.049865308999999</v>
      </c>
      <c r="AF14" s="429">
        <v>11.870133753999999</v>
      </c>
      <c r="AG14" s="429">
        <v>11.950386204000001</v>
      </c>
      <c r="AH14" s="429">
        <v>11.891726222000001</v>
      </c>
      <c r="AI14" s="429">
        <v>11.777806704</v>
      </c>
      <c r="AJ14" s="429">
        <v>11.085493204</v>
      </c>
      <c r="AK14" s="429">
        <v>10.722876675</v>
      </c>
      <c r="AL14" s="429">
        <v>10.718874326</v>
      </c>
      <c r="AM14" s="429">
        <v>10.736827151</v>
      </c>
      <c r="AN14" s="429">
        <v>10.864114821999999</v>
      </c>
      <c r="AO14" s="429">
        <v>10.951703903</v>
      </c>
      <c r="AP14" s="429">
        <v>11.056518071999999</v>
      </c>
      <c r="AQ14" s="429">
        <v>11.233290775</v>
      </c>
      <c r="AR14" s="429">
        <v>11.888686602</v>
      </c>
      <c r="AS14" s="429">
        <v>12.232407105</v>
      </c>
      <c r="AT14" s="429">
        <v>12.264398839</v>
      </c>
      <c r="AU14" s="429">
        <v>12.143229166999999</v>
      </c>
      <c r="AV14" s="429">
        <v>11.255221773000001</v>
      </c>
      <c r="AW14" s="429">
        <v>11.09</v>
      </c>
      <c r="AX14" s="429">
        <v>10.91</v>
      </c>
      <c r="AY14" s="429">
        <v>10.945729999999999</v>
      </c>
      <c r="AZ14" s="896">
        <v>11.06104</v>
      </c>
      <c r="BA14" s="352">
        <v>11.192460000000001</v>
      </c>
      <c r="BB14" s="352">
        <v>11.353249999999999</v>
      </c>
      <c r="BC14" s="352">
        <v>11.52397</v>
      </c>
      <c r="BD14" s="352">
        <v>12.116110000000001</v>
      </c>
      <c r="BE14" s="352">
        <v>12.52088</v>
      </c>
      <c r="BF14" s="352">
        <v>12.452959999999999</v>
      </c>
      <c r="BG14" s="352">
        <v>12.26648</v>
      </c>
      <c r="BH14" s="352">
        <v>11.34653</v>
      </c>
      <c r="BI14" s="352">
        <v>11.20393</v>
      </c>
      <c r="BJ14" s="352">
        <v>11.10915</v>
      </c>
      <c r="BK14" s="352">
        <v>11.091950000000001</v>
      </c>
      <c r="BL14" s="352">
        <v>11.22875</v>
      </c>
      <c r="BM14" s="352">
        <v>11.360110000000001</v>
      </c>
      <c r="BN14" s="352">
        <v>11.503500000000001</v>
      </c>
      <c r="BO14" s="352">
        <v>11.66513</v>
      </c>
      <c r="BP14" s="352">
        <v>12.2746</v>
      </c>
      <c r="BQ14" s="352">
        <v>12.68749</v>
      </c>
      <c r="BR14" s="352">
        <v>12.615360000000001</v>
      </c>
      <c r="BS14" s="352">
        <v>12.43089</v>
      </c>
      <c r="BT14" s="352">
        <v>11.48701</v>
      </c>
      <c r="BU14" s="352">
        <v>11.343640000000001</v>
      </c>
      <c r="BV14" s="352">
        <v>11.256069999999999</v>
      </c>
    </row>
    <row r="15" spans="1:74" ht="11.1" customHeight="1" x14ac:dyDescent="0.2">
      <c r="A15" s="108" t="s">
        <v>111</v>
      </c>
      <c r="B15" s="742" t="s">
        <v>1014</v>
      </c>
      <c r="C15" s="429">
        <v>15.209697997999999</v>
      </c>
      <c r="D15" s="429">
        <v>15.509821949000001</v>
      </c>
      <c r="E15" s="429">
        <v>16.104428474999999</v>
      </c>
      <c r="F15" s="429">
        <v>15.967478959999999</v>
      </c>
      <c r="G15" s="429">
        <v>16.852160796</v>
      </c>
      <c r="H15" s="429">
        <v>18.58295708</v>
      </c>
      <c r="I15" s="429">
        <v>18.981725665999999</v>
      </c>
      <c r="J15" s="429">
        <v>19.627558664999999</v>
      </c>
      <c r="K15" s="429">
        <v>19.630388455999999</v>
      </c>
      <c r="L15" s="429">
        <v>18.319043116</v>
      </c>
      <c r="M15" s="429">
        <v>16.849983108</v>
      </c>
      <c r="N15" s="429">
        <v>16.691889309</v>
      </c>
      <c r="O15" s="429">
        <v>17.524604200999999</v>
      </c>
      <c r="P15" s="429">
        <v>17.101313539</v>
      </c>
      <c r="Q15" s="429">
        <v>18.031266498000001</v>
      </c>
      <c r="R15" s="429">
        <v>17.614483024999998</v>
      </c>
      <c r="S15" s="429">
        <v>18.179329893999999</v>
      </c>
      <c r="T15" s="429">
        <v>19.581611435999999</v>
      </c>
      <c r="U15" s="429">
        <v>20.809290973</v>
      </c>
      <c r="V15" s="429">
        <v>21.781325893999998</v>
      </c>
      <c r="W15" s="429">
        <v>21.333930898999999</v>
      </c>
      <c r="X15" s="429">
        <v>20.233609574999999</v>
      </c>
      <c r="Y15" s="429">
        <v>18.629107211000001</v>
      </c>
      <c r="Z15" s="429">
        <v>18.111742920000001</v>
      </c>
      <c r="AA15" s="429">
        <v>19.01170475</v>
      </c>
      <c r="AB15" s="429">
        <v>19.143343693999999</v>
      </c>
      <c r="AC15" s="429">
        <v>19.347561622000001</v>
      </c>
      <c r="AD15" s="429">
        <v>19.510632190999999</v>
      </c>
      <c r="AE15" s="429">
        <v>20.099838051999999</v>
      </c>
      <c r="AF15" s="429">
        <v>21.538594791000001</v>
      </c>
      <c r="AG15" s="429">
        <v>23.684067259999999</v>
      </c>
      <c r="AH15" s="429">
        <v>22.923319357</v>
      </c>
      <c r="AI15" s="429">
        <v>22.936476840000001</v>
      </c>
      <c r="AJ15" s="429">
        <v>21.890018990000002</v>
      </c>
      <c r="AK15" s="429">
        <v>18.908334099000001</v>
      </c>
      <c r="AL15" s="429">
        <v>19.095594170999998</v>
      </c>
      <c r="AM15" s="429">
        <v>19.358195139999999</v>
      </c>
      <c r="AN15" s="429">
        <v>19.433257610999998</v>
      </c>
      <c r="AO15" s="429">
        <v>19.677398279999998</v>
      </c>
      <c r="AP15" s="429">
        <v>19.708750534</v>
      </c>
      <c r="AQ15" s="429">
        <v>20.452341057000002</v>
      </c>
      <c r="AR15" s="429">
        <v>21.911354201999998</v>
      </c>
      <c r="AS15" s="429">
        <v>23.344639830999999</v>
      </c>
      <c r="AT15" s="429">
        <v>23.134768764</v>
      </c>
      <c r="AU15" s="429">
        <v>23.846377642</v>
      </c>
      <c r="AV15" s="429">
        <v>22.102754032</v>
      </c>
      <c r="AW15" s="429">
        <v>20.04</v>
      </c>
      <c r="AX15" s="429">
        <v>21</v>
      </c>
      <c r="AY15" s="429">
        <v>20.438120000000001</v>
      </c>
      <c r="AZ15" s="896">
        <v>20.130559999999999</v>
      </c>
      <c r="BA15" s="352">
        <v>20.216750000000001</v>
      </c>
      <c r="BB15" s="352">
        <v>20.501149999999999</v>
      </c>
      <c r="BC15" s="352">
        <v>20.95354</v>
      </c>
      <c r="BD15" s="352">
        <v>22.42662</v>
      </c>
      <c r="BE15" s="352">
        <v>23.973109999999998</v>
      </c>
      <c r="BF15" s="352">
        <v>23.74052</v>
      </c>
      <c r="BG15" s="352">
        <v>24.434650000000001</v>
      </c>
      <c r="BH15" s="352">
        <v>22.368819999999999</v>
      </c>
      <c r="BI15" s="352">
        <v>20.56495</v>
      </c>
      <c r="BJ15" s="352">
        <v>21.590209999999999</v>
      </c>
      <c r="BK15" s="352">
        <v>21.028649999999999</v>
      </c>
      <c r="BL15" s="352">
        <v>20.713539999999998</v>
      </c>
      <c r="BM15" s="352">
        <v>20.83351</v>
      </c>
      <c r="BN15" s="352">
        <v>21.445519999999998</v>
      </c>
      <c r="BO15" s="352">
        <v>21.616289999999999</v>
      </c>
      <c r="BP15" s="352">
        <v>23.159490000000002</v>
      </c>
      <c r="BQ15" s="352">
        <v>24.779859999999999</v>
      </c>
      <c r="BR15" s="352">
        <v>24.56504</v>
      </c>
      <c r="BS15" s="352">
        <v>25.300149999999999</v>
      </c>
      <c r="BT15" s="352">
        <v>22.875689999999999</v>
      </c>
      <c r="BU15" s="352">
        <v>21.32056</v>
      </c>
      <c r="BV15" s="352">
        <v>22.41217</v>
      </c>
    </row>
    <row r="16" spans="1:74" ht="11.1" customHeight="1" x14ac:dyDescent="0.2">
      <c r="A16" s="108"/>
      <c r="B16" s="742"/>
      <c r="C16" s="429"/>
      <c r="D16" s="429"/>
      <c r="E16" s="429"/>
      <c r="F16" s="429"/>
      <c r="G16" s="429"/>
      <c r="H16" s="429"/>
      <c r="I16" s="429"/>
      <c r="J16" s="429"/>
      <c r="K16" s="429"/>
      <c r="L16" s="429"/>
      <c r="M16" s="429"/>
      <c r="N16" s="429"/>
      <c r="O16" s="429"/>
      <c r="P16" s="429"/>
      <c r="Q16" s="429"/>
      <c r="R16" s="429"/>
      <c r="S16" s="429"/>
      <c r="T16" s="429"/>
      <c r="U16" s="429"/>
      <c r="V16" s="429"/>
      <c r="W16" s="429"/>
      <c r="X16" s="429"/>
      <c r="Y16" s="429"/>
      <c r="Z16" s="429"/>
      <c r="AA16" s="429"/>
      <c r="AB16" s="429"/>
      <c r="AC16" s="429"/>
      <c r="AD16" s="429"/>
      <c r="AE16" s="429"/>
      <c r="AF16" s="429"/>
      <c r="AG16" s="429"/>
      <c r="AH16" s="429"/>
      <c r="AI16" s="429"/>
      <c r="AJ16" s="429"/>
      <c r="AK16" s="429"/>
      <c r="AL16" s="429"/>
      <c r="AM16" s="429"/>
      <c r="AN16" s="429"/>
      <c r="AO16" s="429"/>
      <c r="AP16" s="429"/>
      <c r="AQ16" s="429"/>
      <c r="AR16" s="429"/>
      <c r="AS16" s="429"/>
      <c r="AT16" s="429"/>
      <c r="AU16" s="429"/>
      <c r="AV16" s="429"/>
      <c r="AW16" s="429"/>
      <c r="AX16" s="429"/>
      <c r="AY16" s="429"/>
      <c r="AZ16" s="896"/>
      <c r="BA16" s="352"/>
      <c r="BB16" s="352"/>
      <c r="BC16" s="352"/>
      <c r="BD16" s="352"/>
      <c r="BE16" s="352"/>
      <c r="BF16" s="352"/>
      <c r="BG16" s="352"/>
      <c r="BH16" s="352"/>
      <c r="BI16" s="352"/>
      <c r="BJ16" s="352"/>
      <c r="BK16" s="352"/>
      <c r="BL16" s="352"/>
      <c r="BM16" s="352"/>
      <c r="BN16" s="352"/>
      <c r="BO16" s="352"/>
      <c r="BP16" s="352"/>
      <c r="BQ16" s="352"/>
      <c r="BR16" s="352"/>
      <c r="BS16" s="352"/>
      <c r="BT16" s="352"/>
      <c r="BU16" s="352"/>
      <c r="BV16" s="352"/>
    </row>
    <row r="17" spans="1:74" ht="11.1" customHeight="1" x14ac:dyDescent="0.2">
      <c r="A17" s="58"/>
      <c r="B17" s="60" t="s">
        <v>1035</v>
      </c>
      <c r="C17" s="465"/>
      <c r="D17" s="465"/>
      <c r="E17" s="465"/>
      <c r="F17" s="465"/>
      <c r="G17" s="465"/>
      <c r="H17" s="465"/>
      <c r="I17" s="465"/>
      <c r="J17" s="465"/>
      <c r="K17" s="465"/>
      <c r="L17" s="465"/>
      <c r="M17" s="465"/>
      <c r="N17" s="465"/>
      <c r="O17" s="465"/>
      <c r="P17" s="465"/>
      <c r="Q17" s="465"/>
      <c r="R17" s="465"/>
      <c r="S17" s="465"/>
      <c r="T17" s="465"/>
      <c r="U17" s="465"/>
      <c r="V17" s="465"/>
      <c r="W17" s="465"/>
      <c r="X17" s="465"/>
      <c r="Y17" s="465"/>
      <c r="Z17" s="465"/>
      <c r="AA17" s="465"/>
      <c r="AB17" s="465"/>
      <c r="AC17" s="465"/>
      <c r="AD17" s="465"/>
      <c r="AE17" s="465"/>
      <c r="AF17" s="465"/>
      <c r="AG17" s="465"/>
      <c r="AH17" s="465"/>
      <c r="AI17" s="465"/>
      <c r="AJ17" s="465"/>
      <c r="AK17" s="465"/>
      <c r="AL17" s="465"/>
      <c r="AM17" s="465"/>
      <c r="AN17" s="465"/>
      <c r="AO17" s="465"/>
      <c r="AP17" s="465"/>
      <c r="AQ17" s="465"/>
      <c r="AR17" s="465"/>
      <c r="AS17" s="465"/>
      <c r="AT17" s="465"/>
      <c r="AU17" s="465"/>
      <c r="AV17" s="465"/>
      <c r="AW17" s="465"/>
      <c r="AX17" s="465"/>
      <c r="AY17" s="465"/>
      <c r="AZ17" s="944"/>
      <c r="BA17" s="883"/>
      <c r="BB17" s="883"/>
      <c r="BC17" s="883"/>
      <c r="BD17" s="884"/>
      <c r="BE17" s="884"/>
      <c r="BF17" s="884"/>
      <c r="BG17" s="884"/>
      <c r="BH17" s="884"/>
      <c r="BI17" s="884"/>
      <c r="BJ17" s="463"/>
      <c r="BK17" s="463"/>
      <c r="BL17" s="463"/>
      <c r="BM17" s="463"/>
      <c r="BN17" s="463"/>
      <c r="BO17" s="463"/>
      <c r="BP17" s="463"/>
      <c r="BQ17" s="463"/>
      <c r="BR17" s="463"/>
      <c r="BS17" s="463"/>
      <c r="BT17" s="463"/>
      <c r="BU17" s="463"/>
      <c r="BV17" s="463"/>
    </row>
    <row r="18" spans="1:74" s="539" customFormat="1" ht="11.1" customHeight="1" x14ac:dyDescent="0.2">
      <c r="A18" s="537" t="s">
        <v>332</v>
      </c>
      <c r="B18" s="578" t="s">
        <v>1150</v>
      </c>
      <c r="C18" s="429">
        <v>13.64</v>
      </c>
      <c r="D18" s="429">
        <v>13.76</v>
      </c>
      <c r="E18" s="429">
        <v>14.41</v>
      </c>
      <c r="F18" s="429">
        <v>14.57</v>
      </c>
      <c r="G18" s="429">
        <v>14.89</v>
      </c>
      <c r="H18" s="429">
        <v>15.3</v>
      </c>
      <c r="I18" s="429">
        <v>15.31</v>
      </c>
      <c r="J18" s="429">
        <v>15.82</v>
      </c>
      <c r="K18" s="429">
        <v>16.190000000000001</v>
      </c>
      <c r="L18" s="429">
        <v>15.99</v>
      </c>
      <c r="M18" s="429">
        <v>15.55</v>
      </c>
      <c r="N18" s="429">
        <v>14.94</v>
      </c>
      <c r="O18" s="429">
        <v>15.47</v>
      </c>
      <c r="P18" s="429">
        <v>15.98</v>
      </c>
      <c r="Q18" s="429">
        <v>16.04</v>
      </c>
      <c r="R18" s="429">
        <v>16.100000000000001</v>
      </c>
      <c r="S18" s="429">
        <v>16.14</v>
      </c>
      <c r="T18" s="429">
        <v>16.09</v>
      </c>
      <c r="U18" s="429">
        <v>15.86</v>
      </c>
      <c r="V18" s="429">
        <v>15.91</v>
      </c>
      <c r="W18" s="429">
        <v>16.27</v>
      </c>
      <c r="X18" s="429">
        <v>16.48</v>
      </c>
      <c r="Y18" s="429">
        <v>16.190000000000001</v>
      </c>
      <c r="Z18" s="429">
        <v>15.69</v>
      </c>
      <c r="AA18" s="429">
        <v>15.41</v>
      </c>
      <c r="AB18" s="429">
        <v>16.100000000000001</v>
      </c>
      <c r="AC18" s="429">
        <v>16.670000000000002</v>
      </c>
      <c r="AD18" s="429">
        <v>16.86</v>
      </c>
      <c r="AE18" s="429">
        <v>16.399999999999999</v>
      </c>
      <c r="AF18" s="429">
        <v>16.38</v>
      </c>
      <c r="AG18" s="429">
        <v>16.62</v>
      </c>
      <c r="AH18" s="429">
        <v>16.600000000000001</v>
      </c>
      <c r="AI18" s="429">
        <v>16.82</v>
      </c>
      <c r="AJ18" s="429">
        <v>17.09</v>
      </c>
      <c r="AK18" s="429">
        <v>16.850000000000001</v>
      </c>
      <c r="AL18" s="429">
        <v>16.27</v>
      </c>
      <c r="AM18" s="429">
        <v>15.94</v>
      </c>
      <c r="AN18" s="429">
        <v>16.440000000000001</v>
      </c>
      <c r="AO18" s="429">
        <v>17.100000000000001</v>
      </c>
      <c r="AP18" s="429">
        <v>17.55</v>
      </c>
      <c r="AQ18" s="429">
        <v>17.37</v>
      </c>
      <c r="AR18" s="429">
        <v>17.47</v>
      </c>
      <c r="AS18" s="429">
        <v>17.47</v>
      </c>
      <c r="AT18" s="429">
        <v>17.62</v>
      </c>
      <c r="AU18" s="429">
        <v>18.07</v>
      </c>
      <c r="AV18" s="429">
        <v>17.98</v>
      </c>
      <c r="AW18" s="429">
        <v>17.78</v>
      </c>
      <c r="AX18" s="429">
        <v>17.239999999999998</v>
      </c>
      <c r="AY18" s="429">
        <v>16.959489999999999</v>
      </c>
      <c r="AZ18" s="896">
        <v>17.444430000000001</v>
      </c>
      <c r="BA18" s="352">
        <v>17.87876</v>
      </c>
      <c r="BB18" s="352">
        <v>18.395009999999999</v>
      </c>
      <c r="BC18" s="352">
        <v>18.104869999999998</v>
      </c>
      <c r="BD18" s="352">
        <v>18.20701</v>
      </c>
      <c r="BE18" s="352">
        <v>18.16507</v>
      </c>
      <c r="BF18" s="352">
        <v>18.142430000000001</v>
      </c>
      <c r="BG18" s="352">
        <v>18.54092</v>
      </c>
      <c r="BH18" s="352">
        <v>18.41713</v>
      </c>
      <c r="BI18" s="352">
        <v>18.224609999999998</v>
      </c>
      <c r="BJ18" s="352">
        <v>17.70309</v>
      </c>
      <c r="BK18" s="352">
        <v>17.51662</v>
      </c>
      <c r="BL18" s="352">
        <v>17.876339999999999</v>
      </c>
      <c r="BM18" s="352">
        <v>18.27102</v>
      </c>
      <c r="BN18" s="352">
        <v>18.94293</v>
      </c>
      <c r="BO18" s="352">
        <v>18.555879999999998</v>
      </c>
      <c r="BP18" s="352">
        <v>18.625340000000001</v>
      </c>
      <c r="BQ18" s="352">
        <v>18.56962</v>
      </c>
      <c r="BR18" s="352">
        <v>18.563749999999999</v>
      </c>
      <c r="BS18" s="352">
        <v>19.013459999999998</v>
      </c>
      <c r="BT18" s="352">
        <v>18.798100000000002</v>
      </c>
      <c r="BU18" s="352">
        <v>18.684010000000001</v>
      </c>
      <c r="BV18" s="352">
        <v>18.155950000000001</v>
      </c>
    </row>
    <row r="19" spans="1:74" ht="11.1" customHeight="1" x14ac:dyDescent="0.2">
      <c r="A19" s="58" t="s">
        <v>323</v>
      </c>
      <c r="B19" s="742" t="s">
        <v>1004</v>
      </c>
      <c r="C19" s="429">
        <v>22.805612848999999</v>
      </c>
      <c r="D19" s="429">
        <v>24.600311744999999</v>
      </c>
      <c r="E19" s="429">
        <v>24.462370999000001</v>
      </c>
      <c r="F19" s="429">
        <v>24.433223773999998</v>
      </c>
      <c r="G19" s="429">
        <v>23.722754422000001</v>
      </c>
      <c r="H19" s="429">
        <v>24.470755981</v>
      </c>
      <c r="I19" s="429">
        <v>21.674408943</v>
      </c>
      <c r="J19" s="429">
        <v>25.440293565000001</v>
      </c>
      <c r="K19" s="429">
        <v>27.310041626</v>
      </c>
      <c r="L19" s="429">
        <v>25.574395273</v>
      </c>
      <c r="M19" s="429">
        <v>26.211034389000002</v>
      </c>
      <c r="N19" s="429">
        <v>26.947528978000001</v>
      </c>
      <c r="O19" s="429">
        <v>29.936602152999999</v>
      </c>
      <c r="P19" s="429">
        <v>31.271468134999999</v>
      </c>
      <c r="Q19" s="429">
        <v>31.242851565999999</v>
      </c>
      <c r="R19" s="429">
        <v>31.212225603</v>
      </c>
      <c r="S19" s="429">
        <v>29.474271260999998</v>
      </c>
      <c r="T19" s="429">
        <v>28.344339118000001</v>
      </c>
      <c r="U19" s="429">
        <v>26.837315829000001</v>
      </c>
      <c r="V19" s="429">
        <v>27.101922611999999</v>
      </c>
      <c r="W19" s="429">
        <v>27.376666774</v>
      </c>
      <c r="X19" s="429">
        <v>28.060926672000001</v>
      </c>
      <c r="Y19" s="429">
        <v>27.464295135</v>
      </c>
      <c r="Z19" s="429">
        <v>27.516080301999999</v>
      </c>
      <c r="AA19" s="429">
        <v>27.426710242999999</v>
      </c>
      <c r="AB19" s="429">
        <v>27.960678175999998</v>
      </c>
      <c r="AC19" s="429">
        <v>27.804660201000001</v>
      </c>
      <c r="AD19" s="429">
        <v>27.422685848</v>
      </c>
      <c r="AE19" s="429">
        <v>26.476145834</v>
      </c>
      <c r="AF19" s="429">
        <v>26.139964294999999</v>
      </c>
      <c r="AG19" s="429">
        <v>26.854761331999999</v>
      </c>
      <c r="AH19" s="429">
        <v>27.888846389000001</v>
      </c>
      <c r="AI19" s="429">
        <v>29.111633181999998</v>
      </c>
      <c r="AJ19" s="429">
        <v>28.252304734999999</v>
      </c>
      <c r="AK19" s="429">
        <v>28.910322655000002</v>
      </c>
      <c r="AL19" s="429">
        <v>28.227372923000001</v>
      </c>
      <c r="AM19" s="429">
        <v>28.660089056</v>
      </c>
      <c r="AN19" s="429">
        <v>29.666974098000001</v>
      </c>
      <c r="AO19" s="429">
        <v>29.53634997</v>
      </c>
      <c r="AP19" s="429">
        <v>29.589511160000001</v>
      </c>
      <c r="AQ19" s="429">
        <v>29.213840392000002</v>
      </c>
      <c r="AR19" s="429">
        <v>27.998185917000001</v>
      </c>
      <c r="AS19" s="429">
        <v>27.916219993999999</v>
      </c>
      <c r="AT19" s="429">
        <v>29.087033987000002</v>
      </c>
      <c r="AU19" s="429">
        <v>29.528241213000001</v>
      </c>
      <c r="AV19" s="429">
        <v>29.238461872999999</v>
      </c>
      <c r="AW19" s="429">
        <v>28.86</v>
      </c>
      <c r="AX19" s="429">
        <v>28.37</v>
      </c>
      <c r="AY19" s="429">
        <v>29.134889999999999</v>
      </c>
      <c r="AZ19" s="896">
        <v>30.311810000000001</v>
      </c>
      <c r="BA19" s="352">
        <v>30.27008</v>
      </c>
      <c r="BB19" s="352">
        <v>30.500160000000001</v>
      </c>
      <c r="BC19" s="352">
        <v>30.264150000000001</v>
      </c>
      <c r="BD19" s="352">
        <v>29.122900000000001</v>
      </c>
      <c r="BE19" s="352">
        <v>29.032520000000002</v>
      </c>
      <c r="BF19" s="352">
        <v>29.830210000000001</v>
      </c>
      <c r="BG19" s="352">
        <v>30.41329</v>
      </c>
      <c r="BH19" s="352">
        <v>30.326599999999999</v>
      </c>
      <c r="BI19" s="352">
        <v>30.06813</v>
      </c>
      <c r="BJ19" s="352">
        <v>29.67924</v>
      </c>
      <c r="BK19" s="352">
        <v>30.429749999999999</v>
      </c>
      <c r="BL19" s="352">
        <v>31.574839999999998</v>
      </c>
      <c r="BM19" s="352">
        <v>31.430219999999998</v>
      </c>
      <c r="BN19" s="352">
        <v>31.544239999999999</v>
      </c>
      <c r="BO19" s="352">
        <v>31.221810000000001</v>
      </c>
      <c r="BP19" s="352">
        <v>30.05001</v>
      </c>
      <c r="BQ19" s="352">
        <v>30.027349999999998</v>
      </c>
      <c r="BR19" s="352">
        <v>30.982939999999999</v>
      </c>
      <c r="BS19" s="352">
        <v>31.734549999999999</v>
      </c>
      <c r="BT19" s="352">
        <v>31.72692</v>
      </c>
      <c r="BU19" s="352">
        <v>31.46414</v>
      </c>
      <c r="BV19" s="352">
        <v>31.029070000000001</v>
      </c>
    </row>
    <row r="20" spans="1:74" ht="11.1" customHeight="1" x14ac:dyDescent="0.2">
      <c r="A20" s="58" t="s">
        <v>324</v>
      </c>
      <c r="B20" s="609" t="s">
        <v>1005</v>
      </c>
      <c r="C20" s="429">
        <v>16.928622497999999</v>
      </c>
      <c r="D20" s="429">
        <v>17.305247576999999</v>
      </c>
      <c r="E20" s="429">
        <v>17.389437227999998</v>
      </c>
      <c r="F20" s="429">
        <v>17.660164633000001</v>
      </c>
      <c r="G20" s="429">
        <v>18.099217451000001</v>
      </c>
      <c r="H20" s="429">
        <v>18.788119759000001</v>
      </c>
      <c r="I20" s="429">
        <v>18.633474632999999</v>
      </c>
      <c r="J20" s="429">
        <v>18.426811381</v>
      </c>
      <c r="K20" s="429">
        <v>19.842108919000001</v>
      </c>
      <c r="L20" s="429">
        <v>19.605767094000001</v>
      </c>
      <c r="M20" s="429">
        <v>19.470607722</v>
      </c>
      <c r="N20" s="429">
        <v>19.283837267999999</v>
      </c>
      <c r="O20" s="429">
        <v>19.878542963000001</v>
      </c>
      <c r="P20" s="429">
        <v>20.265918099</v>
      </c>
      <c r="Q20" s="429">
        <v>19.085228913000002</v>
      </c>
      <c r="R20" s="429">
        <v>18.735850844000002</v>
      </c>
      <c r="S20" s="429">
        <v>18.958162172000002</v>
      </c>
      <c r="T20" s="429">
        <v>19.577013537999999</v>
      </c>
      <c r="U20" s="429">
        <v>19.691759780999998</v>
      </c>
      <c r="V20" s="429">
        <v>19.735143739000002</v>
      </c>
      <c r="W20" s="429">
        <v>20.112775617</v>
      </c>
      <c r="X20" s="429">
        <v>19.673522746</v>
      </c>
      <c r="Y20" s="429">
        <v>19.7558942</v>
      </c>
      <c r="Z20" s="429">
        <v>19.357947128999999</v>
      </c>
      <c r="AA20" s="429">
        <v>19.594716200000001</v>
      </c>
      <c r="AB20" s="429">
        <v>20.008297152000001</v>
      </c>
      <c r="AC20" s="429">
        <v>20.142490033000001</v>
      </c>
      <c r="AD20" s="429">
        <v>20.157754524000001</v>
      </c>
      <c r="AE20" s="429">
        <v>20.449204208000001</v>
      </c>
      <c r="AF20" s="429">
        <v>20.741226428000001</v>
      </c>
      <c r="AG20" s="429">
        <v>21.126796649999999</v>
      </c>
      <c r="AH20" s="429">
        <v>21.288822446000001</v>
      </c>
      <c r="AI20" s="429">
        <v>21.146330146</v>
      </c>
      <c r="AJ20" s="429">
        <v>21.297685463000001</v>
      </c>
      <c r="AK20" s="429">
        <v>20.890013059000001</v>
      </c>
      <c r="AL20" s="429">
        <v>20.431012016</v>
      </c>
      <c r="AM20" s="429">
        <v>20.750443686000001</v>
      </c>
      <c r="AN20" s="429">
        <v>21.415998762000001</v>
      </c>
      <c r="AO20" s="429">
        <v>21.385845790000001</v>
      </c>
      <c r="AP20" s="429">
        <v>21.822115257</v>
      </c>
      <c r="AQ20" s="429">
        <v>22.43226129</v>
      </c>
      <c r="AR20" s="429">
        <v>23.528714787999998</v>
      </c>
      <c r="AS20" s="429">
        <v>23.556069752999999</v>
      </c>
      <c r="AT20" s="429">
        <v>23.807284788</v>
      </c>
      <c r="AU20" s="429">
        <v>23.826300212</v>
      </c>
      <c r="AV20" s="429">
        <v>23.487526108000001</v>
      </c>
      <c r="AW20" s="429">
        <v>23.06</v>
      </c>
      <c r="AX20" s="429">
        <v>23.25</v>
      </c>
      <c r="AY20" s="429">
        <v>23.56653</v>
      </c>
      <c r="AZ20" s="896">
        <v>24.000109999999999</v>
      </c>
      <c r="BA20" s="352">
        <v>23.54888</v>
      </c>
      <c r="BB20" s="352">
        <v>23.706880000000002</v>
      </c>
      <c r="BC20" s="352">
        <v>24.267399999999999</v>
      </c>
      <c r="BD20" s="352">
        <v>25.303519999999999</v>
      </c>
      <c r="BE20" s="352">
        <v>25.0487</v>
      </c>
      <c r="BF20" s="352">
        <v>24.820789999999999</v>
      </c>
      <c r="BG20" s="352">
        <v>24.920760000000001</v>
      </c>
      <c r="BH20" s="352">
        <v>24.64339</v>
      </c>
      <c r="BI20" s="352">
        <v>23.976189999999999</v>
      </c>
      <c r="BJ20" s="352">
        <v>24.1812</v>
      </c>
      <c r="BK20" s="352">
        <v>24.257169999999999</v>
      </c>
      <c r="BL20" s="352">
        <v>24.509889999999999</v>
      </c>
      <c r="BM20" s="352">
        <v>24.058579999999999</v>
      </c>
      <c r="BN20" s="352">
        <v>24.360610000000001</v>
      </c>
      <c r="BO20" s="352">
        <v>24.77298</v>
      </c>
      <c r="BP20" s="352">
        <v>25.772110000000001</v>
      </c>
      <c r="BQ20" s="352">
        <v>25.536439999999999</v>
      </c>
      <c r="BR20" s="352">
        <v>25.35604</v>
      </c>
      <c r="BS20" s="352">
        <v>25.533770000000001</v>
      </c>
      <c r="BT20" s="352">
        <v>25.298860000000001</v>
      </c>
      <c r="BU20" s="352">
        <v>24.59281</v>
      </c>
      <c r="BV20" s="352">
        <v>24.769880000000001</v>
      </c>
    </row>
    <row r="21" spans="1:74" ht="11.1" customHeight="1" x14ac:dyDescent="0.2">
      <c r="A21" s="58" t="s">
        <v>325</v>
      </c>
      <c r="B21" s="742" t="s">
        <v>1006</v>
      </c>
      <c r="C21" s="429">
        <v>13.800294128999999</v>
      </c>
      <c r="D21" s="429">
        <v>14.04487297</v>
      </c>
      <c r="E21" s="429">
        <v>14.552275252999999</v>
      </c>
      <c r="F21" s="429">
        <v>14.924413162</v>
      </c>
      <c r="G21" s="429">
        <v>15.289976353</v>
      </c>
      <c r="H21" s="429">
        <v>15.80028059</v>
      </c>
      <c r="I21" s="429">
        <v>15.815191003000001</v>
      </c>
      <c r="J21" s="429">
        <v>16.066114754000001</v>
      </c>
      <c r="K21" s="429">
        <v>16.199366424000001</v>
      </c>
      <c r="L21" s="429">
        <v>16.567289508000002</v>
      </c>
      <c r="M21" s="429">
        <v>16.154338916</v>
      </c>
      <c r="N21" s="429">
        <v>15.494587165</v>
      </c>
      <c r="O21" s="429">
        <v>15.794526358000001</v>
      </c>
      <c r="P21" s="429">
        <v>16.283486642</v>
      </c>
      <c r="Q21" s="429">
        <v>16.448008318999999</v>
      </c>
      <c r="R21" s="429">
        <v>16.56342531</v>
      </c>
      <c r="S21" s="429">
        <v>16.865687727000001</v>
      </c>
      <c r="T21" s="429">
        <v>16.377372243</v>
      </c>
      <c r="U21" s="429">
        <v>16.094645740000001</v>
      </c>
      <c r="V21" s="429">
        <v>15.712304423000001</v>
      </c>
      <c r="W21" s="429">
        <v>15.995649698999999</v>
      </c>
      <c r="X21" s="429">
        <v>16.517973544</v>
      </c>
      <c r="Y21" s="429">
        <v>16.173279457</v>
      </c>
      <c r="Z21" s="429">
        <v>15.924988727000001</v>
      </c>
      <c r="AA21" s="429">
        <v>15.605494772</v>
      </c>
      <c r="AB21" s="429">
        <v>16.027252964999999</v>
      </c>
      <c r="AC21" s="429">
        <v>16.451574867000001</v>
      </c>
      <c r="AD21" s="429">
        <v>16.981192111999999</v>
      </c>
      <c r="AE21" s="429">
        <v>17.021050773999999</v>
      </c>
      <c r="AF21" s="429">
        <v>16.637484104999999</v>
      </c>
      <c r="AG21" s="429">
        <v>16.377949997999998</v>
      </c>
      <c r="AH21" s="429">
        <v>16.449926767000001</v>
      </c>
      <c r="AI21" s="429">
        <v>16.602810246000001</v>
      </c>
      <c r="AJ21" s="429">
        <v>17.002025982999999</v>
      </c>
      <c r="AK21" s="429">
        <v>17.087540454999999</v>
      </c>
      <c r="AL21" s="429">
        <v>16.111499163000001</v>
      </c>
      <c r="AM21" s="429">
        <v>16.119553677999999</v>
      </c>
      <c r="AN21" s="429">
        <v>16.462585965999999</v>
      </c>
      <c r="AO21" s="429">
        <v>17.295660659999999</v>
      </c>
      <c r="AP21" s="429">
        <v>17.795635790999999</v>
      </c>
      <c r="AQ21" s="429">
        <v>18.229736525</v>
      </c>
      <c r="AR21" s="429">
        <v>18.266006443999999</v>
      </c>
      <c r="AS21" s="429">
        <v>17.816380434999999</v>
      </c>
      <c r="AT21" s="429">
        <v>18.192017185000001</v>
      </c>
      <c r="AU21" s="429">
        <v>18.677314051</v>
      </c>
      <c r="AV21" s="429">
        <v>18.542291571</v>
      </c>
      <c r="AW21" s="429">
        <v>18.28</v>
      </c>
      <c r="AX21" s="429">
        <v>17.45</v>
      </c>
      <c r="AY21" s="429">
        <v>17.329059999999998</v>
      </c>
      <c r="AZ21" s="896">
        <v>17.664539999999999</v>
      </c>
      <c r="BA21" s="352">
        <v>18.418970000000002</v>
      </c>
      <c r="BB21" s="352">
        <v>18.950559999999999</v>
      </c>
      <c r="BC21" s="352">
        <v>19.388200000000001</v>
      </c>
      <c r="BD21" s="352">
        <v>19.562139999999999</v>
      </c>
      <c r="BE21" s="352">
        <v>19.093350000000001</v>
      </c>
      <c r="BF21" s="352">
        <v>19.19763</v>
      </c>
      <c r="BG21" s="352">
        <v>19.73068</v>
      </c>
      <c r="BH21" s="352">
        <v>19.483609999999999</v>
      </c>
      <c r="BI21" s="352">
        <v>19.159700000000001</v>
      </c>
      <c r="BJ21" s="352">
        <v>18.318280000000001</v>
      </c>
      <c r="BK21" s="352">
        <v>18.128419999999998</v>
      </c>
      <c r="BL21" s="352">
        <v>18.2578</v>
      </c>
      <c r="BM21" s="352">
        <v>18.946100000000001</v>
      </c>
      <c r="BN21" s="352">
        <v>19.435829999999999</v>
      </c>
      <c r="BO21" s="352">
        <v>19.837019999999999</v>
      </c>
      <c r="BP21" s="352">
        <v>19.974519999999998</v>
      </c>
      <c r="BQ21" s="352">
        <v>19.46236</v>
      </c>
      <c r="BR21" s="352">
        <v>19.496569999999998</v>
      </c>
      <c r="BS21" s="352">
        <v>20.07611</v>
      </c>
      <c r="BT21" s="352">
        <v>19.819590000000002</v>
      </c>
      <c r="BU21" s="352">
        <v>19.479109999999999</v>
      </c>
      <c r="BV21" s="352">
        <v>18.630030000000001</v>
      </c>
    </row>
    <row r="22" spans="1:74" ht="11.1" customHeight="1" x14ac:dyDescent="0.2">
      <c r="A22" s="58" t="s">
        <v>326</v>
      </c>
      <c r="B22" s="742" t="s">
        <v>1007</v>
      </c>
      <c r="C22" s="429">
        <v>10.828453132</v>
      </c>
      <c r="D22" s="429">
        <v>10.981086934</v>
      </c>
      <c r="E22" s="429">
        <v>11.636509472</v>
      </c>
      <c r="F22" s="429">
        <v>12.188325389999999</v>
      </c>
      <c r="G22" s="429">
        <v>12.868126659</v>
      </c>
      <c r="H22" s="429">
        <v>13.957844890000001</v>
      </c>
      <c r="I22" s="429">
        <v>14.156398726999999</v>
      </c>
      <c r="J22" s="429">
        <v>14.200544153999999</v>
      </c>
      <c r="K22" s="429">
        <v>13.983419676</v>
      </c>
      <c r="L22" s="429">
        <v>13.148305721</v>
      </c>
      <c r="M22" s="429">
        <v>12.440034045000001</v>
      </c>
      <c r="N22" s="429">
        <v>11.382503984</v>
      </c>
      <c r="O22" s="429">
        <v>11.336900793</v>
      </c>
      <c r="P22" s="429">
        <v>12.035061907999999</v>
      </c>
      <c r="Q22" s="429">
        <v>12.117253479</v>
      </c>
      <c r="R22" s="429">
        <v>12.645498608</v>
      </c>
      <c r="S22" s="429">
        <v>13.400879247000001</v>
      </c>
      <c r="T22" s="429">
        <v>14.163084550000001</v>
      </c>
      <c r="U22" s="429">
        <v>14.299662779</v>
      </c>
      <c r="V22" s="429">
        <v>14.202465977999999</v>
      </c>
      <c r="W22" s="429">
        <v>13.954066352</v>
      </c>
      <c r="X22" s="429">
        <v>13.221738267999999</v>
      </c>
      <c r="Y22" s="429">
        <v>12.668384038999999</v>
      </c>
      <c r="Z22" s="429">
        <v>12.054652406000001</v>
      </c>
      <c r="AA22" s="429">
        <v>11.66409397</v>
      </c>
      <c r="AB22" s="429">
        <v>12.259197799000001</v>
      </c>
      <c r="AC22" s="429">
        <v>12.963984391</v>
      </c>
      <c r="AD22" s="429">
        <v>13.207809261</v>
      </c>
      <c r="AE22" s="429">
        <v>13.643507511999999</v>
      </c>
      <c r="AF22" s="429">
        <v>14.6465736</v>
      </c>
      <c r="AG22" s="429">
        <v>14.703514437000001</v>
      </c>
      <c r="AH22" s="429">
        <v>14.662100518000001</v>
      </c>
      <c r="AI22" s="429">
        <v>14.662025943</v>
      </c>
      <c r="AJ22" s="429">
        <v>13.545476577000001</v>
      </c>
      <c r="AK22" s="429">
        <v>13.353590989000001</v>
      </c>
      <c r="AL22" s="429">
        <v>12.319532006999999</v>
      </c>
      <c r="AM22" s="429">
        <v>12.140945828</v>
      </c>
      <c r="AN22" s="429">
        <v>12.278694243</v>
      </c>
      <c r="AO22" s="429">
        <v>12.976952857000001</v>
      </c>
      <c r="AP22" s="429">
        <v>13.669368993999999</v>
      </c>
      <c r="AQ22" s="429">
        <v>14.125134345999999</v>
      </c>
      <c r="AR22" s="429">
        <v>15.53839228</v>
      </c>
      <c r="AS22" s="429">
        <v>15.271563824999999</v>
      </c>
      <c r="AT22" s="429">
        <v>15.302983092</v>
      </c>
      <c r="AU22" s="429">
        <v>15.535717582</v>
      </c>
      <c r="AV22" s="429">
        <v>14.159941246000001</v>
      </c>
      <c r="AW22" s="429">
        <v>13.89</v>
      </c>
      <c r="AX22" s="429">
        <v>12.89</v>
      </c>
      <c r="AY22" s="429">
        <v>12.480980000000001</v>
      </c>
      <c r="AZ22" s="896">
        <v>12.759589999999999</v>
      </c>
      <c r="BA22" s="352">
        <v>13.271750000000001</v>
      </c>
      <c r="BB22" s="352">
        <v>13.871700000000001</v>
      </c>
      <c r="BC22" s="352">
        <v>14.254049999999999</v>
      </c>
      <c r="BD22" s="352">
        <v>15.69688</v>
      </c>
      <c r="BE22" s="352">
        <v>15.380509999999999</v>
      </c>
      <c r="BF22" s="352">
        <v>15.23986</v>
      </c>
      <c r="BG22" s="352">
        <v>15.602119999999999</v>
      </c>
      <c r="BH22" s="352">
        <v>14.15715</v>
      </c>
      <c r="BI22" s="352">
        <v>13.84043</v>
      </c>
      <c r="BJ22" s="352">
        <v>12.9588</v>
      </c>
      <c r="BK22" s="352">
        <v>12.62598</v>
      </c>
      <c r="BL22" s="352">
        <v>12.71597</v>
      </c>
      <c r="BM22" s="352">
        <v>13.278460000000001</v>
      </c>
      <c r="BN22" s="352">
        <v>13.96331</v>
      </c>
      <c r="BO22" s="352">
        <v>14.3872</v>
      </c>
      <c r="BP22" s="352">
        <v>15.85694</v>
      </c>
      <c r="BQ22" s="352">
        <v>15.55279</v>
      </c>
      <c r="BR22" s="352">
        <v>15.39128</v>
      </c>
      <c r="BS22" s="352">
        <v>15.807510000000001</v>
      </c>
      <c r="BT22" s="352">
        <v>14.32549</v>
      </c>
      <c r="BU22" s="352">
        <v>14.00375</v>
      </c>
      <c r="BV22" s="352">
        <v>13.11688</v>
      </c>
    </row>
    <row r="23" spans="1:74" ht="11.1" customHeight="1" x14ac:dyDescent="0.2">
      <c r="A23" s="58" t="s">
        <v>327</v>
      </c>
      <c r="B23" s="742" t="s">
        <v>1008</v>
      </c>
      <c r="C23" s="429">
        <v>12.203211230000001</v>
      </c>
      <c r="D23" s="429">
        <v>12.467644161999999</v>
      </c>
      <c r="E23" s="429">
        <v>12.975797344</v>
      </c>
      <c r="F23" s="429">
        <v>13.203788533999999</v>
      </c>
      <c r="G23" s="429">
        <v>13.320576236999999</v>
      </c>
      <c r="H23" s="429">
        <v>13.624796465999999</v>
      </c>
      <c r="I23" s="429">
        <v>13.870582092999999</v>
      </c>
      <c r="J23" s="429">
        <v>14.043938406000001</v>
      </c>
      <c r="K23" s="429">
        <v>14.287792576999999</v>
      </c>
      <c r="L23" s="429">
        <v>14.151834931</v>
      </c>
      <c r="M23" s="429">
        <v>13.697245366000001</v>
      </c>
      <c r="N23" s="429">
        <v>13.297549286000001</v>
      </c>
      <c r="O23" s="429">
        <v>13.899375685000001</v>
      </c>
      <c r="P23" s="429">
        <v>14.55945017</v>
      </c>
      <c r="Q23" s="429">
        <v>14.194351102000001</v>
      </c>
      <c r="R23" s="429">
        <v>14.635240134</v>
      </c>
      <c r="S23" s="429">
        <v>14.589987432999999</v>
      </c>
      <c r="T23" s="429">
        <v>14.701684695000001</v>
      </c>
      <c r="U23" s="429">
        <v>14.222386599</v>
      </c>
      <c r="V23" s="429">
        <v>14.273890532999999</v>
      </c>
      <c r="W23" s="429">
        <v>14.868749467000001</v>
      </c>
      <c r="X23" s="429">
        <v>15.006531347999999</v>
      </c>
      <c r="Y23" s="429">
        <v>14.54200522</v>
      </c>
      <c r="Z23" s="429">
        <v>14.139622006</v>
      </c>
      <c r="AA23" s="429">
        <v>13.833544712</v>
      </c>
      <c r="AB23" s="429">
        <v>14.661939286999999</v>
      </c>
      <c r="AC23" s="429">
        <v>14.912215307</v>
      </c>
      <c r="AD23" s="429">
        <v>14.875310567</v>
      </c>
      <c r="AE23" s="429">
        <v>14.350748169999999</v>
      </c>
      <c r="AF23" s="429">
        <v>14.525764175999999</v>
      </c>
      <c r="AG23" s="429">
        <v>14.345199965000001</v>
      </c>
      <c r="AH23" s="429">
        <v>14.354549542000001</v>
      </c>
      <c r="AI23" s="429">
        <v>14.609088906</v>
      </c>
      <c r="AJ23" s="429">
        <v>14.85974665</v>
      </c>
      <c r="AK23" s="429">
        <v>14.914774188000001</v>
      </c>
      <c r="AL23" s="429">
        <v>14.369714622</v>
      </c>
      <c r="AM23" s="429">
        <v>14.15296382</v>
      </c>
      <c r="AN23" s="429">
        <v>14.799802625</v>
      </c>
      <c r="AO23" s="429">
        <v>15.365474448000001</v>
      </c>
      <c r="AP23" s="429">
        <v>15.482005472000001</v>
      </c>
      <c r="AQ23" s="429">
        <v>15.267901211</v>
      </c>
      <c r="AR23" s="429">
        <v>15.400165433</v>
      </c>
      <c r="AS23" s="429">
        <v>15.297665688</v>
      </c>
      <c r="AT23" s="429">
        <v>15.630633845</v>
      </c>
      <c r="AU23" s="429">
        <v>16.046267742000001</v>
      </c>
      <c r="AV23" s="429">
        <v>15.974002036</v>
      </c>
      <c r="AW23" s="429">
        <v>15.86</v>
      </c>
      <c r="AX23" s="429">
        <v>15.03</v>
      </c>
      <c r="AY23" s="429">
        <v>14.861420000000001</v>
      </c>
      <c r="AZ23" s="896">
        <v>15.450279999999999</v>
      </c>
      <c r="BA23" s="352">
        <v>16.049679999999999</v>
      </c>
      <c r="BB23" s="352">
        <v>16.309100000000001</v>
      </c>
      <c r="BC23" s="352">
        <v>16.130469999999999</v>
      </c>
      <c r="BD23" s="352">
        <v>16.376989999999999</v>
      </c>
      <c r="BE23" s="352">
        <v>16.292079999999999</v>
      </c>
      <c r="BF23" s="352">
        <v>16.368600000000001</v>
      </c>
      <c r="BG23" s="352">
        <v>16.636569999999999</v>
      </c>
      <c r="BH23" s="352">
        <v>16.542069999999999</v>
      </c>
      <c r="BI23" s="352">
        <v>16.41414</v>
      </c>
      <c r="BJ23" s="352">
        <v>15.71611</v>
      </c>
      <c r="BK23" s="352">
        <v>15.59469</v>
      </c>
      <c r="BL23" s="352">
        <v>16.124780000000001</v>
      </c>
      <c r="BM23" s="352">
        <v>16.593129999999999</v>
      </c>
      <c r="BN23" s="352">
        <v>16.756170000000001</v>
      </c>
      <c r="BO23" s="352">
        <v>16.563359999999999</v>
      </c>
      <c r="BP23" s="352">
        <v>16.690919999999998</v>
      </c>
      <c r="BQ23" s="352">
        <v>16.493510000000001</v>
      </c>
      <c r="BR23" s="352">
        <v>16.59205</v>
      </c>
      <c r="BS23" s="352">
        <v>16.90558</v>
      </c>
      <c r="BT23" s="352">
        <v>16.81006</v>
      </c>
      <c r="BU23" s="352">
        <v>16.70675</v>
      </c>
      <c r="BV23" s="352">
        <v>16.029540000000001</v>
      </c>
    </row>
    <row r="24" spans="1:74" ht="11.1" customHeight="1" x14ac:dyDescent="0.2">
      <c r="A24" s="58" t="s">
        <v>328</v>
      </c>
      <c r="B24" s="742" t="s">
        <v>1009</v>
      </c>
      <c r="C24" s="429">
        <v>11.891343815000001</v>
      </c>
      <c r="D24" s="429">
        <v>11.592413538000001</v>
      </c>
      <c r="E24" s="429">
        <v>12.24015342</v>
      </c>
      <c r="F24" s="429">
        <v>12.769886565</v>
      </c>
      <c r="G24" s="429">
        <v>12.902625139</v>
      </c>
      <c r="H24" s="429">
        <v>13.145358893999999</v>
      </c>
      <c r="I24" s="429">
        <v>13.386823296999999</v>
      </c>
      <c r="J24" s="429">
        <v>13.952953554</v>
      </c>
      <c r="K24" s="429">
        <v>13.64250929</v>
      </c>
      <c r="L24" s="429">
        <v>13.767955533</v>
      </c>
      <c r="M24" s="429">
        <v>13.694752851000001</v>
      </c>
      <c r="N24" s="429">
        <v>12.646627938</v>
      </c>
      <c r="O24" s="429">
        <v>12.950655148999999</v>
      </c>
      <c r="P24" s="429">
        <v>13.395577302</v>
      </c>
      <c r="Q24" s="429">
        <v>13.164903444</v>
      </c>
      <c r="R24" s="429">
        <v>13.055723297</v>
      </c>
      <c r="S24" s="429">
        <v>13.257940298999999</v>
      </c>
      <c r="T24" s="429">
        <v>13.242012364000001</v>
      </c>
      <c r="U24" s="429">
        <v>13.024574761</v>
      </c>
      <c r="V24" s="429">
        <v>12.786222942</v>
      </c>
      <c r="W24" s="429">
        <v>12.972893755999999</v>
      </c>
      <c r="X24" s="429">
        <v>13.484840963</v>
      </c>
      <c r="Y24" s="429">
        <v>13.532590718</v>
      </c>
      <c r="Z24" s="429">
        <v>12.857111507000001</v>
      </c>
      <c r="AA24" s="429">
        <v>12.766062834</v>
      </c>
      <c r="AB24" s="429">
        <v>12.939634186999999</v>
      </c>
      <c r="AC24" s="429">
        <v>13.899370621999999</v>
      </c>
      <c r="AD24" s="429">
        <v>13.833018599000001</v>
      </c>
      <c r="AE24" s="429">
        <v>13.390726108999999</v>
      </c>
      <c r="AF24" s="429">
        <v>13.429438623999999</v>
      </c>
      <c r="AG24" s="429">
        <v>13.125300231000001</v>
      </c>
      <c r="AH24" s="429">
        <v>13.194430077</v>
      </c>
      <c r="AI24" s="429">
        <v>13.351238863000001</v>
      </c>
      <c r="AJ24" s="429">
        <v>13.802177346000001</v>
      </c>
      <c r="AK24" s="429">
        <v>14.260016329999999</v>
      </c>
      <c r="AL24" s="429">
        <v>13.600806714999999</v>
      </c>
      <c r="AM24" s="429">
        <v>13.265200939</v>
      </c>
      <c r="AN24" s="429">
        <v>13.504264847</v>
      </c>
      <c r="AO24" s="429">
        <v>14.293761015999999</v>
      </c>
      <c r="AP24" s="429">
        <v>14.83908462</v>
      </c>
      <c r="AQ24" s="429">
        <v>14.635599992</v>
      </c>
      <c r="AR24" s="429">
        <v>14.405807499</v>
      </c>
      <c r="AS24" s="429">
        <v>14.001930036999999</v>
      </c>
      <c r="AT24" s="429">
        <v>13.982511841999999</v>
      </c>
      <c r="AU24" s="429">
        <v>14.320643820000001</v>
      </c>
      <c r="AV24" s="429">
        <v>14.399260875</v>
      </c>
      <c r="AW24" s="429">
        <v>14.51</v>
      </c>
      <c r="AX24" s="429">
        <v>13.95</v>
      </c>
      <c r="AY24" s="429">
        <v>13.817780000000001</v>
      </c>
      <c r="AZ24" s="896">
        <v>13.87918</v>
      </c>
      <c r="BA24" s="352">
        <v>14.515610000000001</v>
      </c>
      <c r="BB24" s="352">
        <v>15.00722</v>
      </c>
      <c r="BC24" s="352">
        <v>14.825889999999999</v>
      </c>
      <c r="BD24" s="352">
        <v>14.64105</v>
      </c>
      <c r="BE24" s="352">
        <v>14.268929999999999</v>
      </c>
      <c r="BF24" s="352">
        <v>14.107200000000001</v>
      </c>
      <c r="BG24" s="352">
        <v>14.474769999999999</v>
      </c>
      <c r="BH24" s="352">
        <v>14.68487</v>
      </c>
      <c r="BI24" s="352">
        <v>14.793419999999999</v>
      </c>
      <c r="BJ24" s="352">
        <v>14.249180000000001</v>
      </c>
      <c r="BK24" s="352">
        <v>14.27337</v>
      </c>
      <c r="BL24" s="352">
        <v>14.327019999999999</v>
      </c>
      <c r="BM24" s="352">
        <v>14.842280000000001</v>
      </c>
      <c r="BN24" s="352">
        <v>15.324680000000001</v>
      </c>
      <c r="BO24" s="352">
        <v>15.16099</v>
      </c>
      <c r="BP24" s="352">
        <v>14.980180000000001</v>
      </c>
      <c r="BQ24" s="352">
        <v>14.602499999999999</v>
      </c>
      <c r="BR24" s="352">
        <v>14.443210000000001</v>
      </c>
      <c r="BS24" s="352">
        <v>14.82216</v>
      </c>
      <c r="BT24" s="352">
        <v>15.04199</v>
      </c>
      <c r="BU24" s="352">
        <v>15.15347</v>
      </c>
      <c r="BV24" s="352">
        <v>14.59318</v>
      </c>
    </row>
    <row r="25" spans="1:74" ht="11.1" customHeight="1" x14ac:dyDescent="0.2">
      <c r="A25" s="58" t="s">
        <v>329</v>
      </c>
      <c r="B25" s="742" t="s">
        <v>1010</v>
      </c>
      <c r="C25" s="429">
        <v>11.871385354999999</v>
      </c>
      <c r="D25" s="429">
        <v>11.818023882</v>
      </c>
      <c r="E25" s="429">
        <v>12.414181827</v>
      </c>
      <c r="F25" s="429">
        <v>12.951585608</v>
      </c>
      <c r="G25" s="429">
        <v>13.028294554</v>
      </c>
      <c r="H25" s="429">
        <v>13.342482153000001</v>
      </c>
      <c r="I25" s="429">
        <v>13.646429611</v>
      </c>
      <c r="J25" s="429">
        <v>14.045443099</v>
      </c>
      <c r="K25" s="429">
        <v>14.513162034</v>
      </c>
      <c r="L25" s="429">
        <v>14.628424007</v>
      </c>
      <c r="M25" s="429">
        <v>14.359073529</v>
      </c>
      <c r="N25" s="429">
        <v>13.572250834</v>
      </c>
      <c r="O25" s="429">
        <v>13.373588657000001</v>
      </c>
      <c r="P25" s="429">
        <v>13.894920999</v>
      </c>
      <c r="Q25" s="429">
        <v>13.750198834000001</v>
      </c>
      <c r="R25" s="429">
        <v>13.556049427</v>
      </c>
      <c r="S25" s="429">
        <v>13.805868539</v>
      </c>
      <c r="T25" s="429">
        <v>13.635468059999999</v>
      </c>
      <c r="U25" s="429">
        <v>13.335315407</v>
      </c>
      <c r="V25" s="429">
        <v>13.554706702000001</v>
      </c>
      <c r="W25" s="429">
        <v>13.962133024</v>
      </c>
      <c r="X25" s="429">
        <v>14.187821311</v>
      </c>
      <c r="Y25" s="429">
        <v>13.857976539999999</v>
      </c>
      <c r="Z25" s="429">
        <v>13.475074604</v>
      </c>
      <c r="AA25" s="429">
        <v>13.159248145999999</v>
      </c>
      <c r="AB25" s="429">
        <v>13.473860128</v>
      </c>
      <c r="AC25" s="429">
        <v>14.152834088000001</v>
      </c>
      <c r="AD25" s="429">
        <v>14.285408027000001</v>
      </c>
      <c r="AE25" s="429">
        <v>13.924353089</v>
      </c>
      <c r="AF25" s="429">
        <v>13.76984528</v>
      </c>
      <c r="AG25" s="429">
        <v>13.930904013999999</v>
      </c>
      <c r="AH25" s="429">
        <v>14.089405612</v>
      </c>
      <c r="AI25" s="429">
        <v>14.373081294</v>
      </c>
      <c r="AJ25" s="429">
        <v>14.836343599999999</v>
      </c>
      <c r="AK25" s="429">
        <v>14.700605357000001</v>
      </c>
      <c r="AL25" s="429">
        <v>14.140515818000001</v>
      </c>
      <c r="AM25" s="429">
        <v>13.473083667999999</v>
      </c>
      <c r="AN25" s="429">
        <v>13.833653270999999</v>
      </c>
      <c r="AO25" s="429">
        <v>14.472287414</v>
      </c>
      <c r="AP25" s="429">
        <v>14.929595115</v>
      </c>
      <c r="AQ25" s="429">
        <v>14.850229638</v>
      </c>
      <c r="AR25" s="429">
        <v>14.647476051</v>
      </c>
      <c r="AS25" s="429">
        <v>14.728519018</v>
      </c>
      <c r="AT25" s="429">
        <v>14.818003063999999</v>
      </c>
      <c r="AU25" s="429">
        <v>15.132421045999999</v>
      </c>
      <c r="AV25" s="429">
        <v>15.291267484</v>
      </c>
      <c r="AW25" s="429">
        <v>15.13</v>
      </c>
      <c r="AX25" s="429">
        <v>14.74</v>
      </c>
      <c r="AY25" s="429">
        <v>14.35881</v>
      </c>
      <c r="AZ25" s="896">
        <v>14.89593</v>
      </c>
      <c r="BA25" s="352">
        <v>15.17836</v>
      </c>
      <c r="BB25" s="352">
        <v>15.49375</v>
      </c>
      <c r="BC25" s="352">
        <v>15.278840000000001</v>
      </c>
      <c r="BD25" s="352">
        <v>14.8947</v>
      </c>
      <c r="BE25" s="352">
        <v>14.79669</v>
      </c>
      <c r="BF25" s="352">
        <v>14.775880000000001</v>
      </c>
      <c r="BG25" s="352">
        <v>15.16878</v>
      </c>
      <c r="BH25" s="352">
        <v>15.50638</v>
      </c>
      <c r="BI25" s="352">
        <v>15.26986</v>
      </c>
      <c r="BJ25" s="352">
        <v>14.814539999999999</v>
      </c>
      <c r="BK25" s="352">
        <v>14.637499999999999</v>
      </c>
      <c r="BL25" s="352">
        <v>15.13171</v>
      </c>
      <c r="BM25" s="352">
        <v>15.493969999999999</v>
      </c>
      <c r="BN25" s="352">
        <v>15.97321</v>
      </c>
      <c r="BO25" s="352">
        <v>15.823639999999999</v>
      </c>
      <c r="BP25" s="352">
        <v>15.479559999999999</v>
      </c>
      <c r="BQ25" s="352">
        <v>15.42</v>
      </c>
      <c r="BR25" s="352">
        <v>15.43572</v>
      </c>
      <c r="BS25" s="352">
        <v>15.86598</v>
      </c>
      <c r="BT25" s="352">
        <v>16.220960000000002</v>
      </c>
      <c r="BU25" s="352">
        <v>15.95383</v>
      </c>
      <c r="BV25" s="352">
        <v>15.430289999999999</v>
      </c>
    </row>
    <row r="26" spans="1:74" ht="11.1" customHeight="1" x14ac:dyDescent="0.2">
      <c r="A26" s="58" t="s">
        <v>330</v>
      </c>
      <c r="B26" s="742" t="s">
        <v>1011</v>
      </c>
      <c r="C26" s="429">
        <v>11.953608892</v>
      </c>
      <c r="D26" s="429">
        <v>12.086199806</v>
      </c>
      <c r="E26" s="429">
        <v>12.232923657000001</v>
      </c>
      <c r="F26" s="429">
        <v>12.558688740999999</v>
      </c>
      <c r="G26" s="429">
        <v>12.651478881999999</v>
      </c>
      <c r="H26" s="429">
        <v>13.030917793</v>
      </c>
      <c r="I26" s="429">
        <v>13.0953424</v>
      </c>
      <c r="J26" s="429">
        <v>13.159447291999999</v>
      </c>
      <c r="K26" s="429">
        <v>13.280743899999999</v>
      </c>
      <c r="L26" s="429">
        <v>13.348015489</v>
      </c>
      <c r="M26" s="429">
        <v>12.905590789</v>
      </c>
      <c r="N26" s="429">
        <v>12.56130564</v>
      </c>
      <c r="O26" s="429">
        <v>12.807230947000001</v>
      </c>
      <c r="P26" s="429">
        <v>13.006193482</v>
      </c>
      <c r="Q26" s="429">
        <v>13.032683533</v>
      </c>
      <c r="R26" s="429">
        <v>13.378870873</v>
      </c>
      <c r="S26" s="429">
        <v>13.88889356</v>
      </c>
      <c r="T26" s="429">
        <v>14.174943121</v>
      </c>
      <c r="U26" s="429">
        <v>14.023685649999999</v>
      </c>
      <c r="V26" s="429">
        <v>13.915298592999999</v>
      </c>
      <c r="W26" s="429">
        <v>14.348955352999999</v>
      </c>
      <c r="X26" s="429">
        <v>13.86156094</v>
      </c>
      <c r="Y26" s="429">
        <v>13.844027029999999</v>
      </c>
      <c r="Z26" s="429">
        <v>13.440254258</v>
      </c>
      <c r="AA26" s="429">
        <v>13.292109746</v>
      </c>
      <c r="AB26" s="429">
        <v>13.621328975999999</v>
      </c>
      <c r="AC26" s="429">
        <v>13.804716300999999</v>
      </c>
      <c r="AD26" s="429">
        <v>14.115973539000001</v>
      </c>
      <c r="AE26" s="429">
        <v>14.396579307</v>
      </c>
      <c r="AF26" s="429">
        <v>14.476017422</v>
      </c>
      <c r="AG26" s="429">
        <v>14.204606923</v>
      </c>
      <c r="AH26" s="429">
        <v>14.324915633</v>
      </c>
      <c r="AI26" s="429">
        <v>14.541214632999999</v>
      </c>
      <c r="AJ26" s="429">
        <v>14.412684334</v>
      </c>
      <c r="AK26" s="429">
        <v>13.999590957000001</v>
      </c>
      <c r="AL26" s="429">
        <v>13.858778819999999</v>
      </c>
      <c r="AM26" s="429">
        <v>13.500870845</v>
      </c>
      <c r="AN26" s="429">
        <v>13.737882517999999</v>
      </c>
      <c r="AO26" s="429">
        <v>14.002307493</v>
      </c>
      <c r="AP26" s="429">
        <v>14.347293347999999</v>
      </c>
      <c r="AQ26" s="429">
        <v>14.492457738000001</v>
      </c>
      <c r="AR26" s="429">
        <v>14.418837916999999</v>
      </c>
      <c r="AS26" s="429">
        <v>14.606412367000001</v>
      </c>
      <c r="AT26" s="429">
        <v>14.655013808</v>
      </c>
      <c r="AU26" s="429">
        <v>14.943994851999999</v>
      </c>
      <c r="AV26" s="429">
        <v>14.917575545</v>
      </c>
      <c r="AW26" s="429">
        <v>14.74</v>
      </c>
      <c r="AX26" s="429">
        <v>14.28</v>
      </c>
      <c r="AY26" s="429">
        <v>13.988</v>
      </c>
      <c r="AZ26" s="896">
        <v>14.10815</v>
      </c>
      <c r="BA26" s="352">
        <v>14.36477</v>
      </c>
      <c r="BB26" s="352">
        <v>14.77036</v>
      </c>
      <c r="BC26" s="352">
        <v>14.947609999999999</v>
      </c>
      <c r="BD26" s="352">
        <v>14.84576</v>
      </c>
      <c r="BE26" s="352">
        <v>15.04402</v>
      </c>
      <c r="BF26" s="352">
        <v>15.0564</v>
      </c>
      <c r="BG26" s="352">
        <v>15.25606</v>
      </c>
      <c r="BH26" s="352">
        <v>15.165889999999999</v>
      </c>
      <c r="BI26" s="352">
        <v>14.89723</v>
      </c>
      <c r="BJ26" s="352">
        <v>14.364879999999999</v>
      </c>
      <c r="BK26" s="352">
        <v>14.028919999999999</v>
      </c>
      <c r="BL26" s="352">
        <v>14.27514</v>
      </c>
      <c r="BM26" s="352">
        <v>14.61331</v>
      </c>
      <c r="BN26" s="352">
        <v>15.055289999999999</v>
      </c>
      <c r="BO26" s="352">
        <v>15.2104</v>
      </c>
      <c r="BP26" s="352">
        <v>15.115130000000001</v>
      </c>
      <c r="BQ26" s="352">
        <v>15.335129999999999</v>
      </c>
      <c r="BR26" s="352">
        <v>15.34164</v>
      </c>
      <c r="BS26" s="352">
        <v>15.57081</v>
      </c>
      <c r="BT26" s="352">
        <v>15.466229999999999</v>
      </c>
      <c r="BU26" s="352">
        <v>15.16656</v>
      </c>
      <c r="BV26" s="352">
        <v>14.629350000000001</v>
      </c>
    </row>
    <row r="27" spans="1:74" ht="11.1" customHeight="1" x14ac:dyDescent="0.2">
      <c r="A27" s="58" t="s">
        <v>331</v>
      </c>
      <c r="B27" s="743" t="s">
        <v>1014</v>
      </c>
      <c r="C27" s="429">
        <v>17.256056719</v>
      </c>
      <c r="D27" s="429">
        <v>17.764186985999999</v>
      </c>
      <c r="E27" s="429">
        <v>18.818039101</v>
      </c>
      <c r="F27" s="429">
        <v>17.284427355999998</v>
      </c>
      <c r="G27" s="429">
        <v>20.517167500999999</v>
      </c>
      <c r="H27" s="429">
        <v>22.326088522999999</v>
      </c>
      <c r="I27" s="429">
        <v>21.082932651</v>
      </c>
      <c r="J27" s="429">
        <v>21.740904337</v>
      </c>
      <c r="K27" s="429">
        <v>21.900204666</v>
      </c>
      <c r="L27" s="429">
        <v>20.540959700999998</v>
      </c>
      <c r="M27" s="429">
        <v>18.734588581000001</v>
      </c>
      <c r="N27" s="429">
        <v>18.174492450999999</v>
      </c>
      <c r="O27" s="429">
        <v>19.474930306000001</v>
      </c>
      <c r="P27" s="429">
        <v>19.384591077</v>
      </c>
      <c r="Q27" s="429">
        <v>21.119849177999999</v>
      </c>
      <c r="R27" s="429">
        <v>21.322281409999999</v>
      </c>
      <c r="S27" s="429">
        <v>22.113359408000001</v>
      </c>
      <c r="T27" s="429">
        <v>23.634429515000001</v>
      </c>
      <c r="U27" s="429">
        <v>23.365560163000001</v>
      </c>
      <c r="V27" s="429">
        <v>24.212383999</v>
      </c>
      <c r="W27" s="429">
        <v>24.292060916000001</v>
      </c>
      <c r="X27" s="429">
        <v>23.842713842999999</v>
      </c>
      <c r="Y27" s="429">
        <v>21.566796350000001</v>
      </c>
      <c r="Z27" s="429">
        <v>20.703609612000001</v>
      </c>
      <c r="AA27" s="429">
        <v>21.164367815999999</v>
      </c>
      <c r="AB27" s="429">
        <v>22.377677726000002</v>
      </c>
      <c r="AC27" s="429">
        <v>22.947112463</v>
      </c>
      <c r="AD27" s="429">
        <v>24.601413687000001</v>
      </c>
      <c r="AE27" s="429">
        <v>25.184376189999998</v>
      </c>
      <c r="AF27" s="429">
        <v>26.020375495</v>
      </c>
      <c r="AG27" s="429">
        <v>26.399290294</v>
      </c>
      <c r="AH27" s="429">
        <v>25.741960536000001</v>
      </c>
      <c r="AI27" s="429">
        <v>26.202408392999999</v>
      </c>
      <c r="AJ27" s="429">
        <v>25.751671811000001</v>
      </c>
      <c r="AK27" s="429">
        <v>22.458281123999999</v>
      </c>
      <c r="AL27" s="429">
        <v>22.152456774000001</v>
      </c>
      <c r="AM27" s="429">
        <v>22.105078962</v>
      </c>
      <c r="AN27" s="429">
        <v>22.427429712999999</v>
      </c>
      <c r="AO27" s="429">
        <v>23.202204214999998</v>
      </c>
      <c r="AP27" s="429">
        <v>24.985913407999998</v>
      </c>
      <c r="AQ27" s="429">
        <v>25.559609421000001</v>
      </c>
      <c r="AR27" s="429">
        <v>26.193332097999999</v>
      </c>
      <c r="AS27" s="429">
        <v>26.014642765000001</v>
      </c>
      <c r="AT27" s="429">
        <v>25.763135331000001</v>
      </c>
      <c r="AU27" s="429">
        <v>26.745016100000001</v>
      </c>
      <c r="AV27" s="429">
        <v>26.392188334</v>
      </c>
      <c r="AW27" s="429">
        <v>24.07</v>
      </c>
      <c r="AX27" s="429">
        <v>24.2</v>
      </c>
      <c r="AY27" s="429">
        <v>22.936810000000001</v>
      </c>
      <c r="AZ27" s="896">
        <v>22.928239999999999</v>
      </c>
      <c r="BA27" s="352">
        <v>23.598659999999999</v>
      </c>
      <c r="BB27" s="352">
        <v>26.30527</v>
      </c>
      <c r="BC27" s="352">
        <v>25.899539999999998</v>
      </c>
      <c r="BD27" s="352">
        <v>26.577860000000001</v>
      </c>
      <c r="BE27" s="352">
        <v>26.343959999999999</v>
      </c>
      <c r="BF27" s="352">
        <v>26.10022</v>
      </c>
      <c r="BG27" s="352">
        <v>27.150099999999998</v>
      </c>
      <c r="BH27" s="352">
        <v>25.89424</v>
      </c>
      <c r="BI27" s="352">
        <v>24.480869999999999</v>
      </c>
      <c r="BJ27" s="352">
        <v>24.621569999999998</v>
      </c>
      <c r="BK27" s="352">
        <v>23.40363</v>
      </c>
      <c r="BL27" s="352">
        <v>23.40738</v>
      </c>
      <c r="BM27" s="352">
        <v>24.141380000000002</v>
      </c>
      <c r="BN27" s="352">
        <v>27.998049999999999</v>
      </c>
      <c r="BO27" s="352">
        <v>26.61346</v>
      </c>
      <c r="BP27" s="352">
        <v>27.31494</v>
      </c>
      <c r="BQ27" s="352">
        <v>27.105060000000002</v>
      </c>
      <c r="BR27" s="352">
        <v>26.88259</v>
      </c>
      <c r="BS27" s="352">
        <v>28.003170000000001</v>
      </c>
      <c r="BT27" s="352">
        <v>25.782499999999999</v>
      </c>
      <c r="BU27" s="352">
        <v>25.305669999999999</v>
      </c>
      <c r="BV27" s="352">
        <v>25.487819999999999</v>
      </c>
    </row>
    <row r="28" spans="1:74" ht="11.1" customHeight="1" x14ac:dyDescent="0.2">
      <c r="A28" s="58"/>
      <c r="B28" s="538"/>
      <c r="C28" s="429"/>
      <c r="D28" s="429"/>
      <c r="E28" s="429"/>
      <c r="F28" s="429"/>
      <c r="G28" s="429"/>
      <c r="H28" s="429"/>
      <c r="I28" s="429"/>
      <c r="J28" s="429"/>
      <c r="K28" s="429"/>
      <c r="L28" s="429"/>
      <c r="M28" s="429"/>
      <c r="N28" s="429"/>
      <c r="O28" s="429"/>
      <c r="P28" s="429"/>
      <c r="Q28" s="429"/>
      <c r="R28" s="429"/>
      <c r="S28" s="429"/>
      <c r="T28" s="429"/>
      <c r="U28" s="429"/>
      <c r="V28" s="429"/>
      <c r="W28" s="429"/>
      <c r="X28" s="429"/>
      <c r="Y28" s="429"/>
      <c r="Z28" s="429"/>
      <c r="AA28" s="429"/>
      <c r="AB28" s="429"/>
      <c r="AC28" s="429"/>
      <c r="AD28" s="429"/>
      <c r="AE28" s="429"/>
      <c r="AF28" s="429"/>
      <c r="AG28" s="429"/>
      <c r="AH28" s="429"/>
      <c r="AI28" s="429"/>
      <c r="AJ28" s="429"/>
      <c r="AK28" s="429"/>
      <c r="AL28" s="429"/>
      <c r="AM28" s="429"/>
      <c r="AN28" s="429"/>
      <c r="AO28" s="429"/>
      <c r="AP28" s="429"/>
      <c r="AQ28" s="429"/>
      <c r="AR28" s="429"/>
      <c r="AS28" s="429"/>
      <c r="AT28" s="429"/>
      <c r="AU28" s="429"/>
      <c r="AV28" s="429"/>
      <c r="AW28" s="429"/>
      <c r="AX28" s="429"/>
      <c r="AY28" s="429"/>
      <c r="AZ28" s="896"/>
      <c r="BA28" s="352"/>
      <c r="BB28" s="352"/>
      <c r="BC28" s="352"/>
      <c r="BD28" s="352"/>
      <c r="BE28" s="352"/>
      <c r="BF28" s="352"/>
      <c r="BG28" s="352"/>
      <c r="BH28" s="352"/>
      <c r="BI28" s="352"/>
      <c r="BJ28" s="352"/>
      <c r="BK28" s="352"/>
      <c r="BL28" s="352"/>
      <c r="BM28" s="352"/>
      <c r="BN28" s="352"/>
      <c r="BO28" s="352"/>
      <c r="BP28" s="352"/>
      <c r="BQ28" s="352"/>
      <c r="BR28" s="352"/>
      <c r="BS28" s="352"/>
      <c r="BT28" s="352"/>
      <c r="BU28" s="352"/>
      <c r="BV28" s="352"/>
    </row>
    <row r="29" spans="1:74" ht="11.1" customHeight="1" x14ac:dyDescent="0.2">
      <c r="A29" s="58"/>
      <c r="B29" s="60" t="s">
        <v>989</v>
      </c>
      <c r="C29" s="466"/>
      <c r="D29" s="466"/>
      <c r="E29" s="466"/>
      <c r="F29" s="466"/>
      <c r="G29" s="466"/>
      <c r="H29" s="466"/>
      <c r="I29" s="466"/>
      <c r="J29" s="466"/>
      <c r="K29" s="466"/>
      <c r="L29" s="466"/>
      <c r="M29" s="466"/>
      <c r="N29" s="466"/>
      <c r="O29" s="466"/>
      <c r="P29" s="466"/>
      <c r="Q29" s="466"/>
      <c r="R29" s="466"/>
      <c r="S29" s="466"/>
      <c r="T29" s="466"/>
      <c r="U29" s="466"/>
      <c r="V29" s="466"/>
      <c r="W29" s="466"/>
      <c r="X29" s="466"/>
      <c r="Y29" s="466"/>
      <c r="Z29" s="466"/>
      <c r="AA29" s="466"/>
      <c r="AB29" s="466"/>
      <c r="AC29" s="466"/>
      <c r="AD29" s="466"/>
      <c r="AE29" s="466"/>
      <c r="AF29" s="466"/>
      <c r="AG29" s="466"/>
      <c r="AH29" s="466"/>
      <c r="AI29" s="466"/>
      <c r="AJ29" s="466"/>
      <c r="AK29" s="466"/>
      <c r="AL29" s="466"/>
      <c r="AM29" s="466"/>
      <c r="AN29" s="466"/>
      <c r="AO29" s="466"/>
      <c r="AP29" s="466"/>
      <c r="AQ29" s="466"/>
      <c r="AR29" s="466"/>
      <c r="AS29" s="466"/>
      <c r="AT29" s="466"/>
      <c r="AU29" s="466"/>
      <c r="AV29" s="466"/>
      <c r="AW29" s="466"/>
      <c r="AX29" s="466"/>
      <c r="AY29" s="466"/>
      <c r="AZ29" s="943"/>
      <c r="BA29" s="464"/>
      <c r="BB29" s="464"/>
      <c r="BC29" s="464"/>
      <c r="BD29" s="464"/>
      <c r="BE29" s="464"/>
      <c r="BF29" s="464"/>
      <c r="BG29" s="464"/>
      <c r="BH29" s="464"/>
      <c r="BI29" s="464"/>
      <c r="BJ29" s="464"/>
      <c r="BK29" s="464"/>
      <c r="BL29" s="464"/>
      <c r="BM29" s="464"/>
      <c r="BN29" s="464"/>
      <c r="BO29" s="464"/>
      <c r="BP29" s="464"/>
      <c r="BQ29" s="464"/>
      <c r="BR29" s="464"/>
      <c r="BS29" s="464"/>
      <c r="BT29" s="464"/>
      <c r="BU29" s="464"/>
      <c r="BV29" s="464"/>
    </row>
    <row r="30" spans="1:74" s="539" customFormat="1" ht="11.1" customHeight="1" x14ac:dyDescent="0.2">
      <c r="A30" s="537" t="s">
        <v>342</v>
      </c>
      <c r="B30" s="578" t="s">
        <v>1150</v>
      </c>
      <c r="C30" s="429">
        <v>11.26</v>
      </c>
      <c r="D30" s="429">
        <v>11.66</v>
      </c>
      <c r="E30" s="429">
        <v>11.65</v>
      </c>
      <c r="F30" s="429">
        <v>11.82</v>
      </c>
      <c r="G30" s="429">
        <v>12</v>
      </c>
      <c r="H30" s="429">
        <v>12.75</v>
      </c>
      <c r="I30" s="429">
        <v>13.02</v>
      </c>
      <c r="J30" s="429">
        <v>13.41</v>
      </c>
      <c r="K30" s="429">
        <v>13.28</v>
      </c>
      <c r="L30" s="429">
        <v>12.89</v>
      </c>
      <c r="M30" s="429">
        <v>12.33</v>
      </c>
      <c r="N30" s="429">
        <v>12.28</v>
      </c>
      <c r="O30" s="429">
        <v>12.61</v>
      </c>
      <c r="P30" s="429">
        <v>12.53</v>
      </c>
      <c r="Q30" s="429">
        <v>12.36</v>
      </c>
      <c r="R30" s="429">
        <v>12.08</v>
      </c>
      <c r="S30" s="429">
        <v>12.16</v>
      </c>
      <c r="T30" s="429">
        <v>12.63</v>
      </c>
      <c r="U30" s="429">
        <v>12.91</v>
      </c>
      <c r="V30" s="429">
        <v>13.08</v>
      </c>
      <c r="W30" s="429">
        <v>13.07</v>
      </c>
      <c r="X30" s="429">
        <v>12.73</v>
      </c>
      <c r="Y30" s="429">
        <v>12.43</v>
      </c>
      <c r="Z30" s="429">
        <v>12.24</v>
      </c>
      <c r="AA30" s="429">
        <v>12.5</v>
      </c>
      <c r="AB30" s="429">
        <v>12.53</v>
      </c>
      <c r="AC30" s="429">
        <v>12.47</v>
      </c>
      <c r="AD30" s="429">
        <v>12.35</v>
      </c>
      <c r="AE30" s="429">
        <v>12.32</v>
      </c>
      <c r="AF30" s="429">
        <v>12.89</v>
      </c>
      <c r="AG30" s="429">
        <v>13.37</v>
      </c>
      <c r="AH30" s="429">
        <v>13.16</v>
      </c>
      <c r="AI30" s="429">
        <v>13.23</v>
      </c>
      <c r="AJ30" s="429">
        <v>12.89</v>
      </c>
      <c r="AK30" s="429">
        <v>12.35</v>
      </c>
      <c r="AL30" s="429">
        <v>12.64</v>
      </c>
      <c r="AM30" s="429">
        <v>12.9</v>
      </c>
      <c r="AN30" s="429">
        <v>13.07</v>
      </c>
      <c r="AO30" s="429">
        <v>13.25</v>
      </c>
      <c r="AP30" s="429">
        <v>12.96</v>
      </c>
      <c r="AQ30" s="429">
        <v>13.01</v>
      </c>
      <c r="AR30" s="429">
        <v>13.62</v>
      </c>
      <c r="AS30" s="429">
        <v>14.15</v>
      </c>
      <c r="AT30" s="429">
        <v>14.04</v>
      </c>
      <c r="AU30" s="429">
        <v>14.06</v>
      </c>
      <c r="AV30" s="429">
        <v>13.41</v>
      </c>
      <c r="AW30" s="429">
        <v>13.19</v>
      </c>
      <c r="AX30" s="429">
        <v>13.63</v>
      </c>
      <c r="AY30" s="429">
        <v>13.70346</v>
      </c>
      <c r="AZ30" s="896">
        <v>13.6501</v>
      </c>
      <c r="BA30" s="352">
        <v>13.774710000000001</v>
      </c>
      <c r="BB30" s="352">
        <v>13.5014</v>
      </c>
      <c r="BC30" s="352">
        <v>13.491300000000001</v>
      </c>
      <c r="BD30" s="352">
        <v>14.10464</v>
      </c>
      <c r="BE30" s="352">
        <v>14.611000000000001</v>
      </c>
      <c r="BF30" s="352">
        <v>14.47851</v>
      </c>
      <c r="BG30" s="352">
        <v>14.482150000000001</v>
      </c>
      <c r="BH30" s="352">
        <v>13.78149</v>
      </c>
      <c r="BI30" s="352">
        <v>13.501720000000001</v>
      </c>
      <c r="BJ30" s="352">
        <v>13.95012</v>
      </c>
      <c r="BK30" s="352">
        <v>13.9046</v>
      </c>
      <c r="BL30" s="352">
        <v>13.75334</v>
      </c>
      <c r="BM30" s="352">
        <v>13.866379999999999</v>
      </c>
      <c r="BN30" s="352">
        <v>13.598100000000001</v>
      </c>
      <c r="BO30" s="352">
        <v>13.571540000000001</v>
      </c>
      <c r="BP30" s="352">
        <v>14.15635</v>
      </c>
      <c r="BQ30" s="352">
        <v>14.660640000000001</v>
      </c>
      <c r="BR30" s="352">
        <v>14.49579</v>
      </c>
      <c r="BS30" s="352">
        <v>14.51343</v>
      </c>
      <c r="BT30" s="352">
        <v>13.846500000000001</v>
      </c>
      <c r="BU30" s="352">
        <v>13.56091</v>
      </c>
      <c r="BV30" s="352">
        <v>14.025219999999999</v>
      </c>
    </row>
    <row r="31" spans="1:74" ht="11.1" customHeight="1" x14ac:dyDescent="0.2">
      <c r="A31" s="58" t="s">
        <v>333</v>
      </c>
      <c r="B31" s="742" t="s">
        <v>1004</v>
      </c>
      <c r="C31" s="429">
        <v>18.125874498000002</v>
      </c>
      <c r="D31" s="429">
        <v>19.268902032</v>
      </c>
      <c r="E31" s="429">
        <v>17.879793089</v>
      </c>
      <c r="F31" s="429">
        <v>17.403876236999999</v>
      </c>
      <c r="G31" s="429">
        <v>16.965513538</v>
      </c>
      <c r="H31" s="429">
        <v>17.746126091000001</v>
      </c>
      <c r="I31" s="429">
        <v>17.097546510000001</v>
      </c>
      <c r="J31" s="429">
        <v>18.711378221</v>
      </c>
      <c r="K31" s="429">
        <v>19.054856979</v>
      </c>
      <c r="L31" s="429">
        <v>18.131795704000002</v>
      </c>
      <c r="M31" s="429">
        <v>18.093251480999999</v>
      </c>
      <c r="N31" s="429">
        <v>19.123153313</v>
      </c>
      <c r="O31" s="429">
        <v>20.633331511000002</v>
      </c>
      <c r="P31" s="429">
        <v>21.094832725</v>
      </c>
      <c r="Q31" s="429">
        <v>20.133567886000002</v>
      </c>
      <c r="R31" s="429">
        <v>20.359643344999999</v>
      </c>
      <c r="S31" s="429">
        <v>18.129798491999999</v>
      </c>
      <c r="T31" s="429">
        <v>18.936213318</v>
      </c>
      <c r="U31" s="429">
        <v>18.412735392999998</v>
      </c>
      <c r="V31" s="429">
        <v>18.941909133999999</v>
      </c>
      <c r="W31" s="429">
        <v>18.847244091</v>
      </c>
      <c r="X31" s="429">
        <v>19.186375826999999</v>
      </c>
      <c r="Y31" s="429">
        <v>19.179502554999999</v>
      </c>
      <c r="Z31" s="429">
        <v>19.620024752999999</v>
      </c>
      <c r="AA31" s="429">
        <v>20.612635344000001</v>
      </c>
      <c r="AB31" s="429">
        <v>20.666526203</v>
      </c>
      <c r="AC31" s="429">
        <v>19.995369179000001</v>
      </c>
      <c r="AD31" s="429">
        <v>19.584618833</v>
      </c>
      <c r="AE31" s="429">
        <v>19.869505950000001</v>
      </c>
      <c r="AF31" s="429">
        <v>19.775908763</v>
      </c>
      <c r="AG31" s="429">
        <v>20.016510993000001</v>
      </c>
      <c r="AH31" s="429">
        <v>20.634196854999999</v>
      </c>
      <c r="AI31" s="429">
        <v>21.077581856999998</v>
      </c>
      <c r="AJ31" s="429">
        <v>20.744221099000001</v>
      </c>
      <c r="AK31" s="429">
        <v>21.652766252999999</v>
      </c>
      <c r="AL31" s="429">
        <v>22.096361775999998</v>
      </c>
      <c r="AM31" s="429">
        <v>23.016828645</v>
      </c>
      <c r="AN31" s="429">
        <v>23.787074241999999</v>
      </c>
      <c r="AO31" s="429">
        <v>23.248109634999999</v>
      </c>
      <c r="AP31" s="429">
        <v>22.794853273000001</v>
      </c>
      <c r="AQ31" s="429">
        <v>22.338108012999999</v>
      </c>
      <c r="AR31" s="429">
        <v>22.068415272999999</v>
      </c>
      <c r="AS31" s="429">
        <v>22.641647670000001</v>
      </c>
      <c r="AT31" s="429">
        <v>22.829835290999998</v>
      </c>
      <c r="AU31" s="429">
        <v>21.899006622999998</v>
      </c>
      <c r="AV31" s="429">
        <v>21.468984118000002</v>
      </c>
      <c r="AW31" s="429">
        <v>22.46</v>
      </c>
      <c r="AX31" s="429">
        <v>23.53</v>
      </c>
      <c r="AY31" s="429">
        <v>24.774280000000001</v>
      </c>
      <c r="AZ31" s="896">
        <v>25.585809999999999</v>
      </c>
      <c r="BA31" s="352">
        <v>24.98657</v>
      </c>
      <c r="BB31" s="352">
        <v>24.549040000000002</v>
      </c>
      <c r="BC31" s="352">
        <v>24.01566</v>
      </c>
      <c r="BD31" s="352">
        <v>23.713249999999999</v>
      </c>
      <c r="BE31" s="352">
        <v>24.186630000000001</v>
      </c>
      <c r="BF31" s="352">
        <v>24.013780000000001</v>
      </c>
      <c r="BG31" s="352">
        <v>23.064900000000002</v>
      </c>
      <c r="BH31" s="352">
        <v>22.557600000000001</v>
      </c>
      <c r="BI31" s="352">
        <v>23.583690000000001</v>
      </c>
      <c r="BJ31" s="352">
        <v>24.701799999999999</v>
      </c>
      <c r="BK31" s="352">
        <v>25.898700000000002</v>
      </c>
      <c r="BL31" s="352">
        <v>26.610569999999999</v>
      </c>
      <c r="BM31" s="352">
        <v>25.843050000000002</v>
      </c>
      <c r="BN31" s="352">
        <v>25.269909999999999</v>
      </c>
      <c r="BO31" s="352">
        <v>24.643630000000002</v>
      </c>
      <c r="BP31" s="352">
        <v>24.245899999999999</v>
      </c>
      <c r="BQ31" s="352">
        <v>24.649450000000002</v>
      </c>
      <c r="BR31" s="352">
        <v>24.43169</v>
      </c>
      <c r="BS31" s="352">
        <v>23.456230000000001</v>
      </c>
      <c r="BT31" s="352">
        <v>22.920680000000001</v>
      </c>
      <c r="BU31" s="352">
        <v>23.950060000000001</v>
      </c>
      <c r="BV31" s="352">
        <v>25.096360000000001</v>
      </c>
    </row>
    <row r="32" spans="1:74" ht="11.1" customHeight="1" x14ac:dyDescent="0.2">
      <c r="A32" s="58" t="s">
        <v>334</v>
      </c>
      <c r="B32" s="609" t="s">
        <v>1005</v>
      </c>
      <c r="C32" s="429">
        <v>13.672746596</v>
      </c>
      <c r="D32" s="429">
        <v>14.399134441999999</v>
      </c>
      <c r="E32" s="429">
        <v>13.813785912</v>
      </c>
      <c r="F32" s="429">
        <v>14.01397064</v>
      </c>
      <c r="G32" s="429">
        <v>14.476708077</v>
      </c>
      <c r="H32" s="429">
        <v>16.024294593</v>
      </c>
      <c r="I32" s="429">
        <v>16.196400365999999</v>
      </c>
      <c r="J32" s="429">
        <v>16.570913084000001</v>
      </c>
      <c r="K32" s="429">
        <v>16.727833390000001</v>
      </c>
      <c r="L32" s="429">
        <v>15.582495845</v>
      </c>
      <c r="M32" s="429">
        <v>14.869710427999999</v>
      </c>
      <c r="N32" s="429">
        <v>15.057808309</v>
      </c>
      <c r="O32" s="429">
        <v>15.343494918999999</v>
      </c>
      <c r="P32" s="429">
        <v>14.429897285999999</v>
      </c>
      <c r="Q32" s="429">
        <v>14.572028916000001</v>
      </c>
      <c r="R32" s="429">
        <v>14.300528694</v>
      </c>
      <c r="S32" s="429">
        <v>14.374095267</v>
      </c>
      <c r="T32" s="429">
        <v>15.704989661000001</v>
      </c>
      <c r="U32" s="429">
        <v>16.333999515999999</v>
      </c>
      <c r="V32" s="429">
        <v>16.060496646000001</v>
      </c>
      <c r="W32" s="429">
        <v>16.562303104000001</v>
      </c>
      <c r="X32" s="429">
        <v>15.606576871</v>
      </c>
      <c r="Y32" s="429">
        <v>15.471247502000001</v>
      </c>
      <c r="Z32" s="429">
        <v>14.484219179</v>
      </c>
      <c r="AA32" s="429">
        <v>14.743285341</v>
      </c>
      <c r="AB32" s="429">
        <v>15.169215138</v>
      </c>
      <c r="AC32" s="429">
        <v>14.880082828000001</v>
      </c>
      <c r="AD32" s="429">
        <v>14.984807045</v>
      </c>
      <c r="AE32" s="429">
        <v>15.173032300999999</v>
      </c>
      <c r="AF32" s="429">
        <v>16.190511149999999</v>
      </c>
      <c r="AG32" s="429">
        <v>16.688313386000001</v>
      </c>
      <c r="AH32" s="429">
        <v>16.550595632</v>
      </c>
      <c r="AI32" s="429">
        <v>16.766669567000001</v>
      </c>
      <c r="AJ32" s="429">
        <v>15.674300581000001</v>
      </c>
      <c r="AK32" s="429">
        <v>15.22711458</v>
      </c>
      <c r="AL32" s="429">
        <v>15.649174145</v>
      </c>
      <c r="AM32" s="429">
        <v>16.795676314000001</v>
      </c>
      <c r="AN32" s="429">
        <v>17.348454885999999</v>
      </c>
      <c r="AO32" s="429">
        <v>17.055585131000001</v>
      </c>
      <c r="AP32" s="429">
        <v>16.425925503999999</v>
      </c>
      <c r="AQ32" s="429">
        <v>16.773834814000001</v>
      </c>
      <c r="AR32" s="429">
        <v>18.503548420000001</v>
      </c>
      <c r="AS32" s="429">
        <v>19.219836573999999</v>
      </c>
      <c r="AT32" s="429">
        <v>19.090726936999999</v>
      </c>
      <c r="AU32" s="429">
        <v>18.856862959000001</v>
      </c>
      <c r="AV32" s="429">
        <v>17.460451279000001</v>
      </c>
      <c r="AW32" s="429">
        <v>17.03</v>
      </c>
      <c r="AX32" s="429">
        <v>17.420000000000002</v>
      </c>
      <c r="AY32" s="429">
        <v>18.366330000000001</v>
      </c>
      <c r="AZ32" s="896">
        <v>18.778410000000001</v>
      </c>
      <c r="BA32" s="352">
        <v>18.43919</v>
      </c>
      <c r="BB32" s="352">
        <v>17.712</v>
      </c>
      <c r="BC32" s="352">
        <v>18.039249999999999</v>
      </c>
      <c r="BD32" s="352">
        <v>19.69426</v>
      </c>
      <c r="BE32" s="352">
        <v>20.266549999999999</v>
      </c>
      <c r="BF32" s="352">
        <v>20.110579999999999</v>
      </c>
      <c r="BG32" s="352">
        <v>19.664629999999999</v>
      </c>
      <c r="BH32" s="352">
        <v>18.023199999999999</v>
      </c>
      <c r="BI32" s="352">
        <v>17.507359999999998</v>
      </c>
      <c r="BJ32" s="352">
        <v>17.71115</v>
      </c>
      <c r="BK32" s="352">
        <v>18.66207</v>
      </c>
      <c r="BL32" s="352">
        <v>19.03959</v>
      </c>
      <c r="BM32" s="352">
        <v>18.705369999999998</v>
      </c>
      <c r="BN32" s="352">
        <v>17.908539999999999</v>
      </c>
      <c r="BO32" s="352">
        <v>18.200009999999999</v>
      </c>
      <c r="BP32" s="352">
        <v>19.89181</v>
      </c>
      <c r="BQ32" s="352">
        <v>20.446909999999999</v>
      </c>
      <c r="BR32" s="352">
        <v>20.196670000000001</v>
      </c>
      <c r="BS32" s="352">
        <v>19.8476</v>
      </c>
      <c r="BT32" s="352">
        <v>18.26192</v>
      </c>
      <c r="BU32" s="352">
        <v>17.784890000000001</v>
      </c>
      <c r="BV32" s="352">
        <v>18.056760000000001</v>
      </c>
    </row>
    <row r="33" spans="1:74" ht="11.1" customHeight="1" x14ac:dyDescent="0.2">
      <c r="A33" s="58" t="s">
        <v>335</v>
      </c>
      <c r="B33" s="742" t="s">
        <v>1006</v>
      </c>
      <c r="C33" s="429">
        <v>10.680457487</v>
      </c>
      <c r="D33" s="429">
        <v>11.135856055</v>
      </c>
      <c r="E33" s="429">
        <v>11.071990433</v>
      </c>
      <c r="F33" s="429">
        <v>11.424174676</v>
      </c>
      <c r="G33" s="429">
        <v>11.703033331</v>
      </c>
      <c r="H33" s="429">
        <v>11.965536341</v>
      </c>
      <c r="I33" s="429">
        <v>11.928929661</v>
      </c>
      <c r="J33" s="429">
        <v>11.992981176000001</v>
      </c>
      <c r="K33" s="429">
        <v>11.976270777</v>
      </c>
      <c r="L33" s="429">
        <v>11.993845042</v>
      </c>
      <c r="M33" s="429">
        <v>11.653678414</v>
      </c>
      <c r="N33" s="429">
        <v>11.627800611</v>
      </c>
      <c r="O33" s="429">
        <v>12.039194037</v>
      </c>
      <c r="P33" s="429">
        <v>11.964351702</v>
      </c>
      <c r="Q33" s="429">
        <v>11.950278221</v>
      </c>
      <c r="R33" s="429">
        <v>11.998927279</v>
      </c>
      <c r="S33" s="429">
        <v>12.112541707</v>
      </c>
      <c r="T33" s="429">
        <v>11.997114499</v>
      </c>
      <c r="U33" s="429">
        <v>11.821864011000001</v>
      </c>
      <c r="V33" s="429">
        <v>11.960518705</v>
      </c>
      <c r="W33" s="429">
        <v>11.900235768</v>
      </c>
      <c r="X33" s="429">
        <v>11.939387893999999</v>
      </c>
      <c r="Y33" s="429">
        <v>11.934079978</v>
      </c>
      <c r="Z33" s="429">
        <v>11.655662356000001</v>
      </c>
      <c r="AA33" s="429">
        <v>11.839699797</v>
      </c>
      <c r="AB33" s="429">
        <v>12.119679969</v>
      </c>
      <c r="AC33" s="429">
        <v>12.056683295999999</v>
      </c>
      <c r="AD33" s="429">
        <v>11.932151481</v>
      </c>
      <c r="AE33" s="429">
        <v>12.378041876999999</v>
      </c>
      <c r="AF33" s="429">
        <v>12.355584445</v>
      </c>
      <c r="AG33" s="429">
        <v>12.310627652999999</v>
      </c>
      <c r="AH33" s="429">
        <v>12.202762784999999</v>
      </c>
      <c r="AI33" s="429">
        <v>12.262227620999999</v>
      </c>
      <c r="AJ33" s="429">
        <v>12.165330429999999</v>
      </c>
      <c r="AK33" s="429">
        <v>11.956542926999999</v>
      </c>
      <c r="AL33" s="429">
        <v>11.907322584999999</v>
      </c>
      <c r="AM33" s="429">
        <v>12.182764145</v>
      </c>
      <c r="AN33" s="429">
        <v>12.761622125000001</v>
      </c>
      <c r="AO33" s="429">
        <v>13.01932893</v>
      </c>
      <c r="AP33" s="429">
        <v>12.866773467</v>
      </c>
      <c r="AQ33" s="429">
        <v>12.86667724</v>
      </c>
      <c r="AR33" s="429">
        <v>13.053266026999999</v>
      </c>
      <c r="AS33" s="429">
        <v>13.391684954</v>
      </c>
      <c r="AT33" s="429">
        <v>13.432312936000001</v>
      </c>
      <c r="AU33" s="429">
        <v>13.487010191</v>
      </c>
      <c r="AV33" s="429">
        <v>13.262738434999999</v>
      </c>
      <c r="AW33" s="429">
        <v>13.4</v>
      </c>
      <c r="AX33" s="429">
        <v>12.93</v>
      </c>
      <c r="AY33" s="429">
        <v>13.015029999999999</v>
      </c>
      <c r="AZ33" s="896">
        <v>13.524100000000001</v>
      </c>
      <c r="BA33" s="352">
        <v>13.66413</v>
      </c>
      <c r="BB33" s="352">
        <v>13.53065</v>
      </c>
      <c r="BC33" s="352">
        <v>13.47167</v>
      </c>
      <c r="BD33" s="352">
        <v>13.68533</v>
      </c>
      <c r="BE33" s="352">
        <v>14.0398</v>
      </c>
      <c r="BF33" s="352">
        <v>13.97137</v>
      </c>
      <c r="BG33" s="352">
        <v>13.95182</v>
      </c>
      <c r="BH33" s="352">
        <v>13.67745</v>
      </c>
      <c r="BI33" s="352">
        <v>13.736319999999999</v>
      </c>
      <c r="BJ33" s="352">
        <v>13.19889</v>
      </c>
      <c r="BK33" s="352">
        <v>13.132099999999999</v>
      </c>
      <c r="BL33" s="352">
        <v>13.60812</v>
      </c>
      <c r="BM33" s="352">
        <v>13.722580000000001</v>
      </c>
      <c r="BN33" s="352">
        <v>13.562670000000001</v>
      </c>
      <c r="BO33" s="352">
        <v>13.4741</v>
      </c>
      <c r="BP33" s="352">
        <v>13.690200000000001</v>
      </c>
      <c r="BQ33" s="352">
        <v>14.061669999999999</v>
      </c>
      <c r="BR33" s="352">
        <v>14.01361</v>
      </c>
      <c r="BS33" s="352">
        <v>14.033770000000001</v>
      </c>
      <c r="BT33" s="352">
        <v>13.78675</v>
      </c>
      <c r="BU33" s="352">
        <v>13.86795</v>
      </c>
      <c r="BV33" s="352">
        <v>13.34783</v>
      </c>
    </row>
    <row r="34" spans="1:74" ht="11.1" customHeight="1" x14ac:dyDescent="0.2">
      <c r="A34" s="58" t="s">
        <v>336</v>
      </c>
      <c r="B34" s="742" t="s">
        <v>1007</v>
      </c>
      <c r="C34" s="429">
        <v>9.4235150620999999</v>
      </c>
      <c r="D34" s="429">
        <v>9.5559915677999996</v>
      </c>
      <c r="E34" s="429">
        <v>9.7401596336999994</v>
      </c>
      <c r="F34" s="429">
        <v>9.8432326455000005</v>
      </c>
      <c r="G34" s="429">
        <v>10.295449852000001</v>
      </c>
      <c r="H34" s="429">
        <v>11.482830742999999</v>
      </c>
      <c r="I34" s="429">
        <v>11.61598511</v>
      </c>
      <c r="J34" s="429">
        <v>11.674528905000001</v>
      </c>
      <c r="K34" s="429">
        <v>10.974541672999999</v>
      </c>
      <c r="L34" s="429">
        <v>10.368467434999999</v>
      </c>
      <c r="M34" s="429">
        <v>10.145949830999999</v>
      </c>
      <c r="N34" s="429">
        <v>9.6844366063000002</v>
      </c>
      <c r="O34" s="429">
        <v>9.5890062988999993</v>
      </c>
      <c r="P34" s="429">
        <v>9.8853898828000002</v>
      </c>
      <c r="Q34" s="429">
        <v>9.8736878921999995</v>
      </c>
      <c r="R34" s="429">
        <v>9.9025238315999999</v>
      </c>
      <c r="S34" s="429">
        <v>10.178676389</v>
      </c>
      <c r="T34" s="429">
        <v>11.142077671999999</v>
      </c>
      <c r="U34" s="429">
        <v>11.239412336999999</v>
      </c>
      <c r="V34" s="429">
        <v>11.254107779</v>
      </c>
      <c r="W34" s="429">
        <v>11.080365166</v>
      </c>
      <c r="X34" s="429">
        <v>9.9939569892000009</v>
      </c>
      <c r="Y34" s="429">
        <v>9.7193367381000009</v>
      </c>
      <c r="Z34" s="429">
        <v>9.4695268067999994</v>
      </c>
      <c r="AA34" s="429">
        <v>9.4986723113</v>
      </c>
      <c r="AB34" s="429">
        <v>9.8008169602000006</v>
      </c>
      <c r="AC34" s="429">
        <v>9.8736038786000009</v>
      </c>
      <c r="AD34" s="429">
        <v>9.7306237330999998</v>
      </c>
      <c r="AE34" s="429">
        <v>9.8517740056999994</v>
      </c>
      <c r="AF34" s="429">
        <v>11.165385121</v>
      </c>
      <c r="AG34" s="429">
        <v>11.368253026</v>
      </c>
      <c r="AH34" s="429">
        <v>11.250265183</v>
      </c>
      <c r="AI34" s="429">
        <v>10.937054082</v>
      </c>
      <c r="AJ34" s="429">
        <v>9.8348075105999992</v>
      </c>
      <c r="AK34" s="429">
        <v>9.6956483643000002</v>
      </c>
      <c r="AL34" s="429">
        <v>9.5960637537999993</v>
      </c>
      <c r="AM34" s="429">
        <v>9.7391875486000004</v>
      </c>
      <c r="AN34" s="429">
        <v>9.8406822026</v>
      </c>
      <c r="AO34" s="429">
        <v>9.9897466851000001</v>
      </c>
      <c r="AP34" s="429">
        <v>9.7608398299000001</v>
      </c>
      <c r="AQ34" s="429">
        <v>10.276288947999999</v>
      </c>
      <c r="AR34" s="429">
        <v>11.859909055999999</v>
      </c>
      <c r="AS34" s="429">
        <v>11.789958076</v>
      </c>
      <c r="AT34" s="429">
        <v>11.789156856</v>
      </c>
      <c r="AU34" s="429">
        <v>11.636776764</v>
      </c>
      <c r="AV34" s="429">
        <v>10.112352146999999</v>
      </c>
      <c r="AW34" s="429">
        <v>10.19</v>
      </c>
      <c r="AX34" s="429">
        <v>9.84</v>
      </c>
      <c r="AY34" s="429">
        <v>9.9004209999999997</v>
      </c>
      <c r="AZ34" s="896">
        <v>9.9091850000000008</v>
      </c>
      <c r="BA34" s="352">
        <v>10.053240000000001</v>
      </c>
      <c r="BB34" s="352">
        <v>9.8111669999999993</v>
      </c>
      <c r="BC34" s="352">
        <v>10.293150000000001</v>
      </c>
      <c r="BD34" s="352">
        <v>11.82999</v>
      </c>
      <c r="BE34" s="352">
        <v>11.7216</v>
      </c>
      <c r="BF34" s="352">
        <v>11.68479</v>
      </c>
      <c r="BG34" s="352">
        <v>11.57808</v>
      </c>
      <c r="BH34" s="352">
        <v>10.042859999999999</v>
      </c>
      <c r="BI34" s="352">
        <v>10.11251</v>
      </c>
      <c r="BJ34" s="352">
        <v>9.8050789999999992</v>
      </c>
      <c r="BK34" s="352">
        <v>9.8928510000000003</v>
      </c>
      <c r="BL34" s="352">
        <v>9.9331790000000009</v>
      </c>
      <c r="BM34" s="352">
        <v>10.07935</v>
      </c>
      <c r="BN34" s="352">
        <v>9.8710570000000004</v>
      </c>
      <c r="BO34" s="352">
        <v>10.401870000000001</v>
      </c>
      <c r="BP34" s="352">
        <v>12.0146</v>
      </c>
      <c r="BQ34" s="352">
        <v>11.89335</v>
      </c>
      <c r="BR34" s="352">
        <v>11.81204</v>
      </c>
      <c r="BS34" s="352">
        <v>11.71299</v>
      </c>
      <c r="BT34" s="352">
        <v>10.16511</v>
      </c>
      <c r="BU34" s="352">
        <v>10.245010000000001</v>
      </c>
      <c r="BV34" s="352">
        <v>9.9477410000000006</v>
      </c>
    </row>
    <row r="35" spans="1:74" ht="11.1" customHeight="1" x14ac:dyDescent="0.2">
      <c r="A35" s="58" t="s">
        <v>337</v>
      </c>
      <c r="B35" s="742" t="s">
        <v>1008</v>
      </c>
      <c r="C35" s="429">
        <v>9.8881265631000002</v>
      </c>
      <c r="D35" s="429">
        <v>10.270259912</v>
      </c>
      <c r="E35" s="429">
        <v>10.271440205999999</v>
      </c>
      <c r="F35" s="429">
        <v>10.217719263999999</v>
      </c>
      <c r="G35" s="429">
        <v>10.750687138</v>
      </c>
      <c r="H35" s="429">
        <v>11.031799016000001</v>
      </c>
      <c r="I35" s="429">
        <v>11.205812179</v>
      </c>
      <c r="J35" s="429">
        <v>11.412025117000001</v>
      </c>
      <c r="K35" s="429">
        <v>11.350068062</v>
      </c>
      <c r="L35" s="429">
        <v>11.179218843999999</v>
      </c>
      <c r="M35" s="429">
        <v>10.889618198999999</v>
      </c>
      <c r="N35" s="429">
        <v>11.056902314</v>
      </c>
      <c r="O35" s="429">
        <v>11.350165837</v>
      </c>
      <c r="P35" s="429">
        <v>11.200616926</v>
      </c>
      <c r="Q35" s="429">
        <v>10.785084506</v>
      </c>
      <c r="R35" s="429">
        <v>10.872711933</v>
      </c>
      <c r="S35" s="429">
        <v>10.662792607</v>
      </c>
      <c r="T35" s="429">
        <v>10.704602111</v>
      </c>
      <c r="U35" s="429">
        <v>10.701186833</v>
      </c>
      <c r="V35" s="429">
        <v>10.639912733999999</v>
      </c>
      <c r="W35" s="429">
        <v>10.718441343</v>
      </c>
      <c r="X35" s="429">
        <v>10.861849027</v>
      </c>
      <c r="Y35" s="429">
        <v>10.742239407</v>
      </c>
      <c r="Z35" s="429">
        <v>10.79631955</v>
      </c>
      <c r="AA35" s="429">
        <v>10.991078205000001</v>
      </c>
      <c r="AB35" s="429">
        <v>10.931662963999999</v>
      </c>
      <c r="AC35" s="429">
        <v>10.714811011</v>
      </c>
      <c r="AD35" s="429">
        <v>10.723113807000001</v>
      </c>
      <c r="AE35" s="429">
        <v>10.406099083999999</v>
      </c>
      <c r="AF35" s="429">
        <v>10.657616334</v>
      </c>
      <c r="AG35" s="429">
        <v>10.611057766</v>
      </c>
      <c r="AH35" s="429">
        <v>10.488373192999999</v>
      </c>
      <c r="AI35" s="429">
        <v>10.534230191000001</v>
      </c>
      <c r="AJ35" s="429">
        <v>10.73437152</v>
      </c>
      <c r="AK35" s="429">
        <v>10.64874081</v>
      </c>
      <c r="AL35" s="429">
        <v>10.932907692000001</v>
      </c>
      <c r="AM35" s="429">
        <v>11.090827127000001</v>
      </c>
      <c r="AN35" s="429">
        <v>11.216294380000001</v>
      </c>
      <c r="AO35" s="429">
        <v>11.293764980000001</v>
      </c>
      <c r="AP35" s="429">
        <v>11.12440464</v>
      </c>
      <c r="AQ35" s="429">
        <v>10.914476471</v>
      </c>
      <c r="AR35" s="429">
        <v>11.359924578999999</v>
      </c>
      <c r="AS35" s="429">
        <v>11.600015528</v>
      </c>
      <c r="AT35" s="429">
        <v>11.215318837</v>
      </c>
      <c r="AU35" s="429">
        <v>11.439848337999999</v>
      </c>
      <c r="AV35" s="429">
        <v>11.348263698</v>
      </c>
      <c r="AW35" s="429">
        <v>11.64</v>
      </c>
      <c r="AX35" s="429">
        <v>11.68</v>
      </c>
      <c r="AY35" s="429">
        <v>11.7658</v>
      </c>
      <c r="AZ35" s="896">
        <v>11.80139</v>
      </c>
      <c r="BA35" s="352">
        <v>11.881970000000001</v>
      </c>
      <c r="BB35" s="352">
        <v>11.68834</v>
      </c>
      <c r="BC35" s="352">
        <v>11.455640000000001</v>
      </c>
      <c r="BD35" s="352">
        <v>11.900930000000001</v>
      </c>
      <c r="BE35" s="352">
        <v>12.09154</v>
      </c>
      <c r="BF35" s="352">
        <v>11.68078</v>
      </c>
      <c r="BG35" s="352">
        <v>11.79194</v>
      </c>
      <c r="BH35" s="352">
        <v>11.611330000000001</v>
      </c>
      <c r="BI35" s="352">
        <v>11.84221</v>
      </c>
      <c r="BJ35" s="352">
        <v>11.91596</v>
      </c>
      <c r="BK35" s="352">
        <v>12.02627</v>
      </c>
      <c r="BL35" s="352">
        <v>11.995340000000001</v>
      </c>
      <c r="BM35" s="352">
        <v>12.060219999999999</v>
      </c>
      <c r="BN35" s="352">
        <v>11.86144</v>
      </c>
      <c r="BO35" s="352">
        <v>11.606870000000001</v>
      </c>
      <c r="BP35" s="352">
        <v>12.01718</v>
      </c>
      <c r="BQ35" s="352">
        <v>12.166069999999999</v>
      </c>
      <c r="BR35" s="352">
        <v>11.737959999999999</v>
      </c>
      <c r="BS35" s="352">
        <v>11.877079999999999</v>
      </c>
      <c r="BT35" s="352">
        <v>11.717140000000001</v>
      </c>
      <c r="BU35" s="352">
        <v>11.97208</v>
      </c>
      <c r="BV35" s="352">
        <v>12.045920000000001</v>
      </c>
    </row>
    <row r="36" spans="1:74" ht="11.1" customHeight="1" x14ac:dyDescent="0.2">
      <c r="A36" s="58" t="s">
        <v>338</v>
      </c>
      <c r="B36" s="742" t="s">
        <v>1009</v>
      </c>
      <c r="C36" s="429">
        <v>11.473170451</v>
      </c>
      <c r="D36" s="429">
        <v>11.435938083</v>
      </c>
      <c r="E36" s="429">
        <v>11.57340338</v>
      </c>
      <c r="F36" s="429">
        <v>11.721514609</v>
      </c>
      <c r="G36" s="429">
        <v>11.854674470000001</v>
      </c>
      <c r="H36" s="429">
        <v>12.339188286000001</v>
      </c>
      <c r="I36" s="429">
        <v>12.542936104000001</v>
      </c>
      <c r="J36" s="429">
        <v>13.08144892</v>
      </c>
      <c r="K36" s="429">
        <v>12.788700690000001</v>
      </c>
      <c r="L36" s="429">
        <v>12.489835169999999</v>
      </c>
      <c r="M36" s="429">
        <v>12.576025229000001</v>
      </c>
      <c r="N36" s="429">
        <v>12.071847363</v>
      </c>
      <c r="O36" s="429">
        <v>12.479850966000001</v>
      </c>
      <c r="P36" s="429">
        <v>12.817001411</v>
      </c>
      <c r="Q36" s="429">
        <v>12.188060038</v>
      </c>
      <c r="R36" s="429">
        <v>11.898159419000001</v>
      </c>
      <c r="S36" s="429">
        <v>11.952288547</v>
      </c>
      <c r="T36" s="429">
        <v>12.21190284</v>
      </c>
      <c r="U36" s="429">
        <v>12.113543934000001</v>
      </c>
      <c r="V36" s="429">
        <v>11.943364408000001</v>
      </c>
      <c r="W36" s="429">
        <v>11.971563123999999</v>
      </c>
      <c r="X36" s="429">
        <v>11.968653259</v>
      </c>
      <c r="Y36" s="429">
        <v>12.008618718999999</v>
      </c>
      <c r="Z36" s="429">
        <v>12.139885515</v>
      </c>
      <c r="AA36" s="429">
        <v>12.306356916</v>
      </c>
      <c r="AB36" s="429">
        <v>12.363591869</v>
      </c>
      <c r="AC36" s="429">
        <v>12.674874525</v>
      </c>
      <c r="AD36" s="429">
        <v>12.417603495</v>
      </c>
      <c r="AE36" s="429">
        <v>11.964138440999999</v>
      </c>
      <c r="AF36" s="429">
        <v>12.392918534</v>
      </c>
      <c r="AG36" s="429">
        <v>12.162947745</v>
      </c>
      <c r="AH36" s="429">
        <v>12.218562682</v>
      </c>
      <c r="AI36" s="429">
        <v>12.309411567</v>
      </c>
      <c r="AJ36" s="429">
        <v>12.299127836</v>
      </c>
      <c r="AK36" s="429">
        <v>12.64738706</v>
      </c>
      <c r="AL36" s="429">
        <v>12.727371171</v>
      </c>
      <c r="AM36" s="429">
        <v>12.819840517999999</v>
      </c>
      <c r="AN36" s="429">
        <v>13.086800626</v>
      </c>
      <c r="AO36" s="429">
        <v>13.597969995</v>
      </c>
      <c r="AP36" s="429">
        <v>13.354867296</v>
      </c>
      <c r="AQ36" s="429">
        <v>13.13350434</v>
      </c>
      <c r="AR36" s="429">
        <v>13.320082396</v>
      </c>
      <c r="AS36" s="429">
        <v>13.066564577999999</v>
      </c>
      <c r="AT36" s="429">
        <v>13.137235473</v>
      </c>
      <c r="AU36" s="429">
        <v>13.240039409</v>
      </c>
      <c r="AV36" s="429">
        <v>12.772681825999999</v>
      </c>
      <c r="AW36" s="429">
        <v>13.11</v>
      </c>
      <c r="AX36" s="429">
        <v>13.08</v>
      </c>
      <c r="AY36" s="429">
        <v>13.22598</v>
      </c>
      <c r="AZ36" s="896">
        <v>13.35924</v>
      </c>
      <c r="BA36" s="352">
        <v>13.955769999999999</v>
      </c>
      <c r="BB36" s="352">
        <v>13.70673</v>
      </c>
      <c r="BC36" s="352">
        <v>13.44974</v>
      </c>
      <c r="BD36" s="352">
        <v>13.599679999999999</v>
      </c>
      <c r="BE36" s="352">
        <v>13.31203</v>
      </c>
      <c r="BF36" s="352">
        <v>13.30288</v>
      </c>
      <c r="BG36" s="352">
        <v>13.37965</v>
      </c>
      <c r="BH36" s="352">
        <v>12.913040000000001</v>
      </c>
      <c r="BI36" s="352">
        <v>13.23359</v>
      </c>
      <c r="BJ36" s="352">
        <v>13.255979999999999</v>
      </c>
      <c r="BK36" s="352">
        <v>13.46823</v>
      </c>
      <c r="BL36" s="352">
        <v>13.666980000000001</v>
      </c>
      <c r="BM36" s="352">
        <v>14.19434</v>
      </c>
      <c r="BN36" s="352">
        <v>13.972429999999999</v>
      </c>
      <c r="BO36" s="352">
        <v>13.72214</v>
      </c>
      <c r="BP36" s="352">
        <v>13.888629999999999</v>
      </c>
      <c r="BQ36" s="352">
        <v>13.60275</v>
      </c>
      <c r="BR36" s="352">
        <v>13.562430000000001</v>
      </c>
      <c r="BS36" s="352">
        <v>13.666869999999999</v>
      </c>
      <c r="BT36" s="352">
        <v>13.217169999999999</v>
      </c>
      <c r="BU36" s="352">
        <v>13.54053</v>
      </c>
      <c r="BV36" s="352">
        <v>13.54992</v>
      </c>
    </row>
    <row r="37" spans="1:74" ht="11.1" customHeight="1" x14ac:dyDescent="0.2">
      <c r="A37" s="58" t="s">
        <v>339</v>
      </c>
      <c r="B37" s="742" t="s">
        <v>1010</v>
      </c>
      <c r="C37" s="429">
        <v>8.291551535</v>
      </c>
      <c r="D37" s="429">
        <v>8.6555377532000009</v>
      </c>
      <c r="E37" s="429">
        <v>8.6758032186000005</v>
      </c>
      <c r="F37" s="429">
        <v>8.7320153618000003</v>
      </c>
      <c r="G37" s="429">
        <v>9.5198749698</v>
      </c>
      <c r="H37" s="429">
        <v>10.038643678</v>
      </c>
      <c r="I37" s="429">
        <v>10.338756187</v>
      </c>
      <c r="J37" s="429">
        <v>10.515581811000001</v>
      </c>
      <c r="K37" s="429">
        <v>10.205997890000001</v>
      </c>
      <c r="L37" s="429">
        <v>9.9643920993999995</v>
      </c>
      <c r="M37" s="429">
        <v>9.4774648100000007</v>
      </c>
      <c r="N37" s="429">
        <v>9.3523852094999995</v>
      </c>
      <c r="O37" s="429">
        <v>9.2213372010000008</v>
      </c>
      <c r="P37" s="429">
        <v>9.4899689563000003</v>
      </c>
      <c r="Q37" s="429">
        <v>9.0433437288</v>
      </c>
      <c r="R37" s="429">
        <v>8.4654577649</v>
      </c>
      <c r="S37" s="429">
        <v>8.7392307010000003</v>
      </c>
      <c r="T37" s="429">
        <v>9.0036208892000005</v>
      </c>
      <c r="U37" s="429">
        <v>9.1591442770999993</v>
      </c>
      <c r="V37" s="429">
        <v>9.8385840548000001</v>
      </c>
      <c r="W37" s="429">
        <v>9.4433382194999993</v>
      </c>
      <c r="X37" s="429">
        <v>9.1490674678000001</v>
      </c>
      <c r="Y37" s="429">
        <v>8.8431517432</v>
      </c>
      <c r="Z37" s="429">
        <v>8.8185799496000001</v>
      </c>
      <c r="AA37" s="429">
        <v>8.9418031650999996</v>
      </c>
      <c r="AB37" s="429">
        <v>8.6202737078999991</v>
      </c>
      <c r="AC37" s="429">
        <v>8.6950125248999992</v>
      </c>
      <c r="AD37" s="429">
        <v>8.6609913040999995</v>
      </c>
      <c r="AE37" s="429">
        <v>8.6317438264999993</v>
      </c>
      <c r="AF37" s="429">
        <v>9.0661549887999993</v>
      </c>
      <c r="AG37" s="429">
        <v>9.1247591188000001</v>
      </c>
      <c r="AH37" s="429">
        <v>9.1341203190000009</v>
      </c>
      <c r="AI37" s="429">
        <v>9.0911519268000003</v>
      </c>
      <c r="AJ37" s="429">
        <v>8.9067901378999998</v>
      </c>
      <c r="AK37" s="429">
        <v>8.6841687247999992</v>
      </c>
      <c r="AL37" s="429">
        <v>8.8204387518999994</v>
      </c>
      <c r="AM37" s="429">
        <v>8.8218634902000002</v>
      </c>
      <c r="AN37" s="429">
        <v>8.7737166150999997</v>
      </c>
      <c r="AO37" s="429">
        <v>9.1390925657000004</v>
      </c>
      <c r="AP37" s="429">
        <v>9.0986334495999994</v>
      </c>
      <c r="AQ37" s="429">
        <v>9.0648392583999993</v>
      </c>
      <c r="AR37" s="429">
        <v>9.0439833292999996</v>
      </c>
      <c r="AS37" s="429">
        <v>9.4198016672999998</v>
      </c>
      <c r="AT37" s="429">
        <v>9.3729548975999997</v>
      </c>
      <c r="AU37" s="429">
        <v>9.2982656879000007</v>
      </c>
      <c r="AV37" s="429">
        <v>9.0087648913000002</v>
      </c>
      <c r="AW37" s="429">
        <v>8.65</v>
      </c>
      <c r="AX37" s="429">
        <v>9.32</v>
      </c>
      <c r="AY37" s="429">
        <v>8.9186080000000008</v>
      </c>
      <c r="AZ37" s="896">
        <v>8.4289970000000007</v>
      </c>
      <c r="BA37" s="352">
        <v>8.9020810000000008</v>
      </c>
      <c r="BB37" s="352">
        <v>8.9683770000000003</v>
      </c>
      <c r="BC37" s="352">
        <v>8.9827049999999993</v>
      </c>
      <c r="BD37" s="352">
        <v>9.0668319999999998</v>
      </c>
      <c r="BE37" s="352">
        <v>9.5456409999999998</v>
      </c>
      <c r="BF37" s="352">
        <v>9.6589089999999995</v>
      </c>
      <c r="BG37" s="352">
        <v>9.7209219999999998</v>
      </c>
      <c r="BH37" s="352">
        <v>9.4764370000000007</v>
      </c>
      <c r="BI37" s="352">
        <v>8.9709269999999997</v>
      </c>
      <c r="BJ37" s="352">
        <v>9.7300880000000003</v>
      </c>
      <c r="BK37" s="352">
        <v>9.1789539999999992</v>
      </c>
      <c r="BL37" s="352">
        <v>8.7293099999999999</v>
      </c>
      <c r="BM37" s="352">
        <v>8.9556380000000004</v>
      </c>
      <c r="BN37" s="352">
        <v>9.0673589999999997</v>
      </c>
      <c r="BO37" s="352">
        <v>9.0606349999999996</v>
      </c>
      <c r="BP37" s="352">
        <v>9.0678149999999995</v>
      </c>
      <c r="BQ37" s="352">
        <v>9.5226640000000007</v>
      </c>
      <c r="BR37" s="352">
        <v>9.5393380000000008</v>
      </c>
      <c r="BS37" s="352">
        <v>9.5376989999999999</v>
      </c>
      <c r="BT37" s="352">
        <v>9.3056850000000004</v>
      </c>
      <c r="BU37" s="352">
        <v>8.7357630000000004</v>
      </c>
      <c r="BV37" s="352">
        <v>9.3689809999999998</v>
      </c>
    </row>
    <row r="38" spans="1:74" ht="11.1" customHeight="1" x14ac:dyDescent="0.2">
      <c r="A38" s="58" t="s">
        <v>340</v>
      </c>
      <c r="B38" s="742" t="s">
        <v>1011</v>
      </c>
      <c r="C38" s="429">
        <v>9.4591673975999999</v>
      </c>
      <c r="D38" s="429">
        <v>9.6524554037999994</v>
      </c>
      <c r="E38" s="429">
        <v>9.5612622747000007</v>
      </c>
      <c r="F38" s="429">
        <v>9.9138509458000001</v>
      </c>
      <c r="G38" s="429">
        <v>10.118781483999999</v>
      </c>
      <c r="H38" s="429">
        <v>10.811387726</v>
      </c>
      <c r="I38" s="429">
        <v>11.070915004</v>
      </c>
      <c r="J38" s="429">
        <v>10.97741409</v>
      </c>
      <c r="K38" s="429">
        <v>11.185201531000001</v>
      </c>
      <c r="L38" s="429">
        <v>10.651465173</v>
      </c>
      <c r="M38" s="429">
        <v>10.455937801999999</v>
      </c>
      <c r="N38" s="429">
        <v>10.140872127</v>
      </c>
      <c r="O38" s="429">
        <v>10.282829132</v>
      </c>
      <c r="P38" s="429">
        <v>10.363442517999999</v>
      </c>
      <c r="Q38" s="429">
        <v>10.359977690999999</v>
      </c>
      <c r="R38" s="429">
        <v>10.656778975</v>
      </c>
      <c r="S38" s="429">
        <v>10.925979756</v>
      </c>
      <c r="T38" s="429">
        <v>11.42861197</v>
      </c>
      <c r="U38" s="429">
        <v>11.641740476000001</v>
      </c>
      <c r="V38" s="429">
        <v>11.548110014000001</v>
      </c>
      <c r="W38" s="429">
        <v>11.549832625000001</v>
      </c>
      <c r="X38" s="429">
        <v>10.82803908</v>
      </c>
      <c r="Y38" s="429">
        <v>10.760889153000001</v>
      </c>
      <c r="Z38" s="429">
        <v>10.432939312</v>
      </c>
      <c r="AA38" s="429">
        <v>10.428267996000001</v>
      </c>
      <c r="AB38" s="429">
        <v>10.482130357000001</v>
      </c>
      <c r="AC38" s="429">
        <v>10.521887357000001</v>
      </c>
      <c r="AD38" s="429">
        <v>10.770954626</v>
      </c>
      <c r="AE38" s="429">
        <v>11.051136039999999</v>
      </c>
      <c r="AF38" s="429">
        <v>11.567990033999999</v>
      </c>
      <c r="AG38" s="429">
        <v>11.752849517</v>
      </c>
      <c r="AH38" s="429">
        <v>11.479682480999999</v>
      </c>
      <c r="AI38" s="429">
        <v>11.562205843999999</v>
      </c>
      <c r="AJ38" s="429">
        <v>10.943898146</v>
      </c>
      <c r="AK38" s="429">
        <v>10.769056341000001</v>
      </c>
      <c r="AL38" s="429">
        <v>10.470126142</v>
      </c>
      <c r="AM38" s="429">
        <v>10.55207287</v>
      </c>
      <c r="AN38" s="429">
        <v>10.822066882</v>
      </c>
      <c r="AO38" s="429">
        <v>10.918990332</v>
      </c>
      <c r="AP38" s="429">
        <v>11.064870245</v>
      </c>
      <c r="AQ38" s="429">
        <v>11.263997329</v>
      </c>
      <c r="AR38" s="429">
        <v>11.777149103999999</v>
      </c>
      <c r="AS38" s="429">
        <v>12.220065731</v>
      </c>
      <c r="AT38" s="429">
        <v>12.060204978</v>
      </c>
      <c r="AU38" s="429">
        <v>12.042985497</v>
      </c>
      <c r="AV38" s="429">
        <v>11.128250082999999</v>
      </c>
      <c r="AW38" s="429">
        <v>10.94</v>
      </c>
      <c r="AX38" s="429">
        <v>10.83</v>
      </c>
      <c r="AY38" s="429">
        <v>10.92254</v>
      </c>
      <c r="AZ38" s="896">
        <v>11.146089999999999</v>
      </c>
      <c r="BA38" s="352">
        <v>11.19711</v>
      </c>
      <c r="BB38" s="352">
        <v>11.345280000000001</v>
      </c>
      <c r="BC38" s="352">
        <v>11.523389999999999</v>
      </c>
      <c r="BD38" s="352">
        <v>11.97289</v>
      </c>
      <c r="BE38" s="352">
        <v>12.342549999999999</v>
      </c>
      <c r="BF38" s="352">
        <v>12.116680000000001</v>
      </c>
      <c r="BG38" s="352">
        <v>12.011659999999999</v>
      </c>
      <c r="BH38" s="352">
        <v>11.05138</v>
      </c>
      <c r="BI38" s="352">
        <v>10.946020000000001</v>
      </c>
      <c r="BJ38" s="352">
        <v>10.88364</v>
      </c>
      <c r="BK38" s="352">
        <v>11.004300000000001</v>
      </c>
      <c r="BL38" s="352">
        <v>11.21659</v>
      </c>
      <c r="BM38" s="352">
        <v>11.261139999999999</v>
      </c>
      <c r="BN38" s="352">
        <v>11.4032</v>
      </c>
      <c r="BO38" s="352">
        <v>11.568250000000001</v>
      </c>
      <c r="BP38" s="352">
        <v>12.02253</v>
      </c>
      <c r="BQ38" s="352">
        <v>12.38524</v>
      </c>
      <c r="BR38" s="352">
        <v>12.156969999999999</v>
      </c>
      <c r="BS38" s="352">
        <v>12.066649999999999</v>
      </c>
      <c r="BT38" s="352">
        <v>11.109920000000001</v>
      </c>
      <c r="BU38" s="352">
        <v>11.02675</v>
      </c>
      <c r="BV38" s="352">
        <v>10.97641</v>
      </c>
    </row>
    <row r="39" spans="1:74" ht="11.1" customHeight="1" x14ac:dyDescent="0.2">
      <c r="A39" s="58" t="s">
        <v>341</v>
      </c>
      <c r="B39" s="743" t="s">
        <v>1014</v>
      </c>
      <c r="C39" s="429">
        <v>15.604853351999999</v>
      </c>
      <c r="D39" s="429">
        <v>16.215276934999999</v>
      </c>
      <c r="E39" s="429">
        <v>16.550589485</v>
      </c>
      <c r="F39" s="429">
        <v>17.599706805</v>
      </c>
      <c r="G39" s="429">
        <v>16.81739674</v>
      </c>
      <c r="H39" s="429">
        <v>18.931892635000001</v>
      </c>
      <c r="I39" s="429">
        <v>19.917856857</v>
      </c>
      <c r="J39" s="429">
        <v>20.684563583999999</v>
      </c>
      <c r="K39" s="429">
        <v>20.418603815000001</v>
      </c>
      <c r="L39" s="429">
        <v>19.332461085999999</v>
      </c>
      <c r="M39" s="429">
        <v>17.884993199</v>
      </c>
      <c r="N39" s="429">
        <v>17.365032397</v>
      </c>
      <c r="O39" s="429">
        <v>17.835271467999998</v>
      </c>
      <c r="P39" s="429">
        <v>17.398813296</v>
      </c>
      <c r="Q39" s="429">
        <v>17.830360937999998</v>
      </c>
      <c r="R39" s="429">
        <v>17.15883036</v>
      </c>
      <c r="S39" s="429">
        <v>17.981083484999999</v>
      </c>
      <c r="T39" s="429">
        <v>19.659091128</v>
      </c>
      <c r="U39" s="429">
        <v>21.538617336000002</v>
      </c>
      <c r="V39" s="429">
        <v>22.503528222</v>
      </c>
      <c r="W39" s="429">
        <v>22.192554941000001</v>
      </c>
      <c r="X39" s="429">
        <v>20.400911334</v>
      </c>
      <c r="Y39" s="429">
        <v>18.812066469000001</v>
      </c>
      <c r="Z39" s="429">
        <v>18.234753079000001</v>
      </c>
      <c r="AA39" s="429">
        <v>19.196932700000001</v>
      </c>
      <c r="AB39" s="429">
        <v>18.717260206999999</v>
      </c>
      <c r="AC39" s="429">
        <v>18.875005035000001</v>
      </c>
      <c r="AD39" s="429">
        <v>18.377432754000001</v>
      </c>
      <c r="AE39" s="429">
        <v>19.068334249999999</v>
      </c>
      <c r="AF39" s="429">
        <v>20.859415631000001</v>
      </c>
      <c r="AG39" s="429">
        <v>23.780208649999999</v>
      </c>
      <c r="AH39" s="429">
        <v>22.959561604000001</v>
      </c>
      <c r="AI39" s="429">
        <v>22.994233164000001</v>
      </c>
      <c r="AJ39" s="429">
        <v>21.356713126999999</v>
      </c>
      <c r="AK39" s="429">
        <v>18.139397805000002</v>
      </c>
      <c r="AL39" s="429">
        <v>18.521721082999999</v>
      </c>
      <c r="AM39" s="429">
        <v>19.023671354000001</v>
      </c>
      <c r="AN39" s="429">
        <v>19.126196131</v>
      </c>
      <c r="AO39" s="429">
        <v>19.370441173</v>
      </c>
      <c r="AP39" s="429">
        <v>19.005634779000001</v>
      </c>
      <c r="AQ39" s="429">
        <v>19.742601784000001</v>
      </c>
      <c r="AR39" s="429">
        <v>21.636159371000002</v>
      </c>
      <c r="AS39" s="429">
        <v>23.796709049</v>
      </c>
      <c r="AT39" s="429">
        <v>23.721241188</v>
      </c>
      <c r="AU39" s="429">
        <v>24.014447272999998</v>
      </c>
      <c r="AV39" s="429">
        <v>21.737553849000001</v>
      </c>
      <c r="AW39" s="429">
        <v>19.82</v>
      </c>
      <c r="AX39" s="429">
        <v>21.21</v>
      </c>
      <c r="AY39" s="429">
        <v>20.694559999999999</v>
      </c>
      <c r="AZ39" s="896">
        <v>20.205179999999999</v>
      </c>
      <c r="BA39" s="352">
        <v>20.14235</v>
      </c>
      <c r="BB39" s="352">
        <v>19.611940000000001</v>
      </c>
      <c r="BC39" s="352">
        <v>20.270420000000001</v>
      </c>
      <c r="BD39" s="352">
        <v>22.181570000000001</v>
      </c>
      <c r="BE39" s="352">
        <v>24.400980000000001</v>
      </c>
      <c r="BF39" s="352">
        <v>24.331469999999999</v>
      </c>
      <c r="BG39" s="352">
        <v>24.621420000000001</v>
      </c>
      <c r="BH39" s="352">
        <v>22.301179999999999</v>
      </c>
      <c r="BI39" s="352">
        <v>20.355180000000001</v>
      </c>
      <c r="BJ39" s="352">
        <v>21.792369999999998</v>
      </c>
      <c r="BK39" s="352">
        <v>21.278949999999998</v>
      </c>
      <c r="BL39" s="352">
        <v>20.78491</v>
      </c>
      <c r="BM39" s="352">
        <v>20.73686</v>
      </c>
      <c r="BN39" s="352">
        <v>20.214939999999999</v>
      </c>
      <c r="BO39" s="352">
        <v>20.910270000000001</v>
      </c>
      <c r="BP39" s="352">
        <v>22.90381</v>
      </c>
      <c r="BQ39" s="352">
        <v>25.22814</v>
      </c>
      <c r="BR39" s="352">
        <v>25.180140000000002</v>
      </c>
      <c r="BS39" s="352">
        <v>25.510339999999999</v>
      </c>
      <c r="BT39" s="352">
        <v>23.132560000000002</v>
      </c>
      <c r="BU39" s="352">
        <v>21.13589</v>
      </c>
      <c r="BV39" s="352">
        <v>22.659389999999998</v>
      </c>
    </row>
    <row r="40" spans="1:74" ht="11.1" customHeight="1" x14ac:dyDescent="0.2">
      <c r="A40" s="58"/>
      <c r="B40" s="538"/>
      <c r="C40" s="429"/>
      <c r="D40" s="429"/>
      <c r="E40" s="429"/>
      <c r="F40" s="429"/>
      <c r="G40" s="429"/>
      <c r="H40" s="429"/>
      <c r="I40" s="429"/>
      <c r="J40" s="429"/>
      <c r="K40" s="429"/>
      <c r="L40" s="429"/>
      <c r="M40" s="429"/>
      <c r="N40" s="429"/>
      <c r="O40" s="429"/>
      <c r="P40" s="429"/>
      <c r="Q40" s="429"/>
      <c r="R40" s="429"/>
      <c r="S40" s="429"/>
      <c r="T40" s="429"/>
      <c r="U40" s="429"/>
      <c r="V40" s="429"/>
      <c r="W40" s="429"/>
      <c r="X40" s="429"/>
      <c r="Y40" s="429"/>
      <c r="Z40" s="429"/>
      <c r="AA40" s="429"/>
      <c r="AB40" s="429"/>
      <c r="AC40" s="429"/>
      <c r="AD40" s="429"/>
      <c r="AE40" s="429"/>
      <c r="AF40" s="429"/>
      <c r="AG40" s="429"/>
      <c r="AH40" s="429"/>
      <c r="AI40" s="429"/>
      <c r="AJ40" s="429"/>
      <c r="AK40" s="429"/>
      <c r="AL40" s="429"/>
      <c r="AM40" s="429"/>
      <c r="AN40" s="429"/>
      <c r="AO40" s="429"/>
      <c r="AP40" s="429"/>
      <c r="AQ40" s="429"/>
      <c r="AR40" s="429"/>
      <c r="AS40" s="429"/>
      <c r="AT40" s="429"/>
      <c r="AU40" s="429"/>
      <c r="AV40" s="429"/>
      <c r="AW40" s="429"/>
      <c r="AX40" s="429"/>
      <c r="AY40" s="429"/>
      <c r="AZ40" s="896"/>
      <c r="BA40" s="352"/>
      <c r="BB40" s="352"/>
      <c r="BC40" s="352"/>
      <c r="BD40" s="352"/>
      <c r="BE40" s="352"/>
      <c r="BF40" s="352"/>
      <c r="BG40" s="352"/>
      <c r="BH40" s="352"/>
      <c r="BI40" s="352"/>
      <c r="BJ40" s="352"/>
      <c r="BK40" s="352"/>
      <c r="BL40" s="352"/>
      <c r="BM40" s="352"/>
      <c r="BN40" s="352"/>
      <c r="BO40" s="352"/>
      <c r="BP40" s="352"/>
      <c r="BQ40" s="352"/>
      <c r="BR40" s="352"/>
      <c r="BS40" s="352"/>
      <c r="BT40" s="352"/>
      <c r="BU40" s="352"/>
      <c r="BV40" s="352"/>
    </row>
    <row r="41" spans="1:74" ht="11.1" customHeight="1" x14ac:dyDescent="0.2">
      <c r="A41" s="58"/>
      <c r="B41" s="60" t="s">
        <v>988</v>
      </c>
      <c r="C41" s="466"/>
      <c r="D41" s="466"/>
      <c r="E41" s="466"/>
      <c r="F41" s="466"/>
      <c r="G41" s="466"/>
      <c r="H41" s="466"/>
      <c r="I41" s="466"/>
      <c r="J41" s="466"/>
      <c r="K41" s="466"/>
      <c r="L41" s="466"/>
      <c r="M41" s="466"/>
      <c r="N41" s="466"/>
      <c r="O41" s="466"/>
      <c r="P41" s="466"/>
      <c r="Q41" s="466"/>
      <c r="R41" s="466"/>
      <c r="S41" s="466"/>
      <c r="T41" s="466"/>
      <c r="U41" s="466"/>
      <c r="V41" s="466"/>
      <c r="W41" s="466"/>
      <c r="X41" s="466"/>
      <c r="Y41" s="466"/>
      <c r="Z41" s="466"/>
      <c r="AA41" s="466"/>
      <c r="AB41" s="466"/>
      <c r="AC41" s="466"/>
      <c r="AD41" s="466"/>
      <c r="AE41" s="466"/>
      <c r="AF41" s="466"/>
      <c r="AG41" s="466"/>
      <c r="AH41" s="466"/>
      <c r="AI41" s="466"/>
      <c r="AJ41" s="466"/>
      <c r="AK41" s="466"/>
      <c r="AL41" s="466"/>
      <c r="AM41" s="466"/>
      <c r="AN41" s="466"/>
      <c r="AO41" s="466"/>
      <c r="AP41" s="466"/>
      <c r="AQ41" s="466"/>
      <c r="AR41" s="466"/>
      <c r="AS41" s="466"/>
      <c r="AT41" s="466"/>
      <c r="AU41" s="466"/>
      <c r="AV41" s="466"/>
      <c r="AW41" s="466"/>
      <c r="AX41" s="466"/>
      <c r="AY41" s="466"/>
      <c r="AZ41" s="943"/>
      <c r="BA41" s="464"/>
      <c r="BB41" s="464"/>
      <c r="BC41" s="464"/>
      <c r="BD41" s="464"/>
      <c r="BE41" s="464"/>
      <c r="BF41" s="464"/>
      <c r="BG41" s="464"/>
      <c r="BH41" s="464"/>
      <c r="BI41" s="464"/>
      <c r="BJ41" s="464"/>
      <c r="BK41" s="464"/>
      <c r="BL41" s="464"/>
      <c r="BM41" s="464"/>
      <c r="BN41" s="464"/>
      <c r="BO41" s="464"/>
      <c r="BP41" s="464"/>
      <c r="BQ41" s="464"/>
      <c r="BR41" s="464"/>
      <c r="BS41" s="464"/>
      <c r="BT41" s="464"/>
      <c r="BU41" s="464"/>
      <c r="BV41" s="464"/>
    </row>
    <row r="42" spans="1:74" s="539" customFormat="1" ht="11.1" customHeight="1" x14ac:dyDescent="0.2">
      <c r="A42" s="537" t="s">
        <v>352</v>
      </c>
      <c r="B42" s="578" t="s">
        <v>1150</v>
      </c>
      <c r="C42" s="429">
        <v>7.19</v>
      </c>
      <c r="D42" s="429">
        <v>7.28</v>
      </c>
      <c r="E42" s="429">
        <v>7.37</v>
      </c>
      <c r="F42" s="429">
        <v>7.7</v>
      </c>
      <c r="G42" s="429">
        <v>8.25</v>
      </c>
      <c r="H42" s="429">
        <v>8.85</v>
      </c>
      <c r="I42" s="429">
        <v>9.31</v>
      </c>
      <c r="J42" s="429">
        <v>9.3800000000000008</v>
      </c>
      <c r="K42" s="429">
        <v>9.06</v>
      </c>
      <c r="L42" s="429">
        <v>8.4499999999999993</v>
      </c>
      <c r="M42" s="429">
        <v>8.14</v>
      </c>
      <c r="N42" s="429">
        <v>8.5</v>
      </c>
      <c r="O42" s="429">
        <v>8.18</v>
      </c>
      <c r="P42" s="429">
        <v>8.01</v>
      </c>
      <c r="Q42" s="429">
        <v>7.8</v>
      </c>
      <c r="R42" s="429">
        <v>7.51</v>
      </c>
      <c r="S42" s="429">
        <v>7.64</v>
      </c>
      <c r="T42" s="429">
        <v>8.11</v>
      </c>
      <c r="U42" s="429">
        <v>8.36</v>
      </c>
      <c r="V42" s="429">
        <v>8.9</v>
      </c>
      <c r="W42" s="429">
        <v>8.43</v>
      </c>
      <c r="X42" s="429">
        <v>8.01</v>
      </c>
      <c r="Y42" s="429">
        <v>7.79</v>
      </c>
      <c r="Z42" s="429">
        <v>7.61</v>
      </c>
      <c r="AA42" s="429">
        <v>8.07</v>
      </c>
      <c r="AB42" s="429">
        <v>7.76</v>
      </c>
      <c r="AC42" s="429">
        <v>7.68</v>
      </c>
      <c r="AD42" s="429">
        <v>7.79</v>
      </c>
      <c r="AE42" s="429">
        <v>7.87</v>
      </c>
      <c r="AF42" s="429">
        <v>8.41</v>
      </c>
      <c r="AG42" s="429">
        <v>8.73</v>
      </c>
      <c r="AH42" s="429">
        <v>8.67</v>
      </c>
      <c r="AI42" s="429">
        <v>8.4499999999999993</v>
      </c>
      <c r="AJ42" s="429">
        <v>8.11</v>
      </c>
      <c r="AK42" s="429">
        <v>7.85</v>
      </c>
      <c r="AL42" s="429">
        <v>7.96</v>
      </c>
      <c r="AM42" s="429">
        <v>8.32</v>
      </c>
      <c r="AN42" s="429">
        <v>8.2100000000000009</v>
      </c>
      <c r="AO42" s="429">
        <v>8.23</v>
      </c>
      <c r="AP42" s="429">
        <v>8.16</v>
      </c>
      <c r="AQ42" s="429">
        <v>8.26</v>
      </c>
      <c r="AR42" s="429">
        <v>8.8699999999999992</v>
      </c>
      <c r="AS42" s="429">
        <v>9.31</v>
      </c>
      <c r="AT42" s="429">
        <v>9.06</v>
      </c>
      <c r="AU42" s="429">
        <v>9.02</v>
      </c>
      <c r="AV42" s="429">
        <v>8.65</v>
      </c>
      <c r="AW42" s="429">
        <v>8.44</v>
      </c>
      <c r="AX42" s="429">
        <v>8.5299999999999994</v>
      </c>
      <c r="AY42" s="429">
        <v>8.7840849999999993</v>
      </c>
      <c r="AZ42" s="896">
        <v>8.352862</v>
      </c>
      <c r="BA42" s="352">
        <v>8.5383689999999994</v>
      </c>
      <c r="BB42" s="352">
        <v>8.4386379999999992</v>
      </c>
      <c r="BC42" s="352">
        <v>8.4257369999999998</v>
      </c>
      <c r="BD42" s="352">
        <v>9.0065720000000002</v>
      </c>
      <c r="BE42" s="352">
        <v>9.3437249999999992</v>
      </c>
      <c r="BF42" s="352">
        <v>9.2194190000000003</v>
      </c>
      <c r="BG42" s="352">
        <v>9.2245310000000007</v>
      </c>
      <c r="BH42" s="352">
        <v>8.7804610000000007</v>
      </c>
      <c r="BI42" s="352">
        <v>8.5622260000000008</v>
      </c>
      <c r="BJ42" s="352">
        <v>8.7362020000000005</v>
      </c>
      <c r="BK42" s="352">
        <v>8.6719469999999994</v>
      </c>
      <c r="BL42" s="352">
        <v>8.4597259999999999</v>
      </c>
      <c r="BM42" s="352">
        <v>8.6110030000000002</v>
      </c>
      <c r="BN42" s="352">
        <v>8.4600799999999996</v>
      </c>
      <c r="BO42" s="352">
        <v>8.448404</v>
      </c>
      <c r="BP42" s="352">
        <v>9.0061269999999993</v>
      </c>
      <c r="BQ42" s="352">
        <v>9.3220559999999999</v>
      </c>
      <c r="BR42" s="352">
        <v>9.1883700000000008</v>
      </c>
      <c r="BS42" s="352">
        <v>9.1878489999999999</v>
      </c>
      <c r="BT42" s="352">
        <v>8.7717519999999993</v>
      </c>
      <c r="BU42" s="352">
        <v>8.5544200000000004</v>
      </c>
      <c r="BV42" s="352">
        <v>8.7269089999999991</v>
      </c>
    </row>
    <row r="43" spans="1:74" ht="11.1" customHeight="1" x14ac:dyDescent="0.2">
      <c r="A43" s="58" t="s">
        <v>343</v>
      </c>
      <c r="B43" s="742" t="s">
        <v>1004</v>
      </c>
      <c r="C43" s="429">
        <v>14.908978846</v>
      </c>
      <c r="D43" s="429">
        <v>15.171336002</v>
      </c>
      <c r="E43" s="429">
        <v>14.481802047</v>
      </c>
      <c r="F43" s="429">
        <v>14.389690284</v>
      </c>
      <c r="G43" s="429">
        <v>14.632975843000001</v>
      </c>
      <c r="H43" s="429">
        <v>15.195911039</v>
      </c>
      <c r="I43" s="429">
        <v>15.346667663</v>
      </c>
      <c r="J43" s="429">
        <v>15.677703128999999</v>
      </c>
      <c r="K43" s="429">
        <v>15.387625308000001</v>
      </c>
      <c r="L43" s="429">
        <v>14.571207530000001</v>
      </c>
      <c r="M43" s="429">
        <v>14.458808072</v>
      </c>
      <c r="N43" s="429">
        <v>16.011839629000001</v>
      </c>
      <c r="O43" s="429">
        <v>16.594703284000001</v>
      </c>
      <c r="P43" s="429">
        <v>16.413030007</v>
      </c>
      <c r="Q43" s="429">
        <v>16.051500247</v>
      </c>
      <c r="R43" s="429">
        <v>15.191092877999999</v>
      </c>
      <c r="S43" s="429">
        <v>15.251041020000001</v>
      </c>
      <c r="T43" s="429">
        <v>15.234160251</v>
      </c>
      <c r="U43" s="429">
        <v>15.840576197000001</v>
      </c>
      <c r="V43" s="429">
        <v>15.709319896</v>
      </c>
      <c r="W43" s="429">
        <v>15.717870536</v>
      </c>
      <c r="X43" s="429">
        <v>15.783267110000001</v>
      </c>
      <c r="Y43" s="429">
        <v>15.745402648000001</v>
      </c>
      <c r="Z43" s="429">
        <v>16.223285243999999</v>
      </c>
      <c r="AA43" s="429">
        <v>16.78045101</v>
      </c>
      <c r="AB43" s="429">
        <v>16.479023217999998</v>
      </c>
      <c r="AC43" s="429">
        <v>15.842568361</v>
      </c>
      <c r="AD43" s="429">
        <v>15.688600548</v>
      </c>
      <c r="AE43" s="429">
        <v>15.457765247999999</v>
      </c>
      <c r="AF43" s="429">
        <v>15.093096633</v>
      </c>
      <c r="AG43" s="429">
        <v>16.309093109999999</v>
      </c>
      <c r="AH43" s="429">
        <v>16.259998278000001</v>
      </c>
      <c r="AI43" s="429">
        <v>16.545520604</v>
      </c>
      <c r="AJ43" s="429">
        <v>16.567369199000002</v>
      </c>
      <c r="AK43" s="429">
        <v>16.797085857999999</v>
      </c>
      <c r="AL43" s="429">
        <v>17.571541993</v>
      </c>
      <c r="AM43" s="429">
        <v>18.227053809000001</v>
      </c>
      <c r="AN43" s="429">
        <v>19.131536504</v>
      </c>
      <c r="AO43" s="429">
        <v>17.917154679999999</v>
      </c>
      <c r="AP43" s="429">
        <v>17.046674855999999</v>
      </c>
      <c r="AQ43" s="429">
        <v>16.946761672000001</v>
      </c>
      <c r="AR43" s="429">
        <v>17.614923624999999</v>
      </c>
      <c r="AS43" s="429">
        <v>18.061843349</v>
      </c>
      <c r="AT43" s="429">
        <v>18.013461493000001</v>
      </c>
      <c r="AU43" s="429">
        <v>17.120956074999999</v>
      </c>
      <c r="AV43" s="429">
        <v>16.276670979999999</v>
      </c>
      <c r="AW43" s="429">
        <v>17.62</v>
      </c>
      <c r="AX43" s="429">
        <v>18.79</v>
      </c>
      <c r="AY43" s="429">
        <v>19.533080000000002</v>
      </c>
      <c r="AZ43" s="896">
        <v>20.48085</v>
      </c>
      <c r="BA43" s="352">
        <v>19.214120000000001</v>
      </c>
      <c r="BB43" s="352">
        <v>18.197340000000001</v>
      </c>
      <c r="BC43" s="352">
        <v>18.01172</v>
      </c>
      <c r="BD43" s="352">
        <v>18.53472</v>
      </c>
      <c r="BE43" s="352">
        <v>18.912400000000002</v>
      </c>
      <c r="BF43" s="352">
        <v>18.79983</v>
      </c>
      <c r="BG43" s="352">
        <v>17.84076</v>
      </c>
      <c r="BH43" s="352">
        <v>16.945119999999999</v>
      </c>
      <c r="BI43" s="352">
        <v>18.281220000000001</v>
      </c>
      <c r="BJ43" s="352">
        <v>19.43581</v>
      </c>
      <c r="BK43" s="352">
        <v>20.17886</v>
      </c>
      <c r="BL43" s="352">
        <v>21.12088</v>
      </c>
      <c r="BM43" s="352">
        <v>19.718109999999999</v>
      </c>
      <c r="BN43" s="352">
        <v>18.573090000000001</v>
      </c>
      <c r="BO43" s="352">
        <v>18.32414</v>
      </c>
      <c r="BP43" s="352">
        <v>18.840129999999998</v>
      </c>
      <c r="BQ43" s="352">
        <v>19.17258</v>
      </c>
      <c r="BR43" s="352">
        <v>19.007570000000001</v>
      </c>
      <c r="BS43" s="352">
        <v>18.023199999999999</v>
      </c>
      <c r="BT43" s="352">
        <v>17.119720000000001</v>
      </c>
      <c r="BU43" s="352">
        <v>18.527809999999999</v>
      </c>
      <c r="BV43" s="352">
        <v>19.674949999999999</v>
      </c>
    </row>
    <row r="44" spans="1:74" ht="11.1" customHeight="1" x14ac:dyDescent="0.2">
      <c r="A44" s="58" t="s">
        <v>344</v>
      </c>
      <c r="B44" s="609" t="s">
        <v>1005</v>
      </c>
      <c r="C44" s="429">
        <v>7.9314032747000001</v>
      </c>
      <c r="D44" s="429">
        <v>7.8641777908000003</v>
      </c>
      <c r="E44" s="429">
        <v>7.5817049504999998</v>
      </c>
      <c r="F44" s="429">
        <v>7.8086707592</v>
      </c>
      <c r="G44" s="429">
        <v>8.1989770983000003</v>
      </c>
      <c r="H44" s="429">
        <v>8.7105879702000006</v>
      </c>
      <c r="I44" s="429">
        <v>9.1837315897000007</v>
      </c>
      <c r="J44" s="429">
        <v>9.4516428053000006</v>
      </c>
      <c r="K44" s="429">
        <v>8.9872132330000003</v>
      </c>
      <c r="L44" s="429">
        <v>8.2300072918999998</v>
      </c>
      <c r="M44" s="429">
        <v>8.0932084025000002</v>
      </c>
      <c r="N44" s="429">
        <v>8.7473167956999998</v>
      </c>
      <c r="O44" s="429">
        <v>8.5849668979999993</v>
      </c>
      <c r="P44" s="429">
        <v>8.1490065123999997</v>
      </c>
      <c r="Q44" s="429">
        <v>7.8799242027999998</v>
      </c>
      <c r="R44" s="429">
        <v>7.8052256118000001</v>
      </c>
      <c r="S44" s="429">
        <v>7.7685141912000004</v>
      </c>
      <c r="T44" s="429">
        <v>7.8095769527999996</v>
      </c>
      <c r="U44" s="429">
        <v>7.9646367897000001</v>
      </c>
      <c r="V44" s="429">
        <v>7.8899699427999996</v>
      </c>
      <c r="W44" s="429">
        <v>7.7599517228000003</v>
      </c>
      <c r="X44" s="429">
        <v>7.7215963662</v>
      </c>
      <c r="Y44" s="429">
        <v>7.7734536962999998</v>
      </c>
      <c r="Z44" s="429">
        <v>7.7612444983</v>
      </c>
      <c r="AA44" s="429">
        <v>8.5386321802000005</v>
      </c>
      <c r="AB44" s="429">
        <v>8.6397219113000006</v>
      </c>
      <c r="AC44" s="429">
        <v>8.2207305220000002</v>
      </c>
      <c r="AD44" s="429">
        <v>7.9462371583999998</v>
      </c>
      <c r="AE44" s="429">
        <v>8.2795851240000005</v>
      </c>
      <c r="AF44" s="429">
        <v>8.5638390566999991</v>
      </c>
      <c r="AG44" s="429">
        <v>8.8203869837000006</v>
      </c>
      <c r="AH44" s="429">
        <v>8.9388024826999999</v>
      </c>
      <c r="AI44" s="429">
        <v>8.5799797074999997</v>
      </c>
      <c r="AJ44" s="429">
        <v>8.5195152161000003</v>
      </c>
      <c r="AK44" s="429">
        <v>8.3931800260999996</v>
      </c>
      <c r="AL44" s="429">
        <v>8.7954544621000004</v>
      </c>
      <c r="AM44" s="429">
        <v>9.8792984599999993</v>
      </c>
      <c r="AN44" s="429">
        <v>10.070043481000001</v>
      </c>
      <c r="AO44" s="429">
        <v>8.9863310965000007</v>
      </c>
      <c r="AP44" s="429">
        <v>8.8032943572000004</v>
      </c>
      <c r="AQ44" s="429">
        <v>8.8475111635000001</v>
      </c>
      <c r="AR44" s="429">
        <v>9.7623970914000004</v>
      </c>
      <c r="AS44" s="429">
        <v>10.330723833</v>
      </c>
      <c r="AT44" s="429">
        <v>10.202193448999999</v>
      </c>
      <c r="AU44" s="429">
        <v>9.4722252134999998</v>
      </c>
      <c r="AV44" s="429">
        <v>9.9878701314999994</v>
      </c>
      <c r="AW44" s="429">
        <v>10.210000000000001</v>
      </c>
      <c r="AX44" s="429">
        <v>10.74</v>
      </c>
      <c r="AY44" s="429">
        <v>11.81474</v>
      </c>
      <c r="AZ44" s="896">
        <v>11.403</v>
      </c>
      <c r="BA44" s="352">
        <v>9.8926200000000009</v>
      </c>
      <c r="BB44" s="352">
        <v>9.5290870000000005</v>
      </c>
      <c r="BC44" s="352">
        <v>9.4408960000000004</v>
      </c>
      <c r="BD44" s="352">
        <v>10.09637</v>
      </c>
      <c r="BE44" s="352">
        <v>10.372769999999999</v>
      </c>
      <c r="BF44" s="352">
        <v>10.63008</v>
      </c>
      <c r="BG44" s="352">
        <v>9.7712970000000006</v>
      </c>
      <c r="BH44" s="352">
        <v>10.110519999999999</v>
      </c>
      <c r="BI44" s="352">
        <v>10.262980000000001</v>
      </c>
      <c r="BJ44" s="352">
        <v>10.593109999999999</v>
      </c>
      <c r="BK44" s="352">
        <v>11.156969999999999</v>
      </c>
      <c r="BL44" s="352">
        <v>11.25239</v>
      </c>
      <c r="BM44" s="352">
        <v>9.9528459999999992</v>
      </c>
      <c r="BN44" s="352">
        <v>9.5425400000000007</v>
      </c>
      <c r="BO44" s="352">
        <v>9.442869</v>
      </c>
      <c r="BP44" s="352">
        <v>10.076029999999999</v>
      </c>
      <c r="BQ44" s="352">
        <v>10.345840000000001</v>
      </c>
      <c r="BR44" s="352">
        <v>10.592029999999999</v>
      </c>
      <c r="BS44" s="352">
        <v>9.72851</v>
      </c>
      <c r="BT44" s="352">
        <v>10.080349999999999</v>
      </c>
      <c r="BU44" s="352">
        <v>10.203810000000001</v>
      </c>
      <c r="BV44" s="352">
        <v>10.54608</v>
      </c>
    </row>
    <row r="45" spans="1:74" ht="11.1" customHeight="1" x14ac:dyDescent="0.2">
      <c r="A45" s="58" t="s">
        <v>345</v>
      </c>
      <c r="B45" s="742" t="s">
        <v>1006</v>
      </c>
      <c r="C45" s="429">
        <v>7.4423024396999997</v>
      </c>
      <c r="D45" s="429">
        <v>7.6354207839999999</v>
      </c>
      <c r="E45" s="429">
        <v>7.4951994691000001</v>
      </c>
      <c r="F45" s="429">
        <v>7.8827468553999998</v>
      </c>
      <c r="G45" s="429">
        <v>8.3858649539000005</v>
      </c>
      <c r="H45" s="429">
        <v>8.7535488104999999</v>
      </c>
      <c r="I45" s="429">
        <v>8.7969761858000002</v>
      </c>
      <c r="J45" s="429">
        <v>8.9437379590999999</v>
      </c>
      <c r="K45" s="429">
        <v>8.5451066675000007</v>
      </c>
      <c r="L45" s="429">
        <v>8.4634214650999997</v>
      </c>
      <c r="M45" s="429">
        <v>8.1296094663999998</v>
      </c>
      <c r="N45" s="429">
        <v>8.2563320495999992</v>
      </c>
      <c r="O45" s="429">
        <v>8.2691640669000002</v>
      </c>
      <c r="P45" s="429">
        <v>8.3066494593000009</v>
      </c>
      <c r="Q45" s="429">
        <v>8.0804115768999996</v>
      </c>
      <c r="R45" s="429">
        <v>7.8212898513000004</v>
      </c>
      <c r="S45" s="429">
        <v>7.8185341629999998</v>
      </c>
      <c r="T45" s="429">
        <v>7.8577209823</v>
      </c>
      <c r="U45" s="429">
        <v>7.9504749827000003</v>
      </c>
      <c r="V45" s="429">
        <v>8.0444041931000001</v>
      </c>
      <c r="W45" s="429">
        <v>7.8264463874999999</v>
      </c>
      <c r="X45" s="429">
        <v>7.8629280076999999</v>
      </c>
      <c r="Y45" s="429">
        <v>7.779849682</v>
      </c>
      <c r="Z45" s="429">
        <v>7.7232401708999996</v>
      </c>
      <c r="AA45" s="429">
        <v>8.1233933951000008</v>
      </c>
      <c r="AB45" s="429">
        <v>7.9357488183999996</v>
      </c>
      <c r="AC45" s="429">
        <v>7.6889524204999997</v>
      </c>
      <c r="AD45" s="429">
        <v>8.0030085488000005</v>
      </c>
      <c r="AE45" s="429">
        <v>7.9081903836</v>
      </c>
      <c r="AF45" s="429">
        <v>8.2188804492000003</v>
      </c>
      <c r="AG45" s="429">
        <v>8.4062374972999994</v>
      </c>
      <c r="AH45" s="429">
        <v>8.2382479517</v>
      </c>
      <c r="AI45" s="429">
        <v>8.2125846121000006</v>
      </c>
      <c r="AJ45" s="429">
        <v>8.1115903734000003</v>
      </c>
      <c r="AK45" s="429">
        <v>8.0238944248999999</v>
      </c>
      <c r="AL45" s="429">
        <v>8.0711431194000003</v>
      </c>
      <c r="AM45" s="429">
        <v>8.7328416866000005</v>
      </c>
      <c r="AN45" s="429">
        <v>8.7986802924000003</v>
      </c>
      <c r="AO45" s="429">
        <v>8.7020380974999991</v>
      </c>
      <c r="AP45" s="429">
        <v>8.6894145504000004</v>
      </c>
      <c r="AQ45" s="429">
        <v>8.3817695844000006</v>
      </c>
      <c r="AR45" s="429">
        <v>8.9941225111000005</v>
      </c>
      <c r="AS45" s="429">
        <v>9.5105887556000006</v>
      </c>
      <c r="AT45" s="429">
        <v>9.3144975484000003</v>
      </c>
      <c r="AU45" s="429">
        <v>9.3053901219000004</v>
      </c>
      <c r="AV45" s="429">
        <v>9.2579821171999992</v>
      </c>
      <c r="AW45" s="429">
        <v>9.16</v>
      </c>
      <c r="AX45" s="429">
        <v>9.19</v>
      </c>
      <c r="AY45" s="429">
        <v>9.8284389999999995</v>
      </c>
      <c r="AZ45" s="896">
        <v>9.3812940000000005</v>
      </c>
      <c r="BA45" s="352">
        <v>9.3302659999999999</v>
      </c>
      <c r="BB45" s="352">
        <v>9.2807189999999995</v>
      </c>
      <c r="BC45" s="352">
        <v>8.8375760000000003</v>
      </c>
      <c r="BD45" s="352">
        <v>9.2466840000000001</v>
      </c>
      <c r="BE45" s="352">
        <v>9.5801429999999996</v>
      </c>
      <c r="BF45" s="352">
        <v>9.7045200000000005</v>
      </c>
      <c r="BG45" s="352">
        <v>9.5899959999999993</v>
      </c>
      <c r="BH45" s="352">
        <v>9.4812999999999992</v>
      </c>
      <c r="BI45" s="352">
        <v>9.3923009999999998</v>
      </c>
      <c r="BJ45" s="352">
        <v>9.3972719999999992</v>
      </c>
      <c r="BK45" s="352">
        <v>9.5952029999999997</v>
      </c>
      <c r="BL45" s="352">
        <v>9.6193190000000008</v>
      </c>
      <c r="BM45" s="352">
        <v>9.4830170000000003</v>
      </c>
      <c r="BN45" s="352">
        <v>9.3934309999999996</v>
      </c>
      <c r="BO45" s="352">
        <v>8.9453549999999993</v>
      </c>
      <c r="BP45" s="352">
        <v>9.3542489999999994</v>
      </c>
      <c r="BQ45" s="352">
        <v>9.6955259999999992</v>
      </c>
      <c r="BR45" s="352">
        <v>9.8210420000000003</v>
      </c>
      <c r="BS45" s="352">
        <v>9.7071830000000006</v>
      </c>
      <c r="BT45" s="352">
        <v>9.6056369999999998</v>
      </c>
      <c r="BU45" s="352">
        <v>9.5025449999999996</v>
      </c>
      <c r="BV45" s="352">
        <v>9.4982199999999999</v>
      </c>
    </row>
    <row r="46" spans="1:74" ht="11.1" customHeight="1" x14ac:dyDescent="0.2">
      <c r="A46" s="58" t="s">
        <v>346</v>
      </c>
      <c r="B46" s="742" t="s">
        <v>1007</v>
      </c>
      <c r="C46" s="429">
        <v>7.0697299444999997</v>
      </c>
      <c r="D46" s="429">
        <v>7.1843274207999999</v>
      </c>
      <c r="E46" s="429">
        <v>7.0633141728000002</v>
      </c>
      <c r="F46" s="429">
        <v>7.3094850137999998</v>
      </c>
      <c r="G46" s="429">
        <v>7.7037813721999999</v>
      </c>
      <c r="H46" s="429">
        <v>8.7449701041000001</v>
      </c>
      <c r="I46" s="429">
        <v>8.7349333631999997</v>
      </c>
      <c r="J46" s="429">
        <v>8.7221187454999995</v>
      </c>
      <c r="K46" s="429">
        <v>8.5248511838999992</v>
      </c>
      <c r="L46" s="429">
        <v>7.5772113161999997</v>
      </c>
      <c r="M46" s="429">
        <v>7.3810858010000002</v>
      </c>
      <c r="N46" s="429">
        <v>7.4567666406999997</v>
      </c>
      <c r="O46" s="429">
        <v>7.4571500224999996</v>
      </c>
      <c r="P46" s="429">
        <v>7.4547185177999999</v>
      </c>
      <c r="Q46" s="429">
        <v>7.3798671514</v>
      </c>
      <c r="R46" s="429">
        <v>7.4196507683000004</v>
      </c>
      <c r="S46" s="429">
        <v>7.4529019063000002</v>
      </c>
      <c r="T46" s="429">
        <v>8.6129269997000009</v>
      </c>
      <c r="U46" s="429">
        <v>8.5138368460000002</v>
      </c>
      <c r="V46" s="429">
        <v>8.6230633931000007</v>
      </c>
      <c r="W46" s="429">
        <v>8.3072812784999996</v>
      </c>
      <c r="X46" s="429">
        <v>7.4004393978999996</v>
      </c>
      <c r="Y46" s="429">
        <v>7.2776281762000004</v>
      </c>
      <c r="Z46" s="429">
        <v>7.1608621119000002</v>
      </c>
      <c r="AA46" s="429">
        <v>7.5398935289000004</v>
      </c>
      <c r="AB46" s="429">
        <v>7.2452405125999997</v>
      </c>
      <c r="AC46" s="429">
        <v>7.3320750329999997</v>
      </c>
      <c r="AD46" s="429">
        <v>7.4122505316999998</v>
      </c>
      <c r="AE46" s="429">
        <v>7.4393271051000003</v>
      </c>
      <c r="AF46" s="429">
        <v>8.4415836833999993</v>
      </c>
      <c r="AG46" s="429">
        <v>8.4719012927000001</v>
      </c>
      <c r="AH46" s="429">
        <v>8.3315385016000008</v>
      </c>
      <c r="AI46" s="429">
        <v>8.1946001138</v>
      </c>
      <c r="AJ46" s="429">
        <v>7.4584786432000003</v>
      </c>
      <c r="AK46" s="429">
        <v>7.2818894255000002</v>
      </c>
      <c r="AL46" s="429">
        <v>7.3050101177000002</v>
      </c>
      <c r="AM46" s="429">
        <v>7.5514566313999998</v>
      </c>
      <c r="AN46" s="429">
        <v>7.6352870098999999</v>
      </c>
      <c r="AO46" s="429">
        <v>7.4463870340999998</v>
      </c>
      <c r="AP46" s="429">
        <v>7.3054257078999996</v>
      </c>
      <c r="AQ46" s="429">
        <v>7.7868018406999999</v>
      </c>
      <c r="AR46" s="429">
        <v>8.6924776826999999</v>
      </c>
      <c r="AS46" s="429">
        <v>8.9325796657000005</v>
      </c>
      <c r="AT46" s="429">
        <v>8.7141476923999992</v>
      </c>
      <c r="AU46" s="429">
        <v>8.8092071417</v>
      </c>
      <c r="AV46" s="429">
        <v>7.6826441896000004</v>
      </c>
      <c r="AW46" s="429">
        <v>7.65</v>
      </c>
      <c r="AX46" s="429">
        <v>7.55</v>
      </c>
      <c r="AY46" s="429">
        <v>7.7947139999999999</v>
      </c>
      <c r="AZ46" s="896">
        <v>7.4698279999999997</v>
      </c>
      <c r="BA46" s="352">
        <v>7.7516679999999996</v>
      </c>
      <c r="BB46" s="352">
        <v>7.5000359999999997</v>
      </c>
      <c r="BC46" s="352">
        <v>7.9223400000000002</v>
      </c>
      <c r="BD46" s="352">
        <v>8.8104139999999997</v>
      </c>
      <c r="BE46" s="352">
        <v>8.9493729999999996</v>
      </c>
      <c r="BF46" s="352">
        <v>8.8525200000000002</v>
      </c>
      <c r="BG46" s="352">
        <v>8.9835139999999996</v>
      </c>
      <c r="BH46" s="352">
        <v>7.7605170000000001</v>
      </c>
      <c r="BI46" s="352">
        <v>7.7540170000000002</v>
      </c>
      <c r="BJ46" s="352">
        <v>7.7312060000000002</v>
      </c>
      <c r="BK46" s="352">
        <v>7.7728799999999998</v>
      </c>
      <c r="BL46" s="352">
        <v>7.7770739999999998</v>
      </c>
      <c r="BM46" s="352">
        <v>7.8700659999999996</v>
      </c>
      <c r="BN46" s="352">
        <v>7.6024760000000002</v>
      </c>
      <c r="BO46" s="352">
        <v>8.0330639999999995</v>
      </c>
      <c r="BP46" s="352">
        <v>8.9363840000000003</v>
      </c>
      <c r="BQ46" s="352">
        <v>9.0812100000000004</v>
      </c>
      <c r="BR46" s="352">
        <v>8.9870000000000001</v>
      </c>
      <c r="BS46" s="352">
        <v>9.1229379999999995</v>
      </c>
      <c r="BT46" s="352">
        <v>7.881894</v>
      </c>
      <c r="BU46" s="352">
        <v>7.8776070000000002</v>
      </c>
      <c r="BV46" s="352">
        <v>7.856643</v>
      </c>
    </row>
    <row r="47" spans="1:74" ht="11.1" customHeight="1" x14ac:dyDescent="0.2">
      <c r="A47" s="58" t="s">
        <v>347</v>
      </c>
      <c r="B47" s="742" t="s">
        <v>1008</v>
      </c>
      <c r="C47" s="429">
        <v>6.4826409815000003</v>
      </c>
      <c r="D47" s="429">
        <v>6.4598519705999999</v>
      </c>
      <c r="E47" s="429">
        <v>6.7764387645999999</v>
      </c>
      <c r="F47" s="429">
        <v>7.0373198672999999</v>
      </c>
      <c r="G47" s="429">
        <v>7.6839572647000001</v>
      </c>
      <c r="H47" s="429">
        <v>8.9371481737000007</v>
      </c>
      <c r="I47" s="429">
        <v>8.8777604150999991</v>
      </c>
      <c r="J47" s="429">
        <v>9.0875493835000007</v>
      </c>
      <c r="K47" s="429">
        <v>8.4838947354999998</v>
      </c>
      <c r="L47" s="429">
        <v>7.7145927936999996</v>
      </c>
      <c r="M47" s="429">
        <v>7.5433864682999996</v>
      </c>
      <c r="N47" s="429">
        <v>8.1532663414000002</v>
      </c>
      <c r="O47" s="429">
        <v>7.9072527124</v>
      </c>
      <c r="P47" s="429">
        <v>7.6350554262000001</v>
      </c>
      <c r="Q47" s="429">
        <v>7.2764454558000002</v>
      </c>
      <c r="R47" s="429">
        <v>7.2276741351</v>
      </c>
      <c r="S47" s="429">
        <v>7.2000662018000003</v>
      </c>
      <c r="T47" s="429">
        <v>7.4173951416000001</v>
      </c>
      <c r="U47" s="429">
        <v>8.0818904914999994</v>
      </c>
      <c r="V47" s="429">
        <v>8.0454649297999996</v>
      </c>
      <c r="W47" s="429">
        <v>7.8115812545000001</v>
      </c>
      <c r="X47" s="429">
        <v>7.4557354511999998</v>
      </c>
      <c r="Y47" s="429">
        <v>7.4339230423</v>
      </c>
      <c r="Z47" s="429">
        <v>7.4753378900999996</v>
      </c>
      <c r="AA47" s="429">
        <v>7.9364200046000004</v>
      </c>
      <c r="AB47" s="429">
        <v>7.4815475824000002</v>
      </c>
      <c r="AC47" s="429">
        <v>7.3200861243000004</v>
      </c>
      <c r="AD47" s="429">
        <v>7.3722926606000003</v>
      </c>
      <c r="AE47" s="429">
        <v>7.4016231204</v>
      </c>
      <c r="AF47" s="429">
        <v>8.1163993357000006</v>
      </c>
      <c r="AG47" s="429">
        <v>8.2701352862000004</v>
      </c>
      <c r="AH47" s="429">
        <v>8.3945288388999995</v>
      </c>
      <c r="AI47" s="429">
        <v>7.8569260783999999</v>
      </c>
      <c r="AJ47" s="429">
        <v>7.6951959208999998</v>
      </c>
      <c r="AK47" s="429">
        <v>7.4547843586000004</v>
      </c>
      <c r="AL47" s="429">
        <v>7.6626897644999996</v>
      </c>
      <c r="AM47" s="429">
        <v>8.4524077147999996</v>
      </c>
      <c r="AN47" s="429">
        <v>7.7643313945000001</v>
      </c>
      <c r="AO47" s="429">
        <v>7.7798731981999998</v>
      </c>
      <c r="AP47" s="429">
        <v>7.7918296533999998</v>
      </c>
      <c r="AQ47" s="429">
        <v>7.7205020505000004</v>
      </c>
      <c r="AR47" s="429">
        <v>8.5853460114000004</v>
      </c>
      <c r="AS47" s="429">
        <v>9.1181626301000005</v>
      </c>
      <c r="AT47" s="429">
        <v>8.2085637830000007</v>
      </c>
      <c r="AU47" s="429">
        <v>8.1105642822000004</v>
      </c>
      <c r="AV47" s="429">
        <v>7.9549910937000003</v>
      </c>
      <c r="AW47" s="429">
        <v>7.92</v>
      </c>
      <c r="AX47" s="429">
        <v>8.25</v>
      </c>
      <c r="AY47" s="429">
        <v>8.4958609999999997</v>
      </c>
      <c r="AZ47" s="896">
        <v>7.7451939999999997</v>
      </c>
      <c r="BA47" s="352">
        <v>7.905958</v>
      </c>
      <c r="BB47" s="352">
        <v>7.8198210000000001</v>
      </c>
      <c r="BC47" s="352">
        <v>7.7511619999999999</v>
      </c>
      <c r="BD47" s="352">
        <v>8.6451600000000006</v>
      </c>
      <c r="BE47" s="352">
        <v>8.9431569999999994</v>
      </c>
      <c r="BF47" s="352">
        <v>8.404299</v>
      </c>
      <c r="BG47" s="352">
        <v>8.2912870000000005</v>
      </c>
      <c r="BH47" s="352">
        <v>7.9426579999999998</v>
      </c>
      <c r="BI47" s="352">
        <v>7.8635039999999998</v>
      </c>
      <c r="BJ47" s="352">
        <v>8.2914069999999995</v>
      </c>
      <c r="BK47" s="352">
        <v>8.6218939999999993</v>
      </c>
      <c r="BL47" s="352">
        <v>7.7820910000000003</v>
      </c>
      <c r="BM47" s="352">
        <v>7.9619869999999997</v>
      </c>
      <c r="BN47" s="352">
        <v>7.87873</v>
      </c>
      <c r="BO47" s="352">
        <v>7.8200390000000004</v>
      </c>
      <c r="BP47" s="352">
        <v>8.7215740000000004</v>
      </c>
      <c r="BQ47" s="352">
        <v>9.0311590000000006</v>
      </c>
      <c r="BR47" s="352">
        <v>8.4968199999999996</v>
      </c>
      <c r="BS47" s="352">
        <v>8.3657520000000005</v>
      </c>
      <c r="BT47" s="352">
        <v>8.0271589999999993</v>
      </c>
      <c r="BU47" s="352">
        <v>7.9252940000000001</v>
      </c>
      <c r="BV47" s="352">
        <v>8.3534579999999998</v>
      </c>
    </row>
    <row r="48" spans="1:74" ht="11.1" customHeight="1" x14ac:dyDescent="0.2">
      <c r="A48" s="58" t="s">
        <v>348</v>
      </c>
      <c r="B48" s="742" t="s">
        <v>1009</v>
      </c>
      <c r="C48" s="429">
        <v>6.4334290622000001</v>
      </c>
      <c r="D48" s="429">
        <v>6.0574071904000002</v>
      </c>
      <c r="E48" s="429">
        <v>5.9705374535000004</v>
      </c>
      <c r="F48" s="429">
        <v>6.6269019350000002</v>
      </c>
      <c r="G48" s="429">
        <v>6.9878694500999998</v>
      </c>
      <c r="H48" s="429">
        <v>7.7764275499000002</v>
      </c>
      <c r="I48" s="429">
        <v>8.0308405934000007</v>
      </c>
      <c r="J48" s="429">
        <v>8.5870602300000005</v>
      </c>
      <c r="K48" s="429">
        <v>7.8234963236999997</v>
      </c>
      <c r="L48" s="429">
        <v>7.1991602264000001</v>
      </c>
      <c r="M48" s="429">
        <v>7.4240153320999998</v>
      </c>
      <c r="N48" s="429">
        <v>7.3124088721999998</v>
      </c>
      <c r="O48" s="429">
        <v>6.9751485402000002</v>
      </c>
      <c r="P48" s="429">
        <v>7.1069914132000003</v>
      </c>
      <c r="Q48" s="429">
        <v>6.5590347520999996</v>
      </c>
      <c r="R48" s="429">
        <v>6.2925949116000002</v>
      </c>
      <c r="S48" s="429">
        <v>6.6190525795999999</v>
      </c>
      <c r="T48" s="429">
        <v>6.7802768365999997</v>
      </c>
      <c r="U48" s="429">
        <v>6.8915270835999998</v>
      </c>
      <c r="V48" s="429">
        <v>6.9007625248000002</v>
      </c>
      <c r="W48" s="429">
        <v>6.6186914106000003</v>
      </c>
      <c r="X48" s="429">
        <v>6.7011190679999997</v>
      </c>
      <c r="Y48" s="429">
        <v>6.6991516456999998</v>
      </c>
      <c r="Z48" s="429">
        <v>6.5096347623000002</v>
      </c>
      <c r="AA48" s="429">
        <v>6.8574877739</v>
      </c>
      <c r="AB48" s="429">
        <v>6.4293899307000002</v>
      </c>
      <c r="AC48" s="429">
        <v>6.7404170143000002</v>
      </c>
      <c r="AD48" s="429">
        <v>6.6972959600999999</v>
      </c>
      <c r="AE48" s="429">
        <v>6.4150410350999998</v>
      </c>
      <c r="AF48" s="429">
        <v>6.8083037300999996</v>
      </c>
      <c r="AG48" s="429">
        <v>6.8203185450000001</v>
      </c>
      <c r="AH48" s="429">
        <v>6.8045506118999999</v>
      </c>
      <c r="AI48" s="429">
        <v>6.6902416670999996</v>
      </c>
      <c r="AJ48" s="429">
        <v>6.7529027271000004</v>
      </c>
      <c r="AK48" s="429">
        <v>6.6984536587000001</v>
      </c>
      <c r="AL48" s="429">
        <v>6.9471556750000003</v>
      </c>
      <c r="AM48" s="429">
        <v>7.0313588635000004</v>
      </c>
      <c r="AN48" s="429">
        <v>7.0387480995000002</v>
      </c>
      <c r="AO48" s="429">
        <v>7.1061651194</v>
      </c>
      <c r="AP48" s="429">
        <v>7.2318974620000001</v>
      </c>
      <c r="AQ48" s="429">
        <v>7.0926697328000001</v>
      </c>
      <c r="AR48" s="429">
        <v>7.5443856996000003</v>
      </c>
      <c r="AS48" s="429">
        <v>7.5889294711000002</v>
      </c>
      <c r="AT48" s="429">
        <v>7.3594493411000004</v>
      </c>
      <c r="AU48" s="429">
        <v>7.2083196150999997</v>
      </c>
      <c r="AV48" s="429">
        <v>6.9861506222000003</v>
      </c>
      <c r="AW48" s="429">
        <v>7.09</v>
      </c>
      <c r="AX48" s="429">
        <v>7.13</v>
      </c>
      <c r="AY48" s="429">
        <v>6.9456829999999998</v>
      </c>
      <c r="AZ48" s="896">
        <v>6.9676840000000002</v>
      </c>
      <c r="BA48" s="352">
        <v>7.1487679999999996</v>
      </c>
      <c r="BB48" s="352">
        <v>7.1995620000000002</v>
      </c>
      <c r="BC48" s="352">
        <v>7.0967079999999996</v>
      </c>
      <c r="BD48" s="352">
        <v>7.5444940000000003</v>
      </c>
      <c r="BE48" s="352">
        <v>7.47431</v>
      </c>
      <c r="BF48" s="352">
        <v>7.5058129999999998</v>
      </c>
      <c r="BG48" s="352">
        <v>7.330362</v>
      </c>
      <c r="BH48" s="352">
        <v>6.988378</v>
      </c>
      <c r="BI48" s="352">
        <v>7.0949770000000001</v>
      </c>
      <c r="BJ48" s="352">
        <v>7.1928559999999999</v>
      </c>
      <c r="BK48" s="352">
        <v>7.0531240000000004</v>
      </c>
      <c r="BL48" s="352">
        <v>7.0392570000000001</v>
      </c>
      <c r="BM48" s="352">
        <v>7.2274260000000004</v>
      </c>
      <c r="BN48" s="352">
        <v>7.27658</v>
      </c>
      <c r="BO48" s="352">
        <v>7.1808610000000002</v>
      </c>
      <c r="BP48" s="352">
        <v>7.636031</v>
      </c>
      <c r="BQ48" s="352">
        <v>7.5685029999999998</v>
      </c>
      <c r="BR48" s="352">
        <v>7.6077300000000001</v>
      </c>
      <c r="BS48" s="352">
        <v>7.4158499999999998</v>
      </c>
      <c r="BT48" s="352">
        <v>7.0795630000000003</v>
      </c>
      <c r="BU48" s="352">
        <v>7.1728290000000001</v>
      </c>
      <c r="BV48" s="352">
        <v>7.2735960000000004</v>
      </c>
    </row>
    <row r="49" spans="1:74" ht="11.1" customHeight="1" x14ac:dyDescent="0.2">
      <c r="A49" s="58" t="s">
        <v>349</v>
      </c>
      <c r="B49" s="742" t="s">
        <v>1010</v>
      </c>
      <c r="C49" s="429">
        <v>5.9521204727999999</v>
      </c>
      <c r="D49" s="429">
        <v>6.0527928467000001</v>
      </c>
      <c r="E49" s="429">
        <v>6.2638458658999996</v>
      </c>
      <c r="F49" s="429">
        <v>6.6060261669999996</v>
      </c>
      <c r="G49" s="429">
        <v>7.5515022987</v>
      </c>
      <c r="H49" s="429">
        <v>7.5164522445999999</v>
      </c>
      <c r="I49" s="429">
        <v>8.6176112499999995</v>
      </c>
      <c r="J49" s="429">
        <v>8.0096406492999996</v>
      </c>
      <c r="K49" s="429">
        <v>7.7668885367999998</v>
      </c>
      <c r="L49" s="429">
        <v>7.3270076301999998</v>
      </c>
      <c r="M49" s="429">
        <v>7.1419396679</v>
      </c>
      <c r="N49" s="429">
        <v>7.2893665729999997</v>
      </c>
      <c r="O49" s="429">
        <v>6.6181676343999998</v>
      </c>
      <c r="P49" s="429">
        <v>6.5289601033000002</v>
      </c>
      <c r="Q49" s="429">
        <v>6.2273772816999999</v>
      </c>
      <c r="R49" s="429">
        <v>5.6263214485999997</v>
      </c>
      <c r="S49" s="429">
        <v>5.8256836681999999</v>
      </c>
      <c r="T49" s="429">
        <v>6.4022329821000001</v>
      </c>
      <c r="U49" s="429">
        <v>6.4564773698</v>
      </c>
      <c r="V49" s="429">
        <v>8.2663762521000006</v>
      </c>
      <c r="W49" s="429">
        <v>7.1686817313000004</v>
      </c>
      <c r="X49" s="429">
        <v>6.3832824726000004</v>
      </c>
      <c r="Y49" s="429">
        <v>6.0511666583999997</v>
      </c>
      <c r="Z49" s="429">
        <v>5.7985992689000003</v>
      </c>
      <c r="AA49" s="429">
        <v>6.2529555041</v>
      </c>
      <c r="AB49" s="429">
        <v>5.8316374071999997</v>
      </c>
      <c r="AC49" s="429">
        <v>5.7951971903999997</v>
      </c>
      <c r="AD49" s="429">
        <v>5.9434563446000004</v>
      </c>
      <c r="AE49" s="429">
        <v>6.0106498726000002</v>
      </c>
      <c r="AF49" s="429">
        <v>6.2000664607999996</v>
      </c>
      <c r="AG49" s="429">
        <v>6.2272965528000004</v>
      </c>
      <c r="AH49" s="429">
        <v>6.3414959426999999</v>
      </c>
      <c r="AI49" s="429">
        <v>6.1204327851000002</v>
      </c>
      <c r="AJ49" s="429">
        <v>5.8982444715</v>
      </c>
      <c r="AK49" s="429">
        <v>5.907921172</v>
      </c>
      <c r="AL49" s="429">
        <v>6.0433924553000002</v>
      </c>
      <c r="AM49" s="429">
        <v>6.3111161941000002</v>
      </c>
      <c r="AN49" s="429">
        <v>5.9904794058000004</v>
      </c>
      <c r="AO49" s="429">
        <v>6.3920920269000003</v>
      </c>
      <c r="AP49" s="429">
        <v>6.4594726080999996</v>
      </c>
      <c r="AQ49" s="429">
        <v>6.5312662949</v>
      </c>
      <c r="AR49" s="429">
        <v>6.4096453077</v>
      </c>
      <c r="AS49" s="429">
        <v>6.7050308983000004</v>
      </c>
      <c r="AT49" s="429">
        <v>6.6009204785</v>
      </c>
      <c r="AU49" s="429">
        <v>6.6723773411999998</v>
      </c>
      <c r="AV49" s="429">
        <v>6.4678970313999997</v>
      </c>
      <c r="AW49" s="429">
        <v>6.45</v>
      </c>
      <c r="AX49" s="429">
        <v>6.47</v>
      </c>
      <c r="AY49" s="429">
        <v>6.6794770000000003</v>
      </c>
      <c r="AZ49" s="896">
        <v>5.6658119999999998</v>
      </c>
      <c r="BA49" s="352">
        <v>6.4994059999999996</v>
      </c>
      <c r="BB49" s="352">
        <v>6.5684040000000001</v>
      </c>
      <c r="BC49" s="352">
        <v>6.402495</v>
      </c>
      <c r="BD49" s="352">
        <v>6.4573140000000002</v>
      </c>
      <c r="BE49" s="352">
        <v>6.7032170000000004</v>
      </c>
      <c r="BF49" s="352">
        <v>6.5294359999999996</v>
      </c>
      <c r="BG49" s="352">
        <v>6.8348680000000002</v>
      </c>
      <c r="BH49" s="352">
        <v>6.5309720000000002</v>
      </c>
      <c r="BI49" s="352">
        <v>6.5459909999999999</v>
      </c>
      <c r="BJ49" s="352">
        <v>6.7955360000000002</v>
      </c>
      <c r="BK49" s="352">
        <v>6.367299</v>
      </c>
      <c r="BL49" s="352">
        <v>5.8598369999999997</v>
      </c>
      <c r="BM49" s="352">
        <v>6.4930089999999998</v>
      </c>
      <c r="BN49" s="352">
        <v>6.4453480000000001</v>
      </c>
      <c r="BO49" s="352">
        <v>6.2944699999999996</v>
      </c>
      <c r="BP49" s="352">
        <v>6.2929779999999997</v>
      </c>
      <c r="BQ49" s="352">
        <v>6.4803610000000003</v>
      </c>
      <c r="BR49" s="352">
        <v>6.2901499999999997</v>
      </c>
      <c r="BS49" s="352">
        <v>6.562233</v>
      </c>
      <c r="BT49" s="352">
        <v>6.3194410000000003</v>
      </c>
      <c r="BU49" s="352">
        <v>6.3425719999999997</v>
      </c>
      <c r="BV49" s="352">
        <v>6.5874189999999997</v>
      </c>
    </row>
    <row r="50" spans="1:74" ht="11.1" customHeight="1" x14ac:dyDescent="0.2">
      <c r="A50" s="58" t="s">
        <v>350</v>
      </c>
      <c r="B50" s="742" t="s">
        <v>1011</v>
      </c>
      <c r="C50" s="429">
        <v>6.4751116883000002</v>
      </c>
      <c r="D50" s="429">
        <v>6.5611300379999999</v>
      </c>
      <c r="E50" s="429">
        <v>6.6008459177000001</v>
      </c>
      <c r="F50" s="429">
        <v>6.9490500014999999</v>
      </c>
      <c r="G50" s="429">
        <v>7.0815223437999997</v>
      </c>
      <c r="H50" s="429">
        <v>7.6462824157</v>
      </c>
      <c r="I50" s="429">
        <v>8.1058411166000006</v>
      </c>
      <c r="J50" s="429">
        <v>8.5497605766000007</v>
      </c>
      <c r="K50" s="429">
        <v>8.6886644089999994</v>
      </c>
      <c r="L50" s="429">
        <v>7.5300955960999998</v>
      </c>
      <c r="M50" s="429">
        <v>7.4288249898999998</v>
      </c>
      <c r="N50" s="429">
        <v>8.575188313</v>
      </c>
      <c r="O50" s="429">
        <v>8.0516073247000008</v>
      </c>
      <c r="P50" s="429">
        <v>7.4506369221000002</v>
      </c>
      <c r="Q50" s="429">
        <v>7.4600389363000001</v>
      </c>
      <c r="R50" s="429">
        <v>7.4975533570000001</v>
      </c>
      <c r="S50" s="429">
        <v>7.2634405704000002</v>
      </c>
      <c r="T50" s="429">
        <v>8.2254742825000005</v>
      </c>
      <c r="U50" s="429">
        <v>8.5323755134999999</v>
      </c>
      <c r="V50" s="429">
        <v>8.6848988209000009</v>
      </c>
      <c r="W50" s="429">
        <v>8.3297154278000001</v>
      </c>
      <c r="X50" s="429">
        <v>7.5287930095000002</v>
      </c>
      <c r="Y50" s="429">
        <v>7.5366580814999997</v>
      </c>
      <c r="Z50" s="429">
        <v>7.1551280954000003</v>
      </c>
      <c r="AA50" s="429">
        <v>7.8086368511000002</v>
      </c>
      <c r="AB50" s="429">
        <v>7.4795393158000003</v>
      </c>
      <c r="AC50" s="429">
        <v>7.1982344750999996</v>
      </c>
      <c r="AD50" s="429">
        <v>7.2281097276999997</v>
      </c>
      <c r="AE50" s="429">
        <v>7.3650401100999998</v>
      </c>
      <c r="AF50" s="429">
        <v>8.3446010159000004</v>
      </c>
      <c r="AG50" s="429">
        <v>8.3594791449999999</v>
      </c>
      <c r="AH50" s="429">
        <v>8.411078152</v>
      </c>
      <c r="AI50" s="429">
        <v>8.1774312197000008</v>
      </c>
      <c r="AJ50" s="429">
        <v>7.3526141863000003</v>
      </c>
      <c r="AK50" s="429">
        <v>7.1511433616</v>
      </c>
      <c r="AL50" s="429">
        <v>7.1991857894000004</v>
      </c>
      <c r="AM50" s="429">
        <v>7.2698511806999999</v>
      </c>
      <c r="AN50" s="429">
        <v>7.4157297678000003</v>
      </c>
      <c r="AO50" s="429">
        <v>7.5898564524000003</v>
      </c>
      <c r="AP50" s="429">
        <v>7.7494784980000002</v>
      </c>
      <c r="AQ50" s="429">
        <v>7.6787835846999997</v>
      </c>
      <c r="AR50" s="429">
        <v>8.5400969824999997</v>
      </c>
      <c r="AS50" s="429">
        <v>8.5564823862000008</v>
      </c>
      <c r="AT50" s="429">
        <v>8.6573887454000005</v>
      </c>
      <c r="AU50" s="429">
        <v>8.5212824700999992</v>
      </c>
      <c r="AV50" s="429">
        <v>7.5551149642000004</v>
      </c>
      <c r="AW50" s="429">
        <v>7.53</v>
      </c>
      <c r="AX50" s="429">
        <v>7.21</v>
      </c>
      <c r="AY50" s="429">
        <v>7.2721169999999997</v>
      </c>
      <c r="AZ50" s="896">
        <v>7.496194</v>
      </c>
      <c r="BA50" s="352">
        <v>7.7011450000000004</v>
      </c>
      <c r="BB50" s="352">
        <v>7.9637630000000001</v>
      </c>
      <c r="BC50" s="352">
        <v>7.789987</v>
      </c>
      <c r="BD50" s="352">
        <v>8.5410170000000001</v>
      </c>
      <c r="BE50" s="352">
        <v>8.6102349999999994</v>
      </c>
      <c r="BF50" s="352">
        <v>8.6884460000000008</v>
      </c>
      <c r="BG50" s="352">
        <v>8.545083</v>
      </c>
      <c r="BH50" s="352">
        <v>7.6621300000000003</v>
      </c>
      <c r="BI50" s="352">
        <v>7.6041699999999999</v>
      </c>
      <c r="BJ50" s="352">
        <v>7.3839940000000004</v>
      </c>
      <c r="BK50" s="352">
        <v>7.4692780000000001</v>
      </c>
      <c r="BL50" s="352">
        <v>7.6265599999999996</v>
      </c>
      <c r="BM50" s="352">
        <v>7.8616580000000003</v>
      </c>
      <c r="BN50" s="352">
        <v>8.0939350000000001</v>
      </c>
      <c r="BO50" s="352">
        <v>7.9260299999999999</v>
      </c>
      <c r="BP50" s="352">
        <v>8.696574</v>
      </c>
      <c r="BQ50" s="352">
        <v>8.7359659999999995</v>
      </c>
      <c r="BR50" s="352">
        <v>8.8276000000000003</v>
      </c>
      <c r="BS50" s="352">
        <v>8.6620019999999993</v>
      </c>
      <c r="BT50" s="352">
        <v>7.7559950000000004</v>
      </c>
      <c r="BU50" s="352">
        <v>7.7001580000000001</v>
      </c>
      <c r="BV50" s="352">
        <v>7.4739760000000004</v>
      </c>
    </row>
    <row r="51" spans="1:74" s="539" customFormat="1" ht="11.1" customHeight="1" x14ac:dyDescent="0.2">
      <c r="A51" s="108" t="s">
        <v>351</v>
      </c>
      <c r="B51" s="744" t="s">
        <v>1014</v>
      </c>
      <c r="C51" s="431">
        <v>9.7656399244000003</v>
      </c>
      <c r="D51" s="431">
        <v>10.159812126</v>
      </c>
      <c r="E51" s="431">
        <v>10.858365727000001</v>
      </c>
      <c r="F51" s="431">
        <v>11.160845533</v>
      </c>
      <c r="G51" s="431">
        <v>11.672558184</v>
      </c>
      <c r="H51" s="431">
        <v>12.593171904</v>
      </c>
      <c r="I51" s="431">
        <v>13.7817401</v>
      </c>
      <c r="J51" s="431">
        <v>13.942163294</v>
      </c>
      <c r="K51" s="431">
        <v>14.069939803</v>
      </c>
      <c r="L51" s="431">
        <v>13.299305448</v>
      </c>
      <c r="M51" s="431">
        <v>11.722324325000001</v>
      </c>
      <c r="N51" s="431">
        <v>12.371943885</v>
      </c>
      <c r="O51" s="431">
        <v>12.068874031</v>
      </c>
      <c r="P51" s="431">
        <v>11.671845427999999</v>
      </c>
      <c r="Q51" s="431">
        <v>12.198131534</v>
      </c>
      <c r="R51" s="431">
        <v>11.734918455000001</v>
      </c>
      <c r="S51" s="431">
        <v>12.635522259</v>
      </c>
      <c r="T51" s="431">
        <v>13.589027700000001</v>
      </c>
      <c r="U51" s="431">
        <v>14.723194606</v>
      </c>
      <c r="V51" s="431">
        <v>15.582561696999999</v>
      </c>
      <c r="W51" s="431">
        <v>14.858130428999999</v>
      </c>
      <c r="X51" s="431">
        <v>14.549808603000001</v>
      </c>
      <c r="Y51" s="431">
        <v>13.077131165999999</v>
      </c>
      <c r="Z51" s="431">
        <v>12.617541348</v>
      </c>
      <c r="AA51" s="431">
        <v>13.193732482</v>
      </c>
      <c r="AB51" s="431">
        <v>13.271094822</v>
      </c>
      <c r="AC51" s="431">
        <v>13.398209129</v>
      </c>
      <c r="AD51" s="431">
        <v>13.690301196</v>
      </c>
      <c r="AE51" s="431">
        <v>14.907109908000001</v>
      </c>
      <c r="AF51" s="431">
        <v>16.055056403999998</v>
      </c>
      <c r="AG51" s="431">
        <v>18.265433943000001</v>
      </c>
      <c r="AH51" s="431">
        <v>17.517530417</v>
      </c>
      <c r="AI51" s="431">
        <v>17.154925122000002</v>
      </c>
      <c r="AJ51" s="431">
        <v>16.617610756000001</v>
      </c>
      <c r="AK51" s="431">
        <v>14.454376622</v>
      </c>
      <c r="AL51" s="431">
        <v>13.951668656000001</v>
      </c>
      <c r="AM51" s="431">
        <v>13.479053260000001</v>
      </c>
      <c r="AN51" s="431">
        <v>13.551525372</v>
      </c>
      <c r="AO51" s="431">
        <v>13.759840604000001</v>
      </c>
      <c r="AP51" s="431">
        <v>12.763551012000001</v>
      </c>
      <c r="AQ51" s="431">
        <v>14.479936151</v>
      </c>
      <c r="AR51" s="431">
        <v>15.893795358</v>
      </c>
      <c r="AS51" s="431">
        <v>17.711585605</v>
      </c>
      <c r="AT51" s="431">
        <v>17.216655995</v>
      </c>
      <c r="AU51" s="431">
        <v>18.016271804999999</v>
      </c>
      <c r="AV51" s="431">
        <v>16.252049378999999</v>
      </c>
      <c r="AW51" s="431">
        <v>13.69</v>
      </c>
      <c r="AX51" s="431">
        <v>14.05</v>
      </c>
      <c r="AY51" s="431">
        <v>13.724629999999999</v>
      </c>
      <c r="AZ51" s="910">
        <v>14.012549999999999</v>
      </c>
      <c r="BA51" s="378">
        <v>14.24572</v>
      </c>
      <c r="BB51" s="378">
        <v>13.335229999999999</v>
      </c>
      <c r="BC51" s="378">
        <v>15.081659999999999</v>
      </c>
      <c r="BD51" s="378">
        <v>16.437619999999999</v>
      </c>
      <c r="BE51" s="378">
        <v>18.40953</v>
      </c>
      <c r="BF51" s="378">
        <v>17.874389999999998</v>
      </c>
      <c r="BG51" s="378">
        <v>18.717919999999999</v>
      </c>
      <c r="BH51" s="378">
        <v>16.977820000000001</v>
      </c>
      <c r="BI51" s="378">
        <v>14.26193</v>
      </c>
      <c r="BJ51" s="378">
        <v>14.72382</v>
      </c>
      <c r="BK51" s="378">
        <v>14.40274</v>
      </c>
      <c r="BL51" s="378">
        <v>14.632429999999999</v>
      </c>
      <c r="BM51" s="378">
        <v>14.946389999999999</v>
      </c>
      <c r="BN51" s="378">
        <v>13.96083</v>
      </c>
      <c r="BO51" s="378">
        <v>15.80369</v>
      </c>
      <c r="BP51" s="378">
        <v>17.235410000000002</v>
      </c>
      <c r="BQ51" s="378">
        <v>19.2483</v>
      </c>
      <c r="BR51" s="378">
        <v>18.697890000000001</v>
      </c>
      <c r="BS51" s="378">
        <v>19.555</v>
      </c>
      <c r="BT51" s="378">
        <v>17.724740000000001</v>
      </c>
      <c r="BU51" s="378">
        <v>14.89002</v>
      </c>
      <c r="BV51" s="378">
        <v>15.369199999999999</v>
      </c>
    </row>
    <row r="52" spans="1:74" s="336" customFormat="1" ht="12" customHeight="1" x14ac:dyDescent="0.2">
      <c r="A52" s="335"/>
      <c r="B52" s="1060" t="s">
        <v>1425</v>
      </c>
      <c r="C52" s="1060"/>
      <c r="D52" s="1060"/>
      <c r="E52" s="1060"/>
      <c r="F52" s="1060"/>
      <c r="G52" s="1060"/>
      <c r="H52" s="1060"/>
      <c r="I52" s="1060"/>
      <c r="J52" s="1060"/>
      <c r="K52" s="1060"/>
      <c r="L52" s="1060"/>
      <c r="M52" s="1060"/>
      <c r="N52" s="1060"/>
      <c r="O52" s="1060"/>
      <c r="P52" s="1060"/>
      <c r="Q52" s="1060"/>
      <c r="R52" s="781"/>
      <c r="AY52" s="339"/>
      <c r="AZ52" s="339"/>
      <c r="BA52" s="339"/>
      <c r="BB52" s="339"/>
      <c r="BC52" s="339"/>
      <c r="BD52" s="339"/>
      <c r="BE52" s="339"/>
      <c r="BF52" s="339"/>
      <c r="BG52" s="339"/>
      <c r="BH52" s="339"/>
      <c r="BI52" s="339"/>
    </row>
    <row r="53" spans="1:74" s="186" customFormat="1" x14ac:dyDescent="0.2">
      <c r="A53" s="185"/>
      <c r="B53" s="776" t="s">
        <v>809</v>
      </c>
      <c r="C53" s="776"/>
      <c r="D53" s="776"/>
      <c r="E53" s="776"/>
      <c r="F53" s="776"/>
      <c r="G53" s="776"/>
      <c r="H53" s="777"/>
      <c r="I53" s="776"/>
      <c r="J53" s="776"/>
      <c r="K53" s="776"/>
      <c r="L53" s="776"/>
      <c r="M53" s="776"/>
      <c r="N53" s="776"/>
      <c r="O53" s="776"/>
      <c r="P53" s="776"/>
      <c r="Q53" s="776"/>
      <c r="R53" s="778"/>
      <c r="AY53" s="835"/>
      <c r="AZ53" s="835"/>
      <c r="BA53" s="835"/>
      <c r="BB53" s="835"/>
      <c r="BC53" s="835"/>
      <c r="BD53" s="679"/>
      <c r="BE53" s="679"/>
      <c r="BF53" s="679"/>
      <c r="BG53" s="835"/>
      <c r="BH53" s="835"/>
      <c r="BI53" s="835"/>
      <c r="BJ53" s="204"/>
    </row>
    <row r="54" spans="1:74" s="186" customFormat="1" ht="12.75" x14ac:dyDescent="0.2">
      <c r="A54" s="185"/>
      <c r="B54" s="994" t="str">
        <f>Dates!$G$2</f>
        <v>EIA completed modeling and analysis for this report on Monday, March 9, 2026.</v>
      </c>
      <c r="C54" s="995"/>
      <c r="D54" s="995"/>
      <c r="E54" s="995"/>
      <c r="F54" s="995"/>
      <c r="G54" s="995"/>
      <c r="H54" s="995"/>
      <c r="I54" s="995"/>
      <c r="J54" s="995"/>
      <c r="K54" s="995"/>
      <c r="L54" s="995"/>
      <c r="M54" s="995"/>
      <c r="N54" s="995"/>
      <c r="O54" s="995"/>
      <c r="P54" s="995"/>
      <c r="Q54" s="995"/>
      <c r="R54" s="779"/>
      <c r="AY54" s="835"/>
      <c r="AZ54" s="835"/>
      <c r="BA54" s="835"/>
      <c r="BB54" s="835"/>
      <c r="BC54" s="835"/>
      <c r="BD54" s="679"/>
      <c r="BE54" s="679"/>
      <c r="BF54" s="679"/>
      <c r="BG54" s="835"/>
      <c r="BH54" s="835"/>
      <c r="BI54" s="835"/>
      <c r="BJ54" s="204"/>
    </row>
    <row r="55" spans="1:74" s="186" customFormat="1" ht="12.75" x14ac:dyDescent="0.2">
      <c r="A55" s="185"/>
      <c r="B55" s="985" t="s">
        <v>1406</v>
      </c>
      <c r="C55" s="986"/>
      <c r="D55" s="986"/>
      <c r="E55" s="986"/>
      <c r="F55" s="986"/>
      <c r="G55" s="986"/>
      <c r="H55" s="986"/>
      <c r="I55" s="986"/>
      <c r="J55" s="986"/>
      <c r="K55" s="986"/>
      <c r="L55" s="986"/>
      <c r="M55" s="986"/>
      <c r="N55" s="986"/>
      <c r="O55" s="986"/>
      <c r="P55" s="986"/>
      <c r="Q55" s="986"/>
      <c r="R55" s="781"/>
      <c r="AY55" s="835"/>
      <c r="AZ55" s="835"/>
      <c r="BA55" s="835"/>
      <c r="BB55" s="835"/>
      <c r="BC55" s="835"/>
      <c r="BD55" s="679"/>
      <c r="BE55" s="679"/>
      <c r="BF55" s="679"/>
      <c r="BG55" s="835"/>
      <c r="BH55" s="835"/>
      <c r="BI55" s="835"/>
      <c r="BJ55" s="204"/>
    </row>
    <row r="56" spans="1:74" s="186" customFormat="1" ht="23.1" customHeight="1" x14ac:dyDescent="0.2">
      <c r="A56" s="185"/>
      <c r="B56" s="1066" t="s">
        <v>1424</v>
      </c>
      <c r="C56" s="1072"/>
      <c r="D56" s="1072"/>
      <c r="E56" s="1072"/>
      <c r="F56" s="1072"/>
      <c r="G56" s="1072"/>
      <c r="H56" s="1072"/>
      <c r="I56" s="1072"/>
      <c r="J56" s="1072"/>
      <c r="K56" s="1072"/>
      <c r="L56" s="1072"/>
      <c r="M56" s="1072"/>
      <c r="N56" s="1072"/>
      <c r="O56" s="1072"/>
      <c r="P56" s="1072"/>
      <c r="Q56" s="1072"/>
      <c r="R56" s="781"/>
      <c r="AY56" s="835"/>
      <c r="AZ56" s="835"/>
      <c r="BA56" s="835"/>
      <c r="BB56" s="835"/>
      <c r="BC56" s="835"/>
      <c r="BD56" s="679"/>
      <c r="BE56" s="679"/>
      <c r="BF56" s="679"/>
      <c r="BG56" s="835"/>
      <c r="BH56" s="835"/>
      <c r="BI56" s="835"/>
      <c r="BJ56" s="204"/>
    </row>
    <row r="57" spans="1:74" s="186" customFormat="1" ht="10.5" customHeight="1" x14ac:dyDescent="0.2">
      <c r="A57" s="185"/>
      <c r="B57" s="993" t="s">
        <v>66</v>
      </c>
      <c r="C57" s="986"/>
      <c r="D57" s="986"/>
      <c r="E57" s="986"/>
      <c r="F57" s="986"/>
      <c r="G57" s="986"/>
      <c r="H57" s="986"/>
      <c r="I57" s="986"/>
      <c r="J57" s="986"/>
      <c r="K57" s="986"/>
      <c r="L57" s="986"/>
      <c r="M57" s="986"/>
      <c r="N57" s="986"/>
      <c r="O57" s="986"/>
      <c r="P57" s="986"/>
      <c r="Q57" s="986"/>
      <c r="R57" s="781"/>
      <c r="AY57" s="835"/>
      <c r="AZ57" s="835"/>
      <c r="BA57" s="835"/>
      <c r="BB57" s="835"/>
      <c r="BC57" s="835"/>
      <c r="BD57" s="679"/>
      <c r="BE57" s="679"/>
      <c r="BF57" s="679"/>
      <c r="BG57" s="835"/>
      <c r="BH57" s="835"/>
      <c r="BI57" s="835"/>
      <c r="BJ57" s="204"/>
    </row>
    <row r="58" spans="1:74" s="186" customFormat="1" ht="10.5" customHeight="1" x14ac:dyDescent="0.2">
      <c r="A58" s="185"/>
      <c r="B58" s="1066" t="s">
        <v>802</v>
      </c>
      <c r="C58" s="1066"/>
      <c r="D58" s="1066"/>
      <c r="E58" s="1066"/>
      <c r="F58" s="1066"/>
      <c r="G58" s="1066"/>
      <c r="H58" s="1066"/>
      <c r="I58" s="1066"/>
      <c r="J58" s="1066"/>
      <c r="K58" s="1066"/>
      <c r="L58" s="1066"/>
      <c r="M58" s="1066"/>
      <c r="N58" s="1066"/>
      <c r="O58" s="1066"/>
      <c r="P58" s="1066"/>
      <c r="Q58" s="1066"/>
      <c r="R58" s="781"/>
      <c r="AY58" s="835"/>
      <c r="AZ58" s="835"/>
      <c r="BA58" s="835"/>
      <c r="BB58" s="835"/>
      <c r="BC58" s="835"/>
      <c r="BD58" s="679"/>
      <c r="BE58" s="679"/>
      <c r="BF58" s="679"/>
      <c r="BG58" s="835"/>
      <c r="BH58" s="835"/>
      <c r="BI58" s="835"/>
      <c r="BJ58" s="204"/>
    </row>
    <row r="59" spans="1:74" s="186" customFormat="1" ht="12.6" customHeight="1" x14ac:dyDescent="0.2">
      <c r="A59" s="185"/>
      <c r="B59" s="974" t="s">
        <v>823</v>
      </c>
      <c r="C59" s="974"/>
      <c r="D59" s="974"/>
      <c r="E59" s="974"/>
      <c r="F59" s="974"/>
      <c r="G59" s="974"/>
      <c r="H59" s="974"/>
      <c r="I59" s="974"/>
      <c r="J59" s="974"/>
      <c r="K59" s="974"/>
      <c r="L59" s="974"/>
      <c r="M59" s="974"/>
      <c r="N59" s="974"/>
      <c r="O59" s="974"/>
      <c r="P59" s="974"/>
      <c r="Q59" s="974"/>
      <c r="R59" s="974"/>
      <c r="AY59" s="835"/>
      <c r="AZ59" s="835"/>
      <c r="BA59" s="835"/>
      <c r="BB59" s="835"/>
      <c r="BC59" s="835"/>
      <c r="BD59" s="679"/>
      <c r="BE59" s="679"/>
      <c r="BF59" s="679"/>
      <c r="BG59" s="835"/>
      <c r="BH59" s="835"/>
      <c r="BI59" s="835"/>
      <c r="BJ59" s="204"/>
    </row>
    <row r="60" spans="1:74" s="186" customFormat="1" ht="12.75" customHeight="1" x14ac:dyDescent="0.2">
      <c r="A60" s="185"/>
      <c r="B60" s="1066" t="s">
        <v>1610</v>
      </c>
      <c r="C60" s="981"/>
      <c r="D60" s="981"/>
      <c r="E60" s="981"/>
      <c r="F60" s="981"/>
      <c r="G60" s="981"/>
      <c r="H60" s="981"/>
      <c r="I60" s="981"/>
      <c r="J60" s="981"/>
      <c r="K60" s="981"/>
      <c r="L60" s="981"/>
      <c r="M60" s="981"/>
      <c r="N60" s="981"/>
      <c r="O60" s="981"/>
      <c r="P60" s="981"/>
      <c r="Q60" s="982"/>
      <c r="R60" s="781"/>
      <c r="AY60" s="835"/>
      <c r="AZ60" s="835"/>
      <c r="BA60" s="835"/>
      <c r="BB60" s="835"/>
      <c r="BC60" s="835"/>
      <c r="BD60" s="679"/>
      <c r="BE60" s="679"/>
      <c r="BF60" s="679"/>
      <c r="BG60" s="835"/>
      <c r="BH60" s="835"/>
      <c r="BI60" s="835"/>
      <c r="BJ60" s="204"/>
    </row>
    <row r="61" spans="1:74" s="186" customFormat="1" ht="14.25" x14ac:dyDescent="0.2">
      <c r="A61" s="185"/>
      <c r="B61" s="980" t="s">
        <v>800</v>
      </c>
      <c r="C61" s="982"/>
      <c r="D61" s="982"/>
      <c r="E61" s="982"/>
      <c r="F61" s="982"/>
      <c r="G61" s="982"/>
      <c r="H61" s="982"/>
      <c r="I61" s="982"/>
      <c r="J61" s="982"/>
      <c r="K61" s="982"/>
      <c r="L61" s="982"/>
      <c r="M61" s="982"/>
      <c r="N61" s="982"/>
      <c r="O61" s="982"/>
      <c r="P61" s="982"/>
      <c r="Q61" s="1067"/>
      <c r="R61" s="781"/>
      <c r="AY61" s="835"/>
      <c r="AZ61" s="835"/>
      <c r="BA61" s="835"/>
      <c r="BB61" s="835"/>
      <c r="BC61" s="835"/>
      <c r="BD61" s="679"/>
      <c r="BE61" s="679"/>
      <c r="BF61" s="679"/>
      <c r="BG61" s="835"/>
      <c r="BH61" s="835"/>
      <c r="BI61" s="835"/>
      <c r="BJ61" s="204"/>
    </row>
    <row r="62" spans="1:74" s="182" customFormat="1" ht="12" customHeight="1" x14ac:dyDescent="0.2">
      <c r="A62" s="185"/>
      <c r="B62" s="1068" t="s">
        <v>1422</v>
      </c>
      <c r="C62" s="982"/>
      <c r="D62" s="982"/>
      <c r="E62" s="982"/>
      <c r="F62" s="982"/>
      <c r="G62" s="982"/>
      <c r="H62" s="982"/>
      <c r="I62" s="982"/>
      <c r="J62" s="982"/>
      <c r="K62" s="982"/>
      <c r="L62" s="982"/>
      <c r="M62" s="982"/>
      <c r="N62" s="982"/>
      <c r="O62" s="982"/>
      <c r="P62" s="982"/>
      <c r="Q62" s="982"/>
      <c r="R62" s="781"/>
      <c r="AY62" s="832"/>
      <c r="AZ62" s="832"/>
      <c r="BA62" s="832"/>
      <c r="BB62" s="832"/>
      <c r="BC62" s="832"/>
      <c r="BD62" s="674"/>
      <c r="BE62" s="674"/>
      <c r="BF62" s="674"/>
      <c r="BG62" s="832"/>
      <c r="BH62" s="832"/>
      <c r="BI62" s="832"/>
      <c r="BJ62" s="203"/>
    </row>
    <row r="63" spans="1:74" x14ac:dyDescent="0.2">
      <c r="A63" s="61"/>
      <c r="C63" s="62"/>
      <c r="D63" s="62"/>
      <c r="E63" s="62"/>
      <c r="F63" s="62"/>
      <c r="G63" s="62"/>
      <c r="H63" s="62"/>
      <c r="I63" s="62"/>
      <c r="J63" s="62"/>
      <c r="K63" s="62"/>
      <c r="L63" s="62"/>
      <c r="M63" s="62"/>
      <c r="N63" s="62"/>
      <c r="O63" s="62"/>
      <c r="P63" s="62"/>
      <c r="Q63" s="62"/>
      <c r="R63" s="62"/>
      <c r="S63" s="62"/>
      <c r="T63" s="62"/>
      <c r="U63" s="62"/>
      <c r="V63" s="62"/>
      <c r="W63" s="62"/>
      <c r="X63" s="62"/>
      <c r="Y63" s="62"/>
      <c r="Z63" s="62"/>
      <c r="AA63" s="62"/>
      <c r="AB63" s="62"/>
      <c r="AC63" s="62"/>
      <c r="AD63" s="62"/>
      <c r="AE63" s="62"/>
      <c r="AF63" s="62"/>
      <c r="AG63" s="62"/>
      <c r="AH63" s="62"/>
      <c r="AI63" s="62"/>
      <c r="AJ63" s="62"/>
      <c r="AK63" s="62"/>
      <c r="AL63" s="62"/>
      <c r="AM63" s="62"/>
      <c r="AN63" s="62"/>
      <c r="AO63" s="62"/>
      <c r="AP63" s="62"/>
      <c r="AQ63" s="62"/>
      <c r="AR63" s="62"/>
      <c r="AS63" s="62"/>
      <c r="AT63" s="62"/>
      <c r="AU63" s="62"/>
      <c r="AV63" s="62"/>
      <c r="AW63" s="62"/>
      <c r="AX63" s="62"/>
      <c r="AY63" s="836"/>
      <c r="AZ63" s="836"/>
      <c r="BA63" s="836"/>
      <c r="BB63" s="836"/>
      <c r="BC63" s="836"/>
      <c r="BD63" s="680"/>
      <c r="BE63" s="680"/>
      <c r="BF63" s="680"/>
      <c r="BG63" s="836"/>
      <c r="BH63" s="836"/>
      <c r="BI63" s="836"/>
      <c r="BJ63" s="136"/>
      <c r="BK63" s="136"/>
      <c r="BL63" s="136"/>
      <c r="BM63" s="136"/>
      <c r="BN63" s="136"/>
      <c r="BO63" s="136"/>
      <c r="BP63" s="136"/>
      <c r="BQ63" s="136"/>
      <c r="BR63" s="136"/>
      <c r="BS63" s="136"/>
      <c r="BT63" s="136"/>
      <c r="BU63" s="136"/>
      <c r="BV63" s="136"/>
    </row>
    <row r="64" spans="1:74" x14ac:dyDescent="0.2">
      <c r="A64" s="61"/>
      <c r="C64" s="62"/>
      <c r="D64" s="62"/>
      <c r="E64" s="62"/>
      <c r="F64" s="62"/>
      <c r="G64" s="62"/>
      <c r="H64" s="62"/>
      <c r="I64" s="62"/>
      <c r="J64" s="62"/>
      <c r="K64" s="62"/>
      <c r="L64" s="62"/>
      <c r="M64" s="62"/>
      <c r="N64" s="62"/>
      <c r="O64" s="62"/>
      <c r="P64" s="62"/>
      <c r="Q64" s="62"/>
      <c r="R64" s="62"/>
      <c r="S64" s="62"/>
      <c r="T64" s="62"/>
      <c r="U64" s="62"/>
      <c r="V64" s="62"/>
      <c r="W64" s="62"/>
      <c r="X64" s="62"/>
      <c r="Y64" s="62"/>
      <c r="Z64" s="62"/>
      <c r="AA64" s="62"/>
      <c r="AB64" s="62"/>
      <c r="AC64" s="62"/>
      <c r="AD64" s="62"/>
      <c r="AE64" s="62"/>
      <c r="AF64" s="62"/>
      <c r="AG64" s="62"/>
      <c r="AH64" s="62"/>
      <c r="AI64" s="62"/>
      <c r="AJ64" s="62"/>
      <c r="AK64" s="62"/>
      <c r="AL64" s="62"/>
      <c r="AM64" s="62"/>
      <c r="AN64" s="62"/>
      <c r="AO64" s="62"/>
      <c r="AP64" s="62"/>
      <c r="AQ64" s="62"/>
      <c r="AR64" s="62"/>
      <c r="AS64" s="62"/>
      <c r="AT64" s="62"/>
      <c r="AU64" s="62"/>
      <c r="AV64" s="62"/>
      <c r="AW64" s="62"/>
      <c r="AX64" s="62"/>
      <c r="AY64" s="836"/>
      <c r="AZ64" s="836"/>
      <c r="BA64" s="836"/>
      <c r="BB64" s="836"/>
      <c r="BC64" s="836"/>
      <c r="BD64" s="680"/>
      <c r="BE64" s="680"/>
      <c r="BF64" s="680"/>
      <c r="BG64" s="836"/>
      <c r="BH64" s="836"/>
      <c r="BI64" s="836"/>
      <c r="BJ64" s="136"/>
      <c r="BK64" s="136"/>
      <c r="BL64" s="136"/>
      <c r="BM64" s="136"/>
      <c r="BN64" s="136"/>
      <c r="BO64" s="136"/>
      <c r="BP64" s="136"/>
      <c r="BQ64" s="136"/>
      <c r="BR64" s="136"/>
      <c r="BS64" s="136"/>
      <c r="BT64" s="136"/>
      <c r="BU64" s="136"/>
      <c r="BV64" s="136"/>
    </row>
    <row r="65" spans="1:74" x14ac:dyDescent="0.2">
      <c r="A65" s="61"/>
      <c r="C65" s="62"/>
      <c r="D65" s="62"/>
      <c r="E65" s="62"/>
      <c r="F65" s="62"/>
      <c r="G65" s="62"/>
      <c r="H65" s="62"/>
      <c r="I65" s="62"/>
      <c r="J65" s="62"/>
      <c r="K65" s="62"/>
      <c r="L65" s="62"/>
      <c r="M65" s="62"/>
      <c r="N65" s="62"/>
      <c r="O65" s="62"/>
      <c r="P65" s="62"/>
      <c r="Q65" s="62"/>
      <c r="R65" s="62"/>
      <c r="S65" s="62"/>
      <c r="T65" s="62"/>
      <c r="U65" s="62"/>
      <c r="V65" s="62"/>
      <c r="W65" s="62"/>
      <c r="X65" s="62"/>
      <c r="Y65" s="62"/>
      <c r="Z65" s="62"/>
      <c r="AA65" s="62"/>
      <c r="AB65" s="62"/>
      <c r="AC65" s="62"/>
      <c r="AD65" s="62"/>
      <c r="AE65" s="62"/>
      <c r="AF65" s="62"/>
      <c r="AG65" s="62"/>
      <c r="AH65" s="62"/>
      <c r="AI65" s="62"/>
      <c r="AJ65" s="62"/>
      <c r="AK65" s="62"/>
      <c r="AL65" s="62"/>
      <c r="AM65" s="62"/>
      <c r="AN65" s="62"/>
      <c r="AO65" s="62"/>
      <c r="AP65" s="62"/>
      <c r="AQ65" s="62"/>
      <c r="AR65" s="62"/>
      <c r="AS65" s="62"/>
      <c r="AT65" s="62"/>
      <c r="AU65" s="62"/>
      <c r="AV65" s="62"/>
      <c r="AW65" s="62"/>
      <c r="AX65" s="62"/>
      <c r="AY65" s="836"/>
      <c r="AZ65" s="836"/>
      <c r="BA65" s="836"/>
      <c r="BB65" s="836"/>
      <c r="BC65" s="836"/>
      <c r="BD65" s="680"/>
      <c r="BE65" s="680"/>
      <c r="BF65" s="680"/>
      <c r="BG65" s="836"/>
      <c r="BH65" s="836"/>
      <c r="BI65" s="836"/>
      <c r="BJ65" s="136"/>
      <c r="BK65" s="136"/>
      <c r="BL65" s="136"/>
      <c r="BM65" s="136"/>
      <c r="BN65" s="136"/>
      <c r="BO65" s="136"/>
      <c r="BP65" s="136"/>
      <c r="BQ65" s="136"/>
      <c r="BR65" s="136"/>
      <c r="BS65" s="136"/>
      <c r="BT65" s="136"/>
      <c r="BU65" s="136"/>
      <c r="BV65" s="136"/>
    </row>
    <row r="66" spans="1:74" x14ac:dyDescent="0.2">
      <c r="A66" s="61"/>
      <c r="C66" s="62"/>
      <c r="D66" s="62"/>
      <c r="E66" s="62"/>
      <c r="F66" s="62"/>
      <c r="G66" s="62"/>
      <c r="H66" s="62"/>
      <c r="I66" s="62"/>
      <c r="J66" s="62"/>
      <c r="K66" s="62"/>
      <c r="L66" s="62"/>
      <c r="M66" s="62"/>
      <c r="N66" s="62"/>
      <c r="O66" s="62"/>
      <c r="P66" s="62"/>
      <c r="Q66" s="62"/>
      <c r="R66" s="62"/>
      <c r="S66" s="62"/>
      <c r="T66" s="62"/>
      <c r="U66" s="62"/>
      <c r="V66" s="62"/>
      <c r="W66" s="62"/>
      <c r="X66" s="62"/>
      <c r="Y66" s="62"/>
      <c r="Z66" s="62"/>
      <c r="AA66" s="62"/>
      <c r="AB66" s="62"/>
      <c r="AC66" s="62"/>
      <c r="AD66" s="62"/>
      <c r="AE66" s="62"/>
      <c r="AF66" s="62"/>
      <c r="AG66" s="62"/>
      <c r="AH66" s="62"/>
      <c r="AI66" s="62"/>
      <c r="AJ66" s="62"/>
      <c r="AK66" s="62"/>
      <c r="AL66" s="62"/>
      <c r="AM66" s="62"/>
      <c r="AN66" s="62"/>
      <c r="AO66" s="62"/>
      <c r="AP66" s="62"/>
      <c r="AQ66" s="62"/>
      <c r="AR66" s="62"/>
      <c r="AS66" s="62"/>
      <c r="AT66" s="62"/>
      <c r="AU66" s="62"/>
      <c r="AV66" s="62"/>
      <c r="AW66" s="62"/>
      <c r="AX66" s="62"/>
      <c r="AY66" s="836"/>
      <c r="AZ66" s="836"/>
      <c r="BA66" s="836"/>
      <c r="BB66" s="836"/>
      <c r="BC66" s="836"/>
      <c r="BD66" s="680"/>
      <c r="BE66" s="680"/>
      <c r="BF66" s="680"/>
      <c r="BG66" s="836"/>
      <c r="BH66" s="836"/>
      <c r="BI66" s="836"/>
      <c r="BJ66" s="136"/>
      <c r="BK66" s="136"/>
      <c r="BL66" s="136"/>
      <c r="BM66" s="136"/>
      <c r="BN66" s="136"/>
      <c r="BO66" s="136"/>
      <c r="BP66" s="136"/>
      <c r="BQ66" s="136"/>
      <c r="BR66" s="136"/>
      <c r="BS66" s="136"/>
      <c r="BT66" s="136"/>
      <c r="BU66" s="136"/>
      <c r="BV66" s="136"/>
    </row>
    <row r="67" spans="1:74" x14ac:dyDescent="0.2">
      <c r="A67" s="61"/>
      <c r="C67" s="62"/>
      <c r="D67" s="62"/>
      <c r="E67" s="62"/>
      <c r="F67" s="62"/>
      <c r="G67" s="62"/>
      <c r="H67" s="62"/>
      <c r="I67" s="62"/>
      <c r="J67" s="62"/>
      <c r="K67" s="62"/>
      <c r="L67" s="62"/>
      <c r="M67" s="62"/>
      <c r="N67" s="62"/>
      <c r="O67" s="62"/>
      <c r="P67" s="62"/>
      <c r="Q67" s="62"/>
      <c r="R67" s="62"/>
      <c r="S67" s="62"/>
      <c r="T67" s="62"/>
      <c r="U67" s="62"/>
      <c r="V67" s="62"/>
      <c r="W67" s="62"/>
      <c r="X67" s="62"/>
      <c r="Y67" s="62"/>
      <c r="Z67" s="62"/>
      <c r="AA67" s="62"/>
      <c r="AB67" s="62"/>
      <c r="AC67" s="62"/>
      <c r="AD67" s="62"/>
      <c r="AE67" s="62"/>
      <c r="AF67" s="62"/>
      <c r="AG67" s="62"/>
      <c r="AH67" s="62"/>
      <c r="AI67" s="62"/>
      <c r="AJ67" s="62"/>
      <c r="AK67" s="62"/>
      <c r="AL67" s="62"/>
      <c r="AM67" s="62"/>
      <c r="AN67" s="62"/>
      <c r="AO67" s="62"/>
      <c r="AP67" s="62"/>
      <c r="AQ67" s="62"/>
      <c r="AR67" s="62"/>
      <c r="AS67" s="62"/>
      <c r="AT67" s="62"/>
      <c r="AU67" s="62"/>
      <c r="AV67" s="62"/>
      <c r="AW67" s="62"/>
      <c r="AX67" s="62"/>
      <c r="AY67" s="836"/>
      <c r="AZ67" s="836"/>
      <c r="BA67" s="836"/>
      <c r="BB67" s="836"/>
      <c r="BC67" s="836"/>
      <c r="BD67" s="680"/>
      <c r="BE67" s="680"/>
      <c r="BF67" s="680"/>
      <c r="BG67" s="836"/>
      <c r="BH67" s="836"/>
      <c r="BI67" s="836"/>
      <c r="BJ67" s="136"/>
      <c r="BK67" s="136"/>
      <c r="BL67" s="136"/>
      <c r="BM67" s="136"/>
      <c r="BN67" s="136"/>
      <c r="BO67" s="136"/>
      <c r="BP67" s="136"/>
      <c r="BQ67" s="136"/>
      <c r="BR67" s="136"/>
      <c r="BS67" s="136"/>
      <c r="BT67" s="136"/>
      <c r="BU67" s="136"/>
      <c r="BV67" s="136"/>
    </row>
    <row r="68" spans="1:74" x14ac:dyDescent="0.2">
      <c r="A68" s="61"/>
      <c r="C68" s="62"/>
      <c r="D68" s="62"/>
      <c r="E68" s="62"/>
      <c r="F68" s="62"/>
      <c r="G68" s="62"/>
      <c r="H68" s="62"/>
      <c r="I68" s="62"/>
      <c r="J68" s="62"/>
      <c r="K68" s="62"/>
      <c r="L68" s="62"/>
      <c r="M68" s="62"/>
      <c r="N68" s="62"/>
      <c r="O68" s="62"/>
      <c r="P68" s="62"/>
      <c r="Q68" s="62"/>
      <c r="R68" s="62"/>
      <c r="S68" s="62"/>
      <c r="T68" s="62"/>
      <c r="U68" s="62"/>
      <c r="V68" s="62"/>
      <c r="W68" s="62"/>
      <c r="X68" s="62"/>
      <c r="Y68" s="62"/>
      <c r="Z68" s="62"/>
      <c r="AA68" s="62"/>
      <c r="AB68" s="62"/>
      <c r="AC68" s="62"/>
      <c r="AD68" s="62"/>
      <c r="AE68" s="62"/>
      <c r="AF68" s="62"/>
      <c r="AG68" s="62"/>
      <c r="AH68" s="62"/>
      <c r="AI68" s="62"/>
      <c r="AJ68" s="62"/>
      <c r="AK68" s="62"/>
      <c r="AL68" s="62"/>
      <c r="AM68" s="62"/>
      <c r="AN68" s="62"/>
      <c r="AO68" s="62"/>
      <c r="AP68" s="62"/>
      <c r="AQ68" s="62"/>
      <c r="AR68" s="62"/>
      <c r="AS68" s="62"/>
      <c r="AT68" s="62"/>
      <c r="AU68" s="62"/>
      <c r="AV68" s="62"/>
      <c r="AW68" s="62"/>
      <c r="AX68" s="62"/>
      <c r="AY68" s="836"/>
      <c r="AZ68" s="836"/>
      <c r="BA68" s="836"/>
      <c r="BB68" s="836"/>
      <c r="BC68" s="836"/>
      <c r="BD68" s="680"/>
      <c r="BE68" s="680"/>
      <c r="BF68" s="680"/>
      <c r="BG68" s="836"/>
      <c r="BH68" s="836"/>
      <c r="BI68" s="836"/>
      <c r="BJ68" s="136"/>
      <c r="BK68" s="136"/>
      <c r="BL68" s="136"/>
      <c r="BM68" s="136"/>
      <c r="BN68" s="136"/>
      <c r="BO68" s="136"/>
      <c r="BP68" s="136"/>
      <c r="BQ68" s="136"/>
      <c r="BR68" s="136"/>
      <c r="BS68" s="136"/>
      <c r="BT68" s="136"/>
      <c r="BU68" s="136"/>
      <c r="BV68" s="136"/>
    </row>
    <row r="69" spans="1:74" x14ac:dyDescent="0.2">
      <c r="A69" s="61"/>
      <c r="C69" s="62"/>
      <c r="D69" s="62"/>
      <c r="E69" s="62"/>
      <c r="F69" s="62"/>
      <c r="G69" s="62"/>
      <c r="H69" s="62"/>
      <c r="I69" s="62"/>
      <c r="J69" s="62"/>
      <c r="K69" s="62"/>
      <c r="L69" s="62"/>
      <c r="M69" s="62"/>
      <c r="N69" s="62"/>
      <c r="O69" s="62"/>
      <c r="P69" s="62"/>
      <c r="Q69" s="62"/>
      <c r="R69" s="62"/>
      <c r="S69" s="62"/>
      <c r="T69" s="62"/>
      <c r="U69" s="62"/>
      <c r="V69" s="62"/>
      <c r="W69" s="62"/>
      <c r="X69" s="62"/>
      <c r="Y69" s="62"/>
      <c r="Z69" s="62"/>
      <c r="AA69" s="62"/>
      <c r="AB69" s="62"/>
      <c r="AC69" s="62"/>
      <c r="AD69" s="62"/>
      <c r="AE69" s="62"/>
      <c r="AF69" s="62"/>
      <c r="AG69" s="62"/>
      <c r="AH69" s="62"/>
      <c r="AI69" s="62"/>
      <c r="AJ69" s="62"/>
      <c r="AK69" s="62"/>
      <c r="AL69" s="62"/>
      <c r="AM69" s="62"/>
      <c r="AN69" s="62"/>
      <c r="AO69" s="62"/>
      <c r="AP69" s="62"/>
      <c r="AQ69" s="62"/>
      <c r="AR69" s="62"/>
      <c r="AS69" s="62"/>
      <c r="AT69" s="62"/>
      <c r="AU69" s="62"/>
      <c r="AV69" s="62"/>
      <c r="AW69" s="62"/>
      <c r="AX69" s="62"/>
      <c r="AY69" s="836"/>
      <c r="AZ69" s="836"/>
      <c r="BA69" s="836"/>
      <c r="BB69" s="836"/>
      <c r="BC69" s="836"/>
      <c r="BD69" s="680"/>
      <c r="BE69" s="680"/>
      <c r="BF69" s="680"/>
      <c r="BG69" s="836"/>
      <c r="BH69" s="836"/>
      <c r="BI69" s="836"/>
      <c r="BJ69" s="136"/>
      <c r="BK69" s="136"/>
      <c r="BL69" s="136"/>
      <c r="BM69" s="136"/>
      <c r="BN69" s="136"/>
      <c r="BO69" s="136"/>
      <c r="BP69" s="136"/>
      <c r="BQ69" s="136"/>
      <c r="BR69" s="136"/>
      <c r="BS69" s="136"/>
      <c r="BT69" s="136"/>
      <c r="BU69" s="136"/>
      <c r="BV69" s="136"/>
    </row>
    <row r="70" spans="1:74" x14ac:dyDescent="0.2">
      <c r="A70" s="61"/>
      <c r="C70" s="62"/>
      <c r="D70" s="62"/>
      <c r="E70" s="62"/>
      <c r="F70" s="62"/>
      <c r="G70" s="62"/>
      <c r="H70" s="62"/>
      <c r="I70" s="62"/>
      <c r="J70" s="62"/>
      <c r="K70" s="62"/>
      <c r="L70" s="62"/>
      <c r="M70" s="62"/>
      <c r="N70" s="62"/>
      <c r="O70" s="62"/>
      <c r="P70" s="62"/>
      <c r="Q70" s="62"/>
      <c r="R70" s="62"/>
      <c r="S70" s="62"/>
      <c r="T70" s="62"/>
      <c r="U70" s="62"/>
      <c r="V70" s="62"/>
      <c r="W70" s="62"/>
      <c r="X70" s="62"/>
      <c r="Y70" s="62"/>
      <c r="Z70" s="62"/>
      <c r="AA70" s="62"/>
      <c r="AB70" s="62"/>
      <c r="AC70" s="62"/>
      <c r="AD70" s="62"/>
      <c r="AE70" s="62"/>
      <c r="AF70" s="62"/>
      <c r="AG70" s="62"/>
      <c r="AH70" s="62"/>
      <c r="AI70" s="62"/>
      <c r="AJ70" s="62"/>
      <c r="AK70" s="62"/>
      <c r="AL70" s="62"/>
      <c r="AM70" s="62"/>
      <c r="AN70" s="62"/>
      <c r="AO70" s="62"/>
      <c r="AP70" s="62"/>
      <c r="AQ70" s="62"/>
      <c r="AR70" s="62"/>
      <c r="AS70" s="62"/>
      <c r="AT70" s="62"/>
      <c r="AU70" s="62"/>
      <c r="AV70" s="62"/>
      <c r="AW70" s="62"/>
      <c r="AX70" s="62"/>
      <c r="AY70" s="836"/>
      <c r="AZ70" s="836"/>
      <c r="BA70" s="836"/>
      <c r="BB70" s="836"/>
      <c r="BC70" s="836"/>
      <c r="BD70" s="680"/>
      <c r="BE70" s="680"/>
      <c r="BF70" s="680"/>
      <c r="BG70" s="836"/>
      <c r="BH70" s="836"/>
      <c r="BI70" s="836"/>
      <c r="BJ70" s="136"/>
      <c r="BK70" s="136"/>
      <c r="BL70" s="136"/>
      <c r="BM70" s="136"/>
      <c r="BN70" s="136"/>
      <c r="BO70" s="136"/>
      <c r="BP70" s="136"/>
      <c r="BQ70" s="136"/>
      <c r="BR70" s="136"/>
      <c r="BS70" s="136"/>
      <c r="BT70" s="136"/>
      <c r="BU70" s="136"/>
      <c r="BV70" s="136"/>
    </row>
    <row r="71" spans="1:74" x14ac:dyDescent="0.2">
      <c r="A71" s="61"/>
      <c r="C71" s="62"/>
      <c r="D71" s="62"/>
      <c r="E71" s="62"/>
      <c r="F71" s="62"/>
      <c r="G71" s="62"/>
      <c r="H71" s="62"/>
      <c r="I71" s="62"/>
      <c r="J71" s="62"/>
      <c r="K71" s="62"/>
      <c r="L71" s="62"/>
      <c r="M71" s="62"/>
      <c r="N71" s="62"/>
      <c r="O71" s="62"/>
      <c r="P71" s="62"/>
      <c r="Q71" s="62"/>
      <c r="R71" s="62"/>
      <c r="S71" s="62"/>
      <c r="T71" s="62"/>
      <c r="U71" s="62"/>
      <c r="V71" s="62"/>
      <c r="W71" s="62"/>
      <c r="X71" s="62"/>
      <c r="Y71" s="62"/>
      <c r="Z71" s="62"/>
      <c r="AA71" s="62"/>
      <c r="AB71" s="62"/>
      <c r="AC71" s="62"/>
      <c r="AD71" s="62"/>
      <c r="AE71" s="62"/>
      <c r="AF71" s="62"/>
      <c r="AG71" s="62"/>
      <c r="AH71" s="62"/>
      <c r="AI71" s="62"/>
      <c r="AJ71" s="62"/>
      <c r="AK71" s="62"/>
      <c r="AL71" s="62"/>
      <c r="AM71" s="62"/>
      <c r="AN71" s="62"/>
      <c r="AO71" s="62"/>
      <c r="AP71" s="62"/>
      <c r="AQ71" s="62"/>
      <c r="AR71" s="62"/>
      <c r="AS71" s="62"/>
      <c r="AT71" s="62"/>
      <c r="AU71" s="62"/>
      <c r="AV71" s="62"/>
      <c r="AW71" s="62"/>
      <c r="AX71" s="62"/>
      <c r="AY71" s="836"/>
      <c r="AZ71" s="836"/>
      <c r="BA71" s="836"/>
      <c r="BB71" s="836"/>
      <c r="BC71" s="836"/>
      <c r="BD71" s="680"/>
      <c r="BE71" s="680"/>
      <c r="BF71" s="680"/>
      <c r="BG71" s="836"/>
      <c r="BH71" s="836"/>
      <c r="BI71" s="836"/>
      <c r="BJ71" s="136"/>
      <c r="BK71" s="136"/>
      <c r="BL71" s="136"/>
      <c r="BM71" s="136"/>
      <c r="BN71" s="136"/>
      <c r="BO71" s="136"/>
      <c r="BP71" s="136"/>
      <c r="BQ71" s="136"/>
      <c r="BR71" s="136"/>
      <c r="BS71" s="136"/>
      <c r="BT71" s="136"/>
      <c r="BU71" s="136"/>
      <c r="BV71" s="136"/>
    </row>
    <row r="72" spans="1:74" x14ac:dyDescent="0.2">
      <c r="BK72" s="137"/>
      <c r="BL72" s="137"/>
      <c r="BM72" s="137"/>
      <c r="BN72" s="137"/>
      <c r="BO72" s="137"/>
      <c r="BP72" s="137"/>
      <c r="BQ72" s="137"/>
      <c r="BR72" s="137"/>
      <c r="BS72" s="137"/>
      <c r="BT72" s="137"/>
      <c r="BU72" s="137"/>
      <c r="BV72" s="137"/>
    </row>
    <row r="73" spans="1:74" x14ac:dyDescent="0.2">
      <c r="A73" s="61"/>
      <c r="C73" s="62"/>
      <c r="D73" s="62"/>
      <c r="E73" s="62"/>
      <c r="F73" s="62"/>
      <c r="G73" s="62"/>
      <c r="H73" s="62"/>
      <c r="I73" s="62"/>
      <c r="J73" s="62"/>
      <c r="K73" s="62"/>
      <c r="L73" s="62"/>
      <c r="M73" s="62"/>
      <c r="N73" s="62"/>
      <c r="O73" s="62"/>
      <c r="P73" s="62"/>
      <c r="Q73" s="62"/>
      <c r="R73" s="62"/>
      <c r="S73" s="62"/>
      <c r="T73" s="62"/>
      <c r="U73" s="62"/>
      <c r="V73" s="62"/>
      <c r="W73" s="62"/>
      <c r="X73" s="62"/>
      <c r="Y73" s="62"/>
      <c r="Z73" s="62"/>
      <c r="AA73" s="62"/>
      <c r="AB73" s="62"/>
      <c r="AC73" s="62"/>
      <c r="AD73" s="62"/>
      <c r="AE73" s="62"/>
      <c r="AF73" s="62"/>
      <c r="AG73" s="62"/>
      <c r="AH73" s="62"/>
      <c r="AI73" s="62"/>
      <c r="AJ73" s="62"/>
      <c r="AK73" s="62"/>
      <c r="AL73" s="62"/>
      <c r="AM73" s="62"/>
      <c r="AN73" s="62"/>
      <c r="AO73" s="62"/>
      <c r="AP73" s="62"/>
      <c r="AQ73" s="62"/>
      <c r="AR73" s="62"/>
      <c r="AS73" s="62"/>
      <c r="AT73" s="62"/>
      <c r="AU73" s="62"/>
      <c r="AV73" s="62"/>
      <c r="AW73" s="62"/>
      <c r="AX73" s="62"/>
      <c r="AY73" s="836"/>
      <c r="AZ73" s="836"/>
      <c r="BA73" s="836"/>
      <c r="BB73" s="836"/>
      <c r="BC73" s="836"/>
      <c r="BD73" s="680"/>
      <c r="BE73" s="680"/>
      <c r="BF73" s="680"/>
      <c r="BG73" s="836"/>
      <c r="BH73" s="836"/>
      <c r="BI73" s="836"/>
      <c r="BJ73" s="136"/>
      <c r="BK73" s="136"/>
      <c r="BL73" s="136"/>
      <c r="BM73" s="136"/>
      <c r="BN73" s="136"/>
      <c r="BO73" s="136"/>
      <c r="BP73" s="136"/>
      <c r="BQ73" s="136"/>
      <c r="BR73" s="136"/>
      <c r="BS73" s="136"/>
      <c r="BT73" s="136"/>
      <c r="BU73" s="136"/>
      <c r="BV73" s="136"/>
    </row>
    <row r="74" spans="1:74" x14ac:dyDescent="0.2">
      <c r="A74" s="61"/>
      <c r="C74" s="62"/>
      <c r="D74" s="62"/>
      <c r="E74" s="62"/>
      <c r="F74" s="62"/>
      <c r="G74" s="62"/>
      <c r="H74" s="62"/>
      <c r="I74" s="62"/>
      <c r="J74" s="62"/>
      <c r="K74" s="62"/>
      <c r="L74" s="62"/>
      <c r="M74" s="62"/>
      <c r="N74" s="62"/>
      <c r="O74" s="62"/>
      <c r="P74" s="62"/>
      <c r="Q74" s="62"/>
      <c r="R74" s="62"/>
      <c r="S74" s="62"/>
      <c r="T74" s="62"/>
      <c r="U74" s="62"/>
      <c r="V74" s="62"/>
      <c r="W74" s="62"/>
      <c r="X74" s="62"/>
      <c r="Y74" s="62"/>
      <c r="Z74" s="62"/>
      <c r="AA74" s="62"/>
      <c r="AB74" s="62"/>
      <c r="AC74" s="62"/>
      <c r="AD74" s="62"/>
      <c r="AE74" s="62"/>
      <c r="AF74" s="62"/>
      <c r="AG74" s="62"/>
      <c r="AH74" s="62"/>
      <c r="AI74" s="62"/>
      <c r="AJ74" s="62"/>
      <c r="AK74" s="62"/>
      <c r="AL74" s="62"/>
      <c r="AM74" s="62"/>
      <c r="AN74" s="62"/>
      <c r="AO74" s="62"/>
      <c r="AP74" s="62"/>
      <c r="AQ74" s="62"/>
      <c r="AR74" s="62"/>
      <c r="AS74" s="62"/>
      <c r="AT74" s="62"/>
      <c r="AU74" s="62"/>
      <c r="AV74" s="62"/>
      <c r="AW74" s="62"/>
      <c r="AX74" s="62"/>
      <c r="AY74" s="836"/>
      <c r="AZ74" s="836"/>
      <c r="BA74" s="836"/>
      <c r="BB74" s="836"/>
      <c r="BC74" s="836"/>
      <c r="BD74" s="680"/>
      <c r="BE74" s="680"/>
      <c r="BF74" s="680"/>
      <c r="BG74" s="836"/>
      <c r="BH74" s="836"/>
      <c r="BI74" s="836"/>
      <c r="BJ74" s="136"/>
      <c r="BK74" s="136"/>
      <c r="BL74" s="136"/>
      <c r="BM74" s="136"/>
      <c r="BN74" s="136"/>
      <c r="BO74" s="136"/>
      <c r="BP74" s="136"/>
      <c r="BQ74" s="136"/>
      <c r="BR74" s="136"/>
      <c r="BS74" s="136"/>
      <c r="BT74" s="136"/>
      <c r="BU74" s="136"/>
      <c r="BV74" s="136"/>
    </row>
    <row r="75" spans="1:74" x14ac:dyDescent="0.2">
      <c r="A75" s="61"/>
      <c r="C75" s="62"/>
      <c r="D75" s="62"/>
      <c r="E75" s="62"/>
      <c r="F75" s="62"/>
      <c r="G75" s="62"/>
      <c r="H75" s="62"/>
      <c r="I75" s="62"/>
      <c r="J75" s="62"/>
      <c r="K75" s="62"/>
      <c r="L75" s="62"/>
      <c r="M75" s="62"/>
      <c r="N75" s="62"/>
      <c r="O75" s="62"/>
      <c r="P75" s="62"/>
      <c r="Q75" s="62"/>
      <c r="R75" s="62"/>
      <c r="S75" s="62"/>
      <c r="T75" s="62"/>
      <c r="U75" s="62"/>
      <c r="V75" s="62"/>
      <c r="W75" s="62"/>
      <c r="X75" s="62"/>
      <c r="Y75" s="62"/>
      <c r="Z75" s="62"/>
      <c r="AA75" s="62"/>
      <c r="AB75" s="62"/>
      <c r="AC75" s="62"/>
      <c r="AD75" s="62"/>
      <c r="AE75" s="62"/>
      <c r="AF75" s="62"/>
      <c r="AG75" s="62"/>
      <c r="AH75" s="62"/>
      <c r="AI75" s="62"/>
      <c r="AJ75" s="62"/>
      <c r="AK75" s="62"/>
      <c r="AL75" s="62"/>
      <c r="AM75" s="62"/>
      <c r="AN75" s="62"/>
      <c r="AO75" s="62"/>
      <c r="AP75" s="62"/>
      <c r="AQ75" s="62"/>
      <c r="AR75" s="62"/>
      <c r="AS75" s="62"/>
      <c r="AT75" s="62"/>
      <c r="AU75" s="62"/>
      <c r="AV75" s="62"/>
      <c r="AW75" s="62"/>
      <c r="AX75" s="62"/>
      <c r="AY75" s="836"/>
      <c r="AZ75" s="836"/>
      <c r="BA75" s="836"/>
      <c r="BB75" s="836"/>
      <c r="BC75" s="836"/>
      <c r="BD75" s="680"/>
      <c r="BE75" s="680"/>
      <c r="BF75" s="680"/>
      <c r="BG75" s="836"/>
      <c r="BH75" s="836"/>
      <c r="BI75" s="836"/>
      <c r="BJ75" s="136"/>
      <c r="BK75" s="136"/>
      <c r="BL75" s="136"/>
      <c r="BM75" s="136"/>
      <c r="BN75" s="136"/>
      <c r="BO75" s="136"/>
      <c r="BP75" s="136"/>
      <c r="BQ75" s="136"/>
      <c r="BR75" s="136"/>
      <c r="BS75" s="136"/>
      <c r="BT75" s="136"/>
      <c r="BU75" s="136"/>
      <c r="BV75" s="136"/>
    </row>
    <row r="76" spans="1:74" x14ac:dyDescent="0.2">
      <c r="A76" s="61"/>
      <c r="C76" s="62"/>
      <c r="D76" s="62"/>
      <c r="E76" s="62"/>
      <c r="F76" s="62"/>
      <c r="G76" s="62"/>
      <c r="H76" s="62"/>
      <c r="I76" s="62"/>
      <c r="J76" s="62"/>
      <c r="K76" s="62"/>
      <c r="L76" s="62"/>
      <c r="M76" s="62"/>
      <c r="N76" s="62"/>
      <c r="O76" s="62"/>
      <c r="P76" s="62"/>
      <c r="Q76" s="62"/>
      <c r="R76" s="62"/>
      <c r="S76" s="62"/>
      <c r="T76" s="62"/>
      <c r="U76" s="62"/>
      <c r="V76" s="62"/>
      <c r="W76" s="62"/>
      <c r="X76" s="62"/>
      <c r="Y76" s="62"/>
      <c r="Z76" s="62"/>
      <c r="AA76" s="62"/>
      <c r="AB76" s="62"/>
      <c r="AC76" s="62"/>
      <c r="AD76" s="62"/>
      <c r="AE76" s="62"/>
      <c r="AF76" s="62"/>
      <c r="AG76" s="62"/>
      <c r="AH76" s="62"/>
      <c r="AI76" s="62"/>
      <c r="AJ76" s="62"/>
      <c r="AK76" s="62"/>
      <c r="AL76" s="62"/>
      <c r="AM76" s="62"/>
      <c r="AN76" s="62"/>
      <c r="AO76" s="62"/>
      <c r="AP76" s="62"/>
      <c r="AQ76" s="62"/>
      <c r="AR76" s="62"/>
      <c r="AS76" s="62"/>
      <c r="AT76" s="62"/>
      <c r="AU76" s="62"/>
      <c r="AV76" s="62"/>
      <c r="AW76" s="62"/>
      <c r="AX76" s="62"/>
      <c r="AY76" s="836"/>
      <c r="AZ76" s="836"/>
      <c r="BA76" s="836"/>
      <c r="BB76" s="836"/>
      <c r="BC76" s="836"/>
      <c r="BD76" s="680"/>
      <c r="BE76" s="680"/>
      <c r="BF76" s="680"/>
      <c r="BG76" s="836"/>
      <c r="BH76" s="836"/>
      <c r="BI76" s="836"/>
      <c r="BJ76" s="136"/>
      <c r="BK76" s="136"/>
      <c r="BL76" s="136"/>
      <c r="BM76" s="136"/>
      <c r="BN76" s="136"/>
      <c r="BO76" s="136"/>
      <c r="BP76" s="136"/>
      <c r="BQ76" s="136"/>
      <c r="BR76" s="136"/>
      <c r="BS76" s="136"/>
      <c r="BT76" s="136"/>
      <c r="BU76" s="136"/>
      <c r="BV76" s="136"/>
    </row>
    <row r="77" spans="1:74" x14ac:dyDescent="0.2">
      <c r="A77" s="61"/>
      <c r="C77" s="62"/>
      <c r="D77" s="62"/>
      <c r="E77" s="62"/>
      <c r="F77" s="62"/>
      <c r="G77" s="62"/>
      <c r="H77" s="62"/>
      <c r="I77" s="62"/>
      <c r="J77" s="62"/>
      <c r="K77" s="62"/>
      <c r="L77" s="62"/>
      <c r="M77" s="62"/>
      <c r="N77" s="62"/>
      <c r="O77" s="62"/>
      <c r="P77" s="62"/>
      <c r="Q77" s="62"/>
      <c r="R77" s="62"/>
      <c r="S77" s="62"/>
      <c r="T77" s="62"/>
      <c r="U77" s="62"/>
      <c r="V77" s="62"/>
      <c r="W77" s="62"/>
      <c r="X77" s="62"/>
      <c r="Y77" s="62"/>
      <c r="Z77" s="62"/>
      <c r="AA77" s="62"/>
      <c r="AB77" s="62"/>
      <c r="AC77" s="62"/>
      <c r="AD77" s="62"/>
      <c r="AE77" s="62"/>
      <c r="AF77" s="62"/>
      <c r="AG77" s="62"/>
      <c r="AH77" s="62"/>
      <c r="AI77" s="62"/>
      <c r="AJ77" s="62"/>
      <c r="AK77" s="62"/>
      <c r="AL77" s="62"/>
      <c r="AM77" s="62"/>
      <c r="AN77" s="62"/>
      <c r="AO77" s="62"/>
      <c r="AP77" s="62"/>
      <c r="AQ77" s="62"/>
      <c r="AR77" s="62"/>
      <c r="AS77" s="62"/>
      <c r="AT77" s="62"/>
      <c r="AU77" s="62"/>
      <c r="AV77" s="62"/>
      <c r="AW77" s="62"/>
      <c r="AX77" s="62"/>
      <c r="AY77" s="836"/>
      <c r="AZ77" s="836"/>
      <c r="BA77" s="836"/>
      <c r="BB77" s="836"/>
      <c r="BC77" s="836"/>
      <c r="BD77" s="680"/>
      <c r="BE77" s="680"/>
      <c r="BF77" s="680"/>
      <c r="BG77" s="836"/>
      <c r="BH77" s="836"/>
      <c r="BI77" s="836"/>
      <c r="BJ77" s="136"/>
      <c r="BK77" s="136"/>
      <c r="BL77" s="136"/>
      <c r="BM77" s="136"/>
      <c r="BN77" s="136"/>
      <c r="BO77" s="136"/>
      <c r="BP77" s="136"/>
      <c r="BQ77" s="136"/>
      <c r="BR77" s="136"/>
      <c r="BS77" s="136"/>
      <c r="BT77" s="136"/>
      <c r="BU77" s="136"/>
      <c r="BV77" s="136"/>
    </row>
    <row r="78" spans="1:74" x14ac:dyDescent="0.2">
      <c r="A78" s="61"/>
      <c r="C78" s="62"/>
      <c r="D78" s="62"/>
      <c r="E78" s="62"/>
      <c r="F78" s="62"/>
      <c r="G78" s="62"/>
      <c r="H78" s="62"/>
      <c r="I78" s="62"/>
      <c r="J78" s="62"/>
      <c r="K78" s="62"/>
      <c r="L78" s="62"/>
      <c r="M78" s="62"/>
      <c r="N78" s="62"/>
      <c r="O78" s="62"/>
      <c r="P78" s="62"/>
      <c r="Q78" s="62"/>
      <c r="R78" s="62"/>
      <c r="S78" s="62"/>
      <c r="T78" s="62"/>
      <c r="U78" s="62"/>
      <c r="V78" s="62"/>
      <c r="W78" s="62"/>
      <c r="X78" s="62"/>
      <c r="Y78" s="62"/>
      <c r="Z78" s="62"/>
      <c r="AA78" s="62"/>
      <c r="AB78" s="62"/>
      <c r="AC78" s="62"/>
      <c r="AD78" s="62"/>
      <c r="AE78" s="62"/>
      <c r="AF78" s="62"/>
      <c r="AG78" s="62"/>
      <c r="AH78" s="62"/>
      <c r="AI78" s="62"/>
      <c r="AJ78" s="62"/>
      <c r="AK78" s="62"/>
      <c r="AL78" s="62"/>
      <c r="AM78" s="62"/>
      <c r="AN78" s="62"/>
      <c r="AO78" s="62"/>
      <c r="AP78" s="62"/>
      <c r="AQ78" s="62"/>
      <c r="AR78" s="62"/>
      <c r="AS78" s="62"/>
      <c r="AT78" s="62"/>
      <c r="AU78" s="62"/>
      <c r="AV78" s="62"/>
      <c r="AW78" s="62"/>
      <c r="AX78" s="62"/>
      <c r="AY78" s="836"/>
      <c r="AZ78" s="836"/>
      <c r="BA78" s="836"/>
      <c r="BB78" s="836"/>
      <c r="BC78" s="836"/>
      <c r="BD78" s="680"/>
      <c r="BE78" s="680"/>
      <c r="BF78" s="680"/>
      <c r="BG78" s="836"/>
      <c r="BH78" s="836"/>
      <c r="BI78" s="836"/>
      <c r="BJ78" s="136"/>
      <c r="BK78" s="136"/>
      <c r="BL78" s="136"/>
      <c r="BM78" s="136"/>
      <c r="BN78" s="136"/>
      <c r="BO78" s="136"/>
      <c r="BP78" s="136"/>
      <c r="BQ78" s="136"/>
      <c r="BR78" s="136"/>
      <c r="BS78" s="136"/>
      <c r="BT78" s="136"/>
      <c r="BU78" s="136"/>
      <c r="BV78" s="136"/>
    </row>
    <row r="79" spans="1:74" x14ac:dyDescent="0.2">
      <c r="A79" s="61"/>
      <c r="C79" s="62"/>
      <c r="D79" s="62"/>
      <c r="E79" s="62"/>
      <c r="F79" s="62"/>
      <c r="G79" s="62"/>
      <c r="H79" s="62"/>
      <c r="I79" s="62"/>
      <c r="J79" s="62"/>
      <c r="K79" s="62"/>
      <c r="L79" s="62"/>
      <c r="M79" s="62"/>
      <c r="N79" s="62"/>
      <c r="O79" s="62"/>
      <c r="P79" s="62"/>
      <c r="Q79" s="62"/>
      <c r="R79" s="62"/>
      <c r="S79" s="62"/>
      <c r="T79" s="62"/>
      <c r="U79" s="62"/>
      <c r="V79" s="62"/>
      <c r="W79" s="62"/>
      <c r="X79" s="62"/>
      <c r="Y79" s="62"/>
      <c r="Z79" s="62"/>
      <c r="AA79" s="62"/>
      <c r="AB79" s="62"/>
      <c r="AC79" s="62"/>
      <c r="AD79" s="62"/>
      <c r="AE79" s="62"/>
      <c r="AF79" s="62"/>
      <c r="AG79" s="62"/>
      <c r="AH79" s="62"/>
      <c r="AI79" s="62"/>
      <c r="AJ79" s="62"/>
      <c r="AK79" s="62"/>
      <c r="AL79" s="62"/>
      <c r="AM79" s="62"/>
      <c r="AN79" s="62"/>
      <c r="AO79" s="62"/>
      <c r="AP79" s="62"/>
      <c r="AQ79" s="62"/>
      <c r="AR79" s="62"/>
      <c r="AS79" s="62"/>
      <c r="AT79" s="62"/>
      <c r="AU79" s="62"/>
      <c r="AV79" s="62"/>
      <c r="AW79" s="62"/>
      <c r="AX79" s="62"/>
      <c r="AY79" s="836"/>
      <c r="AZ79" s="836"/>
      <c r="BA79" s="836"/>
      <c r="BB79" s="836"/>
      <c r="BC79" s="836"/>
      <c r="BD79" s="680"/>
      <c r="BE79" s="680"/>
      <c r="BF79" s="680"/>
      <c r="BG79" s="836"/>
      <c r="BH79" s="836"/>
      <c r="BI79" s="836"/>
      <c r="BJ79" s="136"/>
      <c r="BK79" s="136"/>
      <c r="BL79" s="136"/>
      <c r="BM79" s="136"/>
      <c r="BN79" s="136"/>
      <c r="BO79" s="136"/>
      <c r="BP79" s="136"/>
      <c r="BQ79" s="136"/>
      <c r="BR79" s="136"/>
      <c r="BS79" s="136"/>
      <c r="BT79" s="136"/>
      <c r="BU79" s="136"/>
      <c r="BV79" s="136"/>
    </row>
    <row r="80" spans="1:74" x14ac:dyDescent="0.2">
      <c r="A80" s="61"/>
      <c r="C80" s="62"/>
      <c r="D80" s="62"/>
      <c r="E80" s="62"/>
      <c r="F80" s="62"/>
      <c r="G80" s="62"/>
      <c r="H80" s="62"/>
      <c r="I80" s="62"/>
      <c r="J80" s="62"/>
      <c r="K80" s="62"/>
      <c r="L80" s="62"/>
      <c r="M80" s="62"/>
      <c r="N80" s="62"/>
      <c r="O80" s="62"/>
      <c r="P80" s="62"/>
      <c r="Q80" s="62"/>
      <c r="R80" s="62"/>
      <c r="S80" s="62"/>
      <c r="T80" s="62"/>
      <c r="U80" s="62"/>
      <c r="V80" s="62"/>
      <c r="W80" s="62"/>
      <c r="X80" s="62"/>
      <c r="Y80" s="62"/>
      <c r="Z80" s="62"/>
      <c r="AA80" s="62"/>
      <c r="AB80" s="62"/>
      <c r="AC80" s="62"/>
      <c r="AD80" s="62"/>
      <c r="AE80" s="62"/>
      <c r="AF80" s="62"/>
      <c r="AG80" s="62"/>
      <c r="AH80" s="62"/>
      <c r="AI80" s="62"/>
      <c r="AJ80" s="62"/>
      <c r="AK80" s="62"/>
      <c r="AL80" s="62"/>
      <c r="AM80" s="62"/>
      <c r="AN80" s="62"/>
      <c r="AO80" s="62"/>
      <c r="AP80" s="62"/>
      <c r="AQ80" s="62"/>
      <c r="AR80" s="62"/>
      <c r="AS80" s="62"/>
      <c r="AT80" s="62"/>
      <c r="AU80" s="62"/>
      <c r="AV80" s="62"/>
      <c r="AW80" s="62"/>
      <c r="AX80" s="62"/>
      <c r="AY80" s="836"/>
      <c r="AZ80" s="836"/>
      <c r="BA80" s="836"/>
      <c r="BB80" s="836"/>
      <c r="BC80" s="836"/>
      <c r="BD80" s="680"/>
      <c r="BE80" s="680"/>
      <c r="BF80" s="680"/>
      <c r="BG80" s="836"/>
      <c r="BH80" s="836"/>
      <c r="BI80" s="836"/>
      <c r="BJ80" s="136"/>
      <c r="BK80" s="136"/>
      <c r="BL80" s="136"/>
      <c r="BM80" s="136"/>
      <c r="BN80" s="136"/>
      <c r="BO80" s="136"/>
      <c r="BP80" s="136"/>
      <c r="BQ80" s="136"/>
      <c r="BR80" s="136"/>
      <c r="BS80" s="136"/>
      <c r="BT80" s="136"/>
      <c r="BU80" s="136"/>
      <c r="BV80" s="136"/>
    </row>
    <row r="81" spans="1:74" x14ac:dyDescent="0.2">
      <c r="A81" s="61"/>
      <c r="C81" s="62"/>
      <c r="D81" s="62"/>
      <c r="E81" s="62"/>
      <c r="F81" s="62"/>
      <c r="G81" s="62"/>
      <c r="H81" s="62"/>
      <c r="I81" s="62"/>
      <c r="J81" s="62"/>
      <c r="K81" s="62"/>
      <c r="L81" s="62"/>
      <c r="M81" s="62"/>
      <c r="N81" s="62"/>
      <c r="O81" s="62"/>
      <c r="P81" s="62"/>
      <c r="Q81" s="62"/>
      <c r="R81" s="62"/>
      <c r="S81" s="62"/>
      <c r="T81" s="62"/>
      <c r="U81" s="62"/>
      <c r="V81" s="62"/>
      <c r="W81" s="62"/>
      <c r="X81" s="62"/>
      <c r="Y81" s="62"/>
      <c r="Z81" s="62"/>
      <c r="AA81" s="62"/>
      <c r="AB81" s="62"/>
      <c r="AC81" s="62"/>
      <c r="AD81" s="62"/>
      <c r="AE81" s="62"/>
      <c r="AF81" s="62"/>
      <c r="AG81" s="62"/>
      <c r="AH81" s="62"/>
      <c r="AI81" s="62"/>
      <c r="AJ81" s="62"/>
      <c r="AK81" s="62"/>
      <c r="AL81" s="62"/>
      <c r="AM81" s="62"/>
      <c r="AN81" s="62"/>
      <c r="AO81" s="62"/>
      <c r="AP81" s="62"/>
      <c r="AQ81" s="62"/>
      <c r="AR81" s="62"/>
      <c r="AS81" s="62"/>
      <c r="AT81" s="62"/>
      <c r="AU81" s="62"/>
      <c r="AV81" s="62"/>
      <c r="AW81" s="62"/>
      <c r="AX81" s="62"/>
      <c r="AY81" s="836"/>
      <c r="AZ81" s="836"/>
      <c r="BA81" s="836"/>
      <c r="BB81" s="836"/>
      <c r="BC81" s="836"/>
      <c r="BD81" s="680"/>
      <c r="BE81" s="680"/>
      <c r="BF81" s="680"/>
      <c r="BG81" s="836"/>
      <c r="BH81" s="836"/>
      <c r="BI81" s="836"/>
      <c r="BJ81" s="136"/>
      <c r="BK81" s="136"/>
      <c r="BL81" s="136"/>
      <c r="BM81" s="136"/>
      <c r="BN81" s="136"/>
      <c r="BO81" s="136"/>
      <c r="BP81" s="136"/>
      <c r="BQ81" s="136"/>
      <c r="BR81" s="136"/>
      <c r="BS81" s="136"/>
      <c r="BT81" s="136"/>
      <c r="BU81" s="136"/>
      <c r="BV81" s="136"/>
    </row>
    <row r="82" spans="1:74" x14ac:dyDescent="0.2">
      <c r="BK82" s="137"/>
      <c r="BL82" s="137"/>
      <c r="BM82" s="137"/>
      <c r="BN82" s="137"/>
      <c r="BO82" s="137"/>
      <c r="BP82" s="137"/>
      <c r="BQ82" s="137"/>
      <c r="BR82" s="137"/>
      <c r="BS82" s="137"/>
      <c r="BT82" s="137"/>
      <c r="BU82" s="137"/>
      <c r="BV82" s="137"/>
    </row>
    <row r="83" spans="1:74" x14ac:dyDescent="0.2">
      <c r="BK83" s="137"/>
      <c r="BL83" s="137"/>
      <c r="BM83" s="137"/>
      <c r="BN83" s="137"/>
      <c r="BO83" s="137"/>
      <c r="BP83" s="137"/>
      <c r="BQ83" s="137"/>
      <c r="BR83" s="137"/>
      <c r="BS83" s="137"/>
      <c r="BT83" s="137"/>
      <c r="BU83" s="137"/>
      <c r="BV83" s="137"/>
    </row>
    <row r="84" spans="1:74" x14ac:dyDescent="0.2">
      <c r="C84" s="63"/>
      <c r="D84" s="63"/>
      <c r="E84" s="63"/>
      <c r="F84" s="63"/>
      <c r="G84" s="63"/>
      <c r="H84" s="63"/>
      <c r="I84" s="63"/>
      <c r="J84" s="63"/>
      <c r="K84" s="63"/>
      <c r="L84" s="63"/>
      <c r="M84" s="63"/>
      <c r="N84" s="63"/>
      <c r="O84" s="63"/>
      <c r="P84" s="63"/>
      <c r="Q84" s="63"/>
      <c r="R84" s="63"/>
      <c r="S84" s="63"/>
      <c r="T84" s="63"/>
      <c r="U84" s="63"/>
      <c r="V84" s="63"/>
      <c r="W84" s="63"/>
      <c r="X84" s="63"/>
      <c r="Y84" s="63"/>
      <c r="Z84" s="63"/>
      <c r="AA84" s="63"/>
      <c r="AB84" s="63"/>
      <c r="AC84" s="63"/>
      <c r="AD84" s="63"/>
      <c r="AE84" s="63"/>
      <c r="AF84" s="63"/>
      <c r="AG84" s="63"/>
      <c r="AH84" s="63"/>
      <c r="AI84" s="63"/>
      <c r="AJ84" s="63"/>
      <c r="AK84" s="63"/>
      <c r="AL84" s="63"/>
      <c r="AM84" s="63"/>
      <c r="AN84" s="63"/>
      <c r="AO84" s="63"/>
      <c r="AP84" s="63"/>
      <c r="AQ84" s="63"/>
      <c r="AR84" s="63"/>
      <c r="AS84" s="63"/>
      <c r="AT84" s="63"/>
      <c r="AU84" s="63"/>
      <c r="AV84" s="63"/>
      <c r="AW84" s="63"/>
      <c r="AX84" s="63"/>
      <c r="AY84" s="837"/>
      <c r="AZ84" s="837"/>
      <c r="BA84" s="837"/>
      <c r="BB84" s="837"/>
      <c r="BC84" s="837"/>
      <c r="BD84" s="681"/>
      <c r="BE84" s="681"/>
      <c r="BF84" s="681"/>
      <c r="BG84" s="837"/>
      <c r="BH84" s="837"/>
      <c r="BI84" s="837"/>
      <c r="BJ84" s="138"/>
      <c r="BK84" s="138"/>
      <c r="BL84" s="138"/>
      <c r="BM84" s="138"/>
      <c r="BN84" s="138"/>
      <c r="BO84" s="138"/>
      <c r="BP84" s="138"/>
      <c r="BQ84" s="138"/>
      <c r="BR84" s="138"/>
      <c r="BS84" s="138"/>
      <c r="BT84" s="138"/>
      <c r="BU84" s="138"/>
      <c r="BV84" s="138"/>
    </row>
    <row r="85" spans="1:74" x14ac:dyDescent="0.2">
      <c r="BK85" s="137"/>
      <c r="BL85" s="137"/>
      <c r="BM85" s="137"/>
      <c r="BN85" s="137"/>
      <c r="BO85" s="137"/>
      <c r="BP85" s="137"/>
      <c r="BQ85" s="137"/>
      <c r="BR85" s="137"/>
      <c r="BS85" s="137"/>
      <c r="BT85" s="137"/>
      <c r="BU85" s="137"/>
      <c r="BV85" s="137"/>
    </row>
    <row r="86" spans="1:74" x14ac:dyDescent="0.2">
      <c r="BK86" s="137"/>
      <c r="BL86" s="137"/>
      <c r="BM86" s="137"/>
      <c r="BN86" s="137"/>
      <c r="BO86" s="137"/>
      <c r="BP86" s="137"/>
      <c r="BQ86" s="137"/>
      <c r="BR86" s="137"/>
      <c r="BS86" s="137"/>
      <c r="BT86" s="137"/>
      <c r="BU86" s="137"/>
      <c r="BV86" s="137"/>
    </row>
    <row r="87" spans="1:74" x14ac:dyDescent="0.2">
      <c r="BK87" s="137"/>
      <c r="BL87" s="137"/>
      <c r="BM87" s="137"/>
      <c r="BN87" s="137"/>
      <c r="BO87" s="137"/>
      <c r="BP87" s="137"/>
      <c r="BQ87" s="137"/>
      <c r="BR87" s="137"/>
      <c r="BS87" s="137"/>
      <c r="BT87" s="137"/>
      <c r="BU87" s="137"/>
      <c r="BV87" s="137"/>
    </row>
    <row r="88" spans="1:74" x14ac:dyDescent="0.2">
      <c r="BK88" s="137"/>
      <c r="BL88" s="137"/>
      <c r="BM88" s="137"/>
      <c r="BN88" s="137"/>
      <c r="BO88" s="137"/>
      <c r="BP88" s="137"/>
      <c r="BQ88" s="137"/>
      <c r="BR88" s="137"/>
      <c r="BS88" s="137"/>
      <c r="BT88" s="137"/>
      <c r="BU88" s="137"/>
      <c r="BV88" s="137"/>
    </row>
    <row r="89" spans="1:74" x14ac:dyDescent="0.2">
      <c r="BK89" s="137"/>
      <c r="BL89" s="137"/>
      <c r="BM89" s="137"/>
      <c r="BN89" s="137"/>
      <c r="BO89" s="137"/>
      <c r="BP89" s="137"/>
      <c r="BQ89" s="137"/>
      <c r="BR89" s="137"/>
      <c r="BS89" s="137"/>
      <c r="BT89" s="137"/>
      <c r="BU89" s="137"/>
      <c r="BV89" s="137"/>
    </row>
    <row r="90" spans="1:74" x14ac:dyDescent="0.2">
      <c r="BK90" s="137"/>
      <c r="BL90" s="137"/>
      <c r="BM90" s="137"/>
      <c r="BN90" s="137"/>
      <c r="BO90" s="137"/>
      <c r="BP90" s="137"/>
      <c r="BQ90" s="137"/>
      <c r="BR90" s="137"/>
      <c r="BS90" s="137"/>
      <c r="BT90" s="137"/>
      <c r="BU90" s="137"/>
      <c r="BV90" s="137"/>
    </row>
    <row r="91" spans="1:74" x14ac:dyDescent="0.2">
      <c r="BK91" s="137"/>
      <c r="BL91" s="137"/>
      <c r="BM91" s="137"/>
      <c r="BN91" s="137"/>
      <c r="BO91" s="137"/>
      <c r="BP91" s="137"/>
      <c r="BQ91" s="137"/>
      <c r="BR91" s="137"/>
      <c r="BS91" s="137"/>
      <c r="BT91" s="137"/>
      <c r="BU91" s="137"/>
      <c r="BV91" s="137"/>
    </row>
    <row r="92" spans="1:74" x14ac:dyDescent="0.2">
      <c r="BK92" s="137"/>
      <c r="BL92" s="137"/>
      <c r="BM92" s="137"/>
      <c r="BN92" s="137"/>
      <c r="BO92" s="137"/>
      <c r="BP92" s="137"/>
      <c r="BQ92" s="137"/>
      <c r="BR92" s="137"/>
      <c r="BS92" s="137"/>
      <c r="BT92" s="137"/>
      <c r="BU92" s="137"/>
      <c r="BV92" s="137"/>
    </row>
    <row r="93" spans="1:74" x14ac:dyDescent="0.2">
      <c r="BK93" s="137"/>
      <c r="BL93" s="137"/>
      <c r="BM93" s="137"/>
      <c r="BN93" s="137"/>
      <c r="BO93" s="137"/>
      <c r="BP93" s="137"/>
      <c r="BQ93" s="137"/>
      <c r="BR93" s="137"/>
      <c r="BS93" s="137"/>
      <c r="BT93" s="137"/>
      <c r="BU93" s="137"/>
      <c r="BV93" s="137"/>
    </row>
    <row r="94" spans="1:74" x14ac:dyDescent="0.2">
      <c r="C94" s="64"/>
      <c r="D94" s="64"/>
      <c r="E94" s="64"/>
      <c r="F94" s="64"/>
      <c r="G94" s="64"/>
      <c r="H94" s="64"/>
      <c r="I94" s="64"/>
      <c r="J94" s="64"/>
      <c r="K94" s="64"/>
      <c r="L94" s="64"/>
      <c r="M94" s="64"/>
      <c r="N94" s="64"/>
      <c r="O94" s="64"/>
      <c r="P94" s="64"/>
      <c r="Q94" s="64"/>
      <c r="R94" s="64"/>
      <c r="S94" s="64"/>
      <c r="T94" s="64"/>
      <c r="U94" s="64"/>
      <c r="V94" s="64"/>
      <c r="W94" s="64"/>
      <c r="X94" s="64"/>
      <c r="Y94" s="64"/>
      <c r="Z94" s="64"/>
      <c r="AA94" s="64"/>
      <c r="AB94" s="64"/>
      <c r="AC94" s="64"/>
      <c r="AD94" s="64"/>
      <c r="AE94" s="64"/>
      <c r="AF94" s="64"/>
      <c r="AG94" s="64"/>
      <c r="AH94" s="64"/>
      <c r="AI94" s="64"/>
      <c r="AJ94" s="64"/>
      <c r="AK94" s="64"/>
      <c r="AL94" s="64"/>
      <c r="AM94" s="64"/>
      <c r="AN94" s="64"/>
      <c r="AO94" s="64"/>
      <c r="AP94" s="64"/>
      <c r="AQ94" s="64"/>
      <c r="AR94" s="64"/>
      <c r="AS94" s="64"/>
      <c r="AT94" s="64"/>
      <c r="AU94" s="64"/>
      <c r="AV94" s="64"/>
      <c r="AW94" s="64"/>
      <c r="AX94" s="64"/>
      <c r="AY94" s="838"/>
      <c r="AZ94" s="838"/>
      <c r="BA94" s="838"/>
      <c r="BB94" s="838"/>
      <c r="BC94" s="838"/>
      <c r="BD94" s="682"/>
      <c r="BE94" s="682"/>
      <c r="BF94" s="682"/>
      <c r="BG94" s="838"/>
      <c r="BH94" s="838"/>
      <c r="BI94" s="838"/>
      <c r="BJ94" s="139"/>
      <c r="BK94" s="139"/>
      <c r="BL94" s="139"/>
      <c r="BM94" s="139"/>
      <c r="BN94" s="139"/>
      <c r="BO94" s="139"/>
      <c r="BP94" s="139"/>
      <c r="BQ94" s="139"/>
      <c r="BR94" s="139"/>
      <c r="BS94" s="139"/>
      <c r="BT94" s="139"/>
      <c r="BU94" s="139"/>
      <c r="BV94" s="139"/>
    </row>
    <row r="95" spans="1:74" x14ac:dyDescent="0.2">
      <c r="C95" s="64"/>
      <c r="D95" s="64"/>
      <c r="E95" s="64"/>
      <c r="F95" s="64"/>
      <c r="G95" s="64"/>
      <c r="H95" s="64"/>
      <c r="I95" s="64"/>
      <c r="J95" s="64"/>
      <c r="K95" s="64"/>
      <c r="L95" s="64"/>
      <c r="M95" s="64"/>
      <c r="N95" s="64"/>
      <c r="O95" s="64"/>
      <c r="P95" s="64"/>
      <c r="Q95" s="64"/>
      <c r="R95" s="64"/>
      <c r="S95" s="64"/>
      <c r="T95" s="64"/>
      <c r="U95" s="64"/>
      <c r="V95" s="64"/>
      <c r="W95" s="64"/>
      <c r="X95" s="64"/>
      <c r="Y95" s="64"/>
      <c r="Z95" s="64"/>
      <c r="AA95" s="64"/>
      <c r="AB95" s="64"/>
      <c r="AC95" s="64"/>
      <c r="AD95" s="64"/>
      <c r="AE95" s="64"/>
      <c r="AF95" s="64"/>
      <c r="AG95" s="64"/>
      <c r="AH95" s="64"/>
      <c r="AI95" s="64"/>
      <c r="AJ95" s="64"/>
      <c r="AK95" s="64"/>
      <c r="AL95" s="64"/>
      <c r="AM95" s="64"/>
      <c r="AN95" s="64"/>
      <c r="AO95" s="64"/>
      <c r="AP95" s="64"/>
      <c r="AQ95" s="64"/>
      <c r="AR95" s="64"/>
      <c r="AS95" s="64"/>
      <c r="AT95" s="64"/>
      <c r="AU95" s="64"/>
      <c r="AV95" s="64"/>
      <c r="AW95" s="64"/>
      <c r="AX95" s="64"/>
      <c r="AY95" s="838"/>
      <c r="AZ95" s="838"/>
      <c r="BA95" s="838"/>
      <c r="BB95" s="838"/>
      <c r="BC95" s="838"/>
      <c r="BD95" s="682"/>
      <c r="BE95" s="682"/>
      <c r="BF95" s="682"/>
      <c r="BG95" s="838"/>
      <c r="BH95" s="838"/>
      <c r="BI95" s="838"/>
      <c r="BJ95" s="139"/>
      <c r="BK95" s="139"/>
      <c r="BL95" s="139"/>
      <c r="BM95" s="139"/>
      <c r="BN95" s="139"/>
      <c r="BO95" s="139"/>
      <c r="BP95" s="139"/>
      <c r="BQ95" s="139"/>
      <c r="BR95" s="139"/>
      <c r="BS95" s="139"/>
      <c r="BT95" s="139"/>
      <c r="BU95" s="139"/>
      <c r="BV95" s="139"/>
    </row>
    <row r="96" spans="1:74" x14ac:dyDescent="0.2">
      <c r="C96" s="64"/>
      <c r="D96" s="64"/>
      <c r="E96" s="64"/>
      <c r="F96" s="64"/>
      <c r="G96" s="64"/>
      <c r="H96" s="64"/>
      <c r="I96" s="64"/>
      <c r="J96" s="64"/>
      <c r="K96" s="64"/>
      <c r="L96" s="64"/>
      <c r="M96" s="64"/>
      <c r="N96" s="64"/>
      <c r="O96" s="64"/>
      <c r="P96" s="64"/>
      <c r="Q96" s="64"/>
      <c r="R96" s="64"/>
      <c r="S96" s="64"/>
      <c r="T96" s="64"/>
      <c r="U96" s="64"/>
      <c r="V96" s="64"/>
      <c r="W96" s="64"/>
      <c r="X96" s="64"/>
      <c r="Y96" s="64"/>
      <c r="Z96" s="64"/>
      <c r="AA96" s="64"/>
      <c r="AB96" s="64"/>
      <c r="AC96" s="64"/>
      <c r="AD96" s="64"/>
      <c r="AE96" s="64"/>
      <c r="AF96" s="64"/>
      <c r="AG96" s="64"/>
      <c r="AH96" s="64"/>
      <c r="AI96" s="64"/>
      <c r="AJ96" s="64"/>
      <c r="AK96" s="64"/>
      <c r="AL96" s="64"/>
      <c r="AM96" s="64"/>
      <c r="AN96" s="64"/>
      <c r="AO96" s="64"/>
      <c r="AP96" s="64"/>
      <c r="AQ96" s="64"/>
      <c r="AR96" s="64"/>
      <c r="AS96" s="64"/>
      <c r="AT96" s="64"/>
      <c r="AU96" s="64"/>
      <c r="AV96" s="64"/>
      <c r="AW96" s="64"/>
      <c r="AX96" s="64"/>
      <c r="AY96" s="838"/>
      <c r="AZ96" s="838"/>
      <c r="BA96" s="838"/>
      <c r="BB96" s="838"/>
      <c r="BC96" s="838"/>
      <c r="BD96" s="682"/>
      <c r="BE96" s="682"/>
      <c r="BF96" s="682"/>
      <c r="BG96" s="838"/>
      <c r="BH96" s="838"/>
      <c r="BI96" s="838"/>
      <c r="BJ96" s="139"/>
      <c r="BK96" s="139"/>
      <c r="BL96" s="139"/>
      <c r="BM96" s="139"/>
      <c r="BN96" s="139"/>
      <c r="BO96" s="139"/>
      <c r="BP96" s="139"/>
      <c r="BQ96" s="139"/>
      <c r="BR96" s="139"/>
      <c r="BS96" s="139"/>
      <c r="BT96" s="139"/>
      <c r="BU96" s="139"/>
      <c r="BV96" s="139"/>
    </row>
    <row r="97" spans="3:74" x14ac:dyDescent="0.2">
      <c r="C97" s="64"/>
      <c r="D97" s="64"/>
      <c r="E97" s="64"/>
      <c r="F97" s="64"/>
      <c r="G97" s="64"/>
      <c r="H97" s="64"/>
      <c r="I97" s="64"/>
      <c r="J97" s="64"/>
      <c r="K97" s="64"/>
      <c r="L97" s="64"/>
      <c r="M97" s="64"/>
      <c r="N97" s="64"/>
      <c r="O97" s="64"/>
      <c r="P97" s="64"/>
      <c r="Q97" s="64"/>
      <c r="R97" s="64"/>
      <c r="S97" s="64"/>
      <c r="T97" s="64"/>
      <c r="U97" s="64"/>
      <c r="V97" s="64"/>
      <c r="W97" s="64"/>
      <c r="X97" s="64"/>
      <c r="Y97" s="64"/>
      <c r="Z97" s="64"/>
      <c r="AA97" s="64"/>
      <c r="AB97" s="64"/>
      <c r="AC97" s="64"/>
      <c r="AD97" s="64"/>
      <c r="AE97" s="64"/>
      <c r="AF97" s="64"/>
      <c r="AG97" s="64"/>
      <c r="AH97" s="64"/>
      <c r="AI97" s="64"/>
      <c r="AJ97" s="64"/>
      <c r="AK97" s="64"/>
      <c r="AL97" s="64"/>
      <c r="AM97" s="64"/>
      <c r="AN97" s="64"/>
      <c r="AO97" s="64"/>
      <c r="AP97" s="64"/>
      <c r="AQ97" s="64"/>
      <c r="AR97" s="64"/>
      <c r="AS97" s="64"/>
      <c r="AT97" s="64"/>
      <c r="AU97" s="64"/>
      <c r="AV97" s="64"/>
      <c r="AW97" s="64"/>
      <c r="AX97" s="64"/>
      <c r="AY97" s="838"/>
      <c r="AZ97" s="838"/>
      <c r="BA97" s="838"/>
      <c r="BB97" s="838"/>
      <c r="BC97" s="838"/>
      <c r="BD97" s="682"/>
      <c r="BE97" s="682"/>
      <c r="BF97" s="682"/>
      <c r="BG97" s="838"/>
      <c r="BH97" s="838"/>
      <c r="BI97" s="838"/>
      <c r="BJ97" s="139"/>
      <c r="BK97" s="139"/>
      <c r="BL97" s="139"/>
      <c r="BM97" s="139"/>
      <c r="BN97" s="139"/>
      <c r="BO97" s="139"/>
      <c r="BP97" s="139"/>
      <c r="BQ97" s="139"/>
      <c r="BR97" s="139"/>
      <c r="BS97" s="139"/>
      <c r="BT97" s="139"/>
      <c r="BU97" s="139"/>
      <c r="BV97" s="139"/>
    </row>
    <row r="98" spans="3:74" x14ac:dyDescent="0.2">
      <c r="C98" s="64"/>
      <c r="D98" s="64"/>
      <c r="E98" s="64"/>
      <c r="F98" s="64"/>
      <c r="G98" s="64"/>
      <c r="H98" s="64"/>
      <c r="I98" s="64"/>
      <c r="J98" s="64"/>
      <c r="K98" s="64"/>
      <c r="L98" s="64"/>
      <c r="M98" s="64"/>
      <c r="N98" s="64"/>
      <c r="O98" s="64"/>
      <c r="P98" s="64"/>
      <c r="Q98" s="64"/>
      <c r="R98" s="64"/>
      <c r="S98" s="64"/>
      <c r="T98" s="64"/>
      <c r="U98" s="64"/>
      <c r="V98" s="64"/>
      <c r="W98" s="64"/>
      <c r="X98" s="64"/>
      <c r="Y98" s="64"/>
      <c r="Z98" s="64"/>
      <c r="AA98" s="64"/>
      <c r="AB98" s="64"/>
      <c r="AC98" s="64"/>
      <c r="AD98" s="64"/>
      <c r="AE98" s="64"/>
      <c r="AF98" s="64"/>
      <c r="AG98" s="64"/>
      <c r="AH98" s="64"/>
      <c r="AI98" s="64"/>
      <c r="AJ98" s="64"/>
      <c r="AK98" s="64"/>
      <c r="AL98" s="64"/>
      <c r="AM98" s="64"/>
      <c r="AN98" s="64"/>
      <c r="AO98" s="64"/>
      <c r="AP98" s="64"/>
      <c r="AQ98" s="64"/>
      <c r="AR98" s="64"/>
      <c r="AS98" s="64"/>
      <c r="AT98" s="64"/>
      <c r="AU98" s="64"/>
      <c r="AV98" s="64"/>
      <c r="AW98" s="64"/>
      <c r="AX98" s="64"/>
      <c r="AY98" s="838"/>
      <c r="AZ98" s="838"/>
      <c r="BA98" s="838"/>
      <c r="BB98" s="838"/>
      <c r="BC98" s="838"/>
      <c r="BD98" s="682"/>
      <c r="BE98" s="682"/>
      <c r="BF98" s="682"/>
      <c r="BG98" s="838"/>
      <c r="BH98" s="838"/>
      <c r="BI98" s="838"/>
      <c r="BJ98" s="139"/>
      <c r="BK98" s="139"/>
      <c r="BL98" s="139"/>
      <c r="BM98" s="139"/>
      <c r="BN98" s="139"/>
      <c r="BO98" s="139"/>
      <c r="BP98" s="139"/>
      <c r="BQ98" s="139"/>
      <c r="BR98" s="139"/>
      <c r="BS98" s="139"/>
      <c r="BT98" s="139"/>
      <c r="BU98" s="139"/>
      <c r="BV98" s="139"/>
    </row>
    <row r="99" spans="3:74" x14ac:dyDescent="0.2">
      <c r="C99" s="64"/>
      <c r="D99" s="64"/>
      <c r="E99" s="64"/>
      <c r="F99" s="64"/>
      <c r="G99" s="64"/>
      <c r="H99" s="64"/>
      <c r="I99" s="64"/>
      <c r="J99" s="64"/>
      <c r="K99" s="64"/>
      <c r="L99" s="64"/>
      <c r="M99" s="64"/>
      <c r="N99" s="64"/>
      <c r="O99" s="64"/>
      <c r="P99" s="64"/>
      <c r="Q99" s="64"/>
      <c r="R99" s="64"/>
      <c r="S99" s="64"/>
      <c r="T99" s="64"/>
      <c r="U99" s="64"/>
      <c r="V99" s="64"/>
      <c r="W99" s="64"/>
      <c r="X99" s="64"/>
      <c r="Y99" s="64"/>
      <c r="Z99" s="64"/>
      <c r="AA99" s="64"/>
      <c r="AB99" s="64"/>
      <c r="AC99" s="64"/>
      <c r="AD99" s="64"/>
      <c r="AE99" s="64"/>
      <c r="AF99" s="64"/>
      <c r="AG99" s="64"/>
      <c r="AH99" s="64"/>
      <c r="AI99" s="64"/>
      <c r="AJ99" s="64"/>
      <c r="AK99" s="64"/>
      <c r="AL99" s="64"/>
      <c r="AM99" s="64"/>
      <c r="AN99" s="64"/>
      <c r="AO99" s="64"/>
      <c r="AP99" s="64"/>
      <c r="AQ99" s="64"/>
      <c r="AR99" s="64"/>
      <c r="AS99" s="64"/>
      <c r="AT99" s="64"/>
      <c r="AU99" s="64"/>
      <c r="AV99" s="64"/>
      <c r="AW99" s="64"/>
      <c r="AX99" s="64"/>
      <c r="AY99" s="838"/>
      <c r="AZ99" s="838"/>
      <c r="BA99" s="838"/>
      <c r="BB99" s="838"/>
      <c r="BC99" s="838"/>
      <c r="BD99" s="682"/>
      <c r="BE99" s="682"/>
      <c r="BF99" s="682"/>
      <c r="BG99" s="838"/>
      <c r="BH99" s="838"/>
      <c r="BI99" s="838"/>
      <c r="BJ99" s="139"/>
      <c r="BK99" s="139"/>
      <c r="BL99" s="139"/>
      <c r="BM99" s="139"/>
      <c r="BN99" s="139"/>
      <c r="BO99" s="139"/>
      <c r="BP99" s="139"/>
      <c r="BQ99" s="139"/>
      <c r="BR99" s="139"/>
      <c r="BS99" s="139"/>
      <c r="BT99" s="139"/>
      <c r="BU99" s="139"/>
      <c r="BV99" s="139"/>
    </row>
    <row r="100" spans="3:74" x14ac:dyDescent="0.2">
      <c r="C100" s="64"/>
      <c r="D100" s="64"/>
      <c r="E100" s="64"/>
      <c r="F100" s="64"/>
      <c r="G100" s="64"/>
      <c r="H100" s="64"/>
      <c r="I100" s="64"/>
      <c r="J100" s="64"/>
      <c r="K100" s="64"/>
      <c r="L100" s="64"/>
      <c r="M100" s="64"/>
      <c r="N100" s="64"/>
      <c r="O100" s="64"/>
      <c r="P100" s="64"/>
      <c r="Q100" s="64"/>
      <c r="R100" s="64"/>
      <c r="S100" s="64"/>
      <c r="T100" s="64"/>
      <c r="U100" s="64"/>
      <c r="V100" s="64"/>
      <c r="W100" s="64"/>
      <c r="X100" s="64"/>
      <c r="Y100" s="64"/>
      <c r="Z100" s="64"/>
      <c r="AA100" s="64"/>
      <c r="AB100" s="64"/>
      <c r="AC100" s="64"/>
      <c r="AD100" s="64"/>
      <c r="AE100" s="64"/>
      <c r="AF100" s="64"/>
      <c r="AG100" s="64"/>
      <c r="AH100" s="64"/>
      <c r="AI100" s="64"/>
      <c r="AJ100" s="64"/>
      <c r="AK100" s="64"/>
      <c r="AL100" s="64"/>
      <c r="AM100" s="64"/>
      <c r="AN100" s="64"/>
      <c r="AO100" s="64"/>
      <c r="AP100" s="64"/>
      <c r="AQ100" s="64"/>
      <c r="AR100" s="64"/>
      <c r="AS100" s="64"/>
      <c r="AT100" s="64"/>
      <c r="AU100" s="64"/>
      <c r="AV100" s="64"/>
      <c r="AW100" s="64"/>
      <c r="AX100" s="64"/>
      <c r="AY100" s="838"/>
      <c r="AZ100" s="838"/>
      <c r="BA100" s="838"/>
      <c r="BB100" s="838"/>
      <c r="BC100" s="838"/>
      <c r="BD100" s="682"/>
      <c r="BE100" s="682"/>
      <c r="BF100" s="682"/>
      <c r="BG100" s="838"/>
      <c r="BH100" s="838"/>
      <c r="BI100" s="838"/>
      <c r="BJ100" s="139"/>
      <c r="BK100" s="139"/>
      <c r="BL100" s="139"/>
      <c r="BM100" s="139"/>
      <c r="BN100" s="139"/>
      <c r="BO100" s="139"/>
      <c r="BP100" s="139"/>
      <c r="BQ100" s="139"/>
      <c r="BR100" s="139"/>
      <c r="BS100" s="139"/>
      <c r="BT100" s="139"/>
      <c r="BU100" s="139"/>
      <c r="BV100" s="139"/>
    </row>
    <row r="101" spans="3:74" x14ac:dyDescent="0.2">
      <c r="C101" s="64"/>
      <c r="D101" s="64"/>
      <c r="E101" s="64"/>
      <c r="F101" s="64"/>
      <c r="G101" s="64"/>
      <c r="H101" s="64"/>
      <c r="I101" s="64"/>
      <c r="J101" s="64"/>
      <c r="K101" s="64"/>
      <c r="L101" s="64"/>
      <c r="M101" s="64"/>
      <c r="N101" s="64"/>
      <c r="O101" s="64"/>
      <c r="P101" s="64"/>
      <c r="Q101" s="64"/>
      <c r="R101" s="64"/>
      <c r="S101" s="64"/>
      <c r="T101" s="64"/>
      <c r="U101" s="64"/>
      <c r="V101" s="64"/>
      <c r="W101" s="64"/>
      <c r="X101" s="64"/>
      <c r="Y101" s="64"/>
      <c r="Z101" s="64"/>
      <c r="AA101" s="64"/>
      <c r="AB101" s="64"/>
      <c r="AC101" s="64"/>
      <c r="AD101" s="64"/>
      <c r="AE101" s="64"/>
      <c r="AF101" s="64"/>
      <c r="AG101" s="64"/>
      <c r="AH101" s="64"/>
      <c r="AI101" s="64"/>
      <c r="AJ101" s="64"/>
      <c r="AK101" s="64"/>
      <c r="AL101" s="64"/>
      <c r="AM101" s="64"/>
      <c r="AN101" s="64"/>
      <c r="AO101" s="64"/>
      <c r="AP101" s="64"/>
      <c r="AQ101" s="64"/>
      <c r="AR101" s="64"/>
      <c r="AS101" s="64"/>
      <c r="AT101" s="64"/>
      <c r="AU101" s="64"/>
      <c r="AV101" s="64"/>
      <c r="AW101" s="64"/>
      <c r="AX101" s="64"/>
      <c r="AY101" s="838"/>
      <c r="AZ101" s="838"/>
      <c r="BA101" s="838"/>
      <c r="BB101" s="838"/>
      <c r="BC101" s="838"/>
      <c r="BD101" s="682"/>
      <c r="BE101" s="682"/>
      <c r="BF101" s="682"/>
      <c r="BG101" s="838"/>
      <c r="BH101" s="838"/>
      <c r="BI101" s="838"/>
      <c r="BJ101" s="139"/>
      <c r="BK101" s="139"/>
      <c r="BL101" s="139"/>
      <c r="BM101" s="139"/>
      <c r="BN101" s="139"/>
      <c r="BO101" s="139"/>
      <c r="BP101" s="139"/>
      <c r="BQ101" s="139"/>
      <c r="BR101" s="139"/>
      <c r="BS101" s="139"/>
      <c r="BT101" s="139"/>
      <c r="BU101" s="139"/>
      <c r="BV101" s="139"/>
    </row>
    <row r="102" spans="3:74" x14ac:dyDescent="0.2">
      <c r="C102" s="64"/>
      <c r="D102" s="64"/>
      <c r="E102" s="64"/>
      <c r="F102" s="64"/>
      <c r="G102" s="64"/>
      <c r="H102" s="64"/>
      <c r="I102" s="64"/>
      <c r="J102" s="64"/>
      <c r="K102" s="64"/>
      <c r="L102" s="64"/>
      <c r="M102" s="64"/>
      <c r="N102" s="64"/>
      <c r="O102" s="64"/>
      <c r="P102" s="64"/>
      <c r="Q102" s="64"/>
      <c r="R102" s="64"/>
      <c r="S102" s="64"/>
      <c r="T102" s="64"/>
      <c r="U102" s="64"/>
      <c r="V102" s="64"/>
      <c r="W102" s="64"/>
      <c r="X102" s="64"/>
      <c r="Y102" s="64"/>
      <c r="Z102" s="64"/>
      <c r="AA102" s="64"/>
      <c r="AB102" s="64"/>
      <c r="AC102" s="64"/>
      <c r="AD102" s="64"/>
      <c r="AE102" s="64"/>
      <c r="AF102" s="64"/>
      <c r="AG102" s="64"/>
      <c r="AH102" s="64"/>
      <c r="AI102" s="64"/>
      <c r="AJ102" s="64"/>
      <c r="AK102" s="64"/>
      <c r="AL102" s="64"/>
      <c r="AM102" s="64"/>
      <c r="AN102" s="64"/>
      <c r="AO102" s="64"/>
      <c r="AP102" s="64"/>
      <c r="AQ102" s="64"/>
      <c r="AR102" s="64"/>
      <c r="AS102" s="64"/>
      <c r="AT102" s="64"/>
      <c r="AU102" s="64"/>
      <c r="AV102" s="64"/>
      <c r="AW102" s="64"/>
      <c r="AX102" s="64"/>
      <c r="AY102" s="838"/>
      <c r="AZ102" s="838"/>
      <c r="BA102" s="838"/>
      <c r="BB102" s="838"/>
      <c r="BC102" s="838"/>
      <c r="BD102" s="682"/>
      <c r="BE102" s="682"/>
      <c r="BF102" s="682"/>
      <c r="BG102" s="838"/>
      <c r="BH102" s="838"/>
      <c r="BI102" s="838"/>
      <c r="BJ102" s="139"/>
      <c r="BK102" s="139"/>
      <c r="BL102" s="139"/>
      <c r="BM102" s="139"/>
      <c r="BN102" s="139"/>
      <c r="BO102" s="139"/>
      <c r="BP102" s="139"/>
      <c r="BQ102" s="139"/>
      <c r="BR102" s="139"/>
      <c r="BS102" s="139"/>
      <c r="BT102" s="139"/>
      <c r="BU102" s="139"/>
      <c r="BV102" s="139"/>
    </row>
    <row r="103" spans="3:74" x14ac:dyDescent="0.2">
      <c r="BK103" s="137"/>
      <c r="BL103" s="137"/>
      <c r="BM103" s="137"/>
      <c r="BN103" s="137"/>
      <c r="BO103" s="137"/>
      <c r="BP103" s="137"/>
      <c r="BQ103" s="137"/>
      <c r="BR103" s="137"/>
      <c r="BS103" s="137"/>
      <c r="BT103" s="137"/>
      <c r="BU103" s="137"/>
      <c r="BV103" s="137"/>
    </row>
    <row r="104" spans="3:74" x14ac:dyDescent="0.2">
      <c r="C104" s="65"/>
      <c r="D104" s="65"/>
      <c r="E104" s="65"/>
      <c r="F104" s="65"/>
      <c r="G104" s="65"/>
      <c r="H104" s="65"/>
      <c r="I104" s="65"/>
      <c r="J104" s="65"/>
      <c r="K104" s="65"/>
      <c r="L104" s="65"/>
      <c r="M104" s="65"/>
      <c r="N104" s="65"/>
      <c r="O104" s="65"/>
      <c r="P104" s="65"/>
      <c r="Q104" s="65"/>
      <c r="R104" s="65"/>
      <c r="S104" s="65"/>
      <c r="T104" s="65"/>
      <c r="U104" s="65"/>
      <c r="V104" s="65"/>
      <c r="W104" s="65"/>
      <c r="X104" s="65"/>
      <c r="Y104" s="65"/>
      <c r="Z104" s="65"/>
      <c r="AA104" s="65"/>
      <c r="AB104" s="65"/>
      <c r="AC104" s="65"/>
      <c r="AD104" s="65"/>
      <c r="AE104" s="65"/>
      <c r="AF104" s="65"/>
      <c r="AG104" s="65"/>
      <c r="AH104" s="65"/>
      <c r="AI104" s="65"/>
      <c r="AJ104" s="65"/>
      <c r="AK104" s="65"/>
      <c r="AL104" s="65"/>
      <c r="AM104" s="65"/>
      <c r="AN104" s="65"/>
      <c r="AO104" s="65"/>
      <c r="AP104" s="65"/>
      <c r="AQ104" s="65"/>
      <c r="AR104" s="65"/>
      <c r="AS104" s="65"/>
      <c r="AT104" s="65"/>
      <c r="AU104" s="65"/>
      <c r="AV104" s="65"/>
      <c r="AW104" s="65"/>
      <c r="AX104" s="65"/>
      <c r="AY104" s="839"/>
      <c r="AZ104" s="839"/>
      <c r="BA104" s="839"/>
      <c r="BB104" s="839"/>
      <c r="BC104" s="839"/>
      <c r="BD104" s="683"/>
      <c r="BE104" s="683"/>
      <c r="BF104" s="683"/>
      <c r="BG104" s="839"/>
      <c r="BH104" s="839"/>
      <c r="BI104" s="839"/>
      <c r="BJ104" s="140"/>
      <c r="BK104" s="140"/>
      <c r="BL104" s="140"/>
      <c r="BM104" s="140"/>
      <c r="BN104" s="140"/>
      <c r="BO104" s="140"/>
      <c r="BP104" s="140"/>
      <c r="BQ104" s="140"/>
      <c r="BR104" s="140"/>
      <c r="BS104" s="140"/>
      <c r="BT104" s="140"/>
      <c r="BU104" s="140"/>
      <c r="BV104" s="140"/>
    </row>
    <row r="105" spans="3:74" x14ac:dyDescent="0.2">
      <c r="BK105" s="137"/>
      <c r="BL105" s="137"/>
      <c r="BM105" s="137"/>
      <c r="BN105" s="137"/>
      <c r="BO105" s="137"/>
      <c r="BP105" s="137"/>
      <c r="BQ105" s="137"/>
      <c r="BR105" s="137"/>
      <c r="BS105" s="137"/>
      <c r="BT105" s="137"/>
      <c r="BU105" s="137"/>
      <c r="BV105" s="137"/>
    </row>
    <row r="106" spans="3:74" x14ac:dyDescent="0.2">
      <c r="BK106" s="137"/>
      <c r="BL106" s="137"/>
      <c r="BM106" s="137"/>
      <c r="BN106" s="137"/>
      <c r="BO106" s="137"/>
      <c r="BP106" s="137"/>
      <c r="BQ106" s="137"/>
      <c r="BR106" s="137"/>
      <c r="BS106" s="137"/>
      <c r="BT106" s="137"/>
      <c r="BU106" s="137"/>
      <c r="BV106" s="137"/>
    </row>
    <row r="107" spans="3:74" x14ac:dyDescent="0.2">
      <c r="BK107" s="137"/>
      <c r="BL107" s="137"/>
      <c r="BM107" s="137"/>
      <c r="BN107" s="137"/>
      <c r="BO107" s="137"/>
      <c r="BP107" s="137"/>
      <c r="BQ107" s="137"/>
      <c r="BR107" s="137"/>
      <c r="BS107" s="137"/>
      <c r="BT107" s="137"/>
      <c r="BU107" s="137"/>
      <c r="BV107" s="137"/>
    </row>
    <row r="108" spans="3:74" x14ac:dyDescent="0.2">
      <c r="BK108" s="137"/>
      <c r="BL108" s="137"/>
      <c r="BM108" s="137"/>
      <c r="BN108" s="137"/>
      <c r="BO108" s="137"/>
      <c r="BP108" s="137"/>
      <c r="BQ108" s="137"/>
      <c r="BR108" s="137"/>
      <c r="BS108" s="137"/>
      <c r="BT108" s="137"/>
      <c r="BU108" s="137"/>
      <c r="BV108" s="137"/>
    </row>
    <row r="109" spans="3:74" x14ac:dyDescent="0.2">
      <c r="BK109" s="137"/>
      <c r="BL109" s="137"/>
      <c r="BM109" s="137"/>
      <c r="BN109" s="137"/>
      <c r="BO109" s="137"/>
      <c r="BP109" s="137"/>
      <c r="BQ109" s="137"/>
      <c r="BR109" s="137"/>
      <c r="BS109" s="137"/>
      <c r="BT109" s="137"/>
      <c r="BU109" s="137"/>
      <c r="BV109" s="137"/>
    </row>
    <row r="110" spans="3:74" x14ac:dyDescent="0.2">
      <c r="BK110" s="137"/>
      <c r="BL110" s="137"/>
      <c r="BM110" s="137"/>
      <c r="BN110" s="137"/>
      <c r="BO110" s="137"/>
      <c r="BP110" s="137"/>
      <c r="BQ110" s="137"/>
      <c r="BR110" s="137"/>
      <c r="BS110" s="137"/>
      <c r="BT110" s="137"/>
      <c r="BU110" s="137"/>
      <c r="BV110" s="137"/>
    </row>
    <row r="111" spans="3:74" x14ac:dyDescent="0.2">
      <c r="BK111" s="137"/>
      <c r="BL111" s="137"/>
      <c r="BM111" s="137"/>
      <c r="BN111" s="137"/>
      <c r="BO111" s="137"/>
      <c r="BP111" s="137"/>
      <c r="BQ111" s="137"/>
      <c r="BR111" s="137"/>
      <c r="BS111" s="137"/>
      <c r="BT111" s="137"/>
      <c r="BU111" s="137"/>
      <c r="BV111" s="137"/>
    </row>
    <row r="112" spans="3:74" x14ac:dyDescent="0.2">
      <c r="BK112" s="137"/>
      <c r="BL112" s="137"/>
      <c r="BM112" s="137"/>
      <c r="BN112" s="137"/>
      <c r="BO112" s="137"/>
      <c r="BP112" s="137"/>
      <c r="BQ112" s="137"/>
      <c r="BR112" s="137"/>
      <c r="BS112" s="137"/>
      <c r="BT112" s="137"/>
      <c r="BU112" s="137"/>
      <c r="BV112" s="137"/>
    </row>
    <row r="113" spans="63:74" x14ac:dyDescent="0.2">
      <c r="BK113" s="137"/>
      <c r="BL113" s="137"/>
      <c r="BM113" s="137"/>
      <c r="BN113" s="137"/>
      <c r="BO113" s="137"/>
      <c r="BP113" s="137"/>
      <c r="BQ113" s="137"/>
      <c r="BR113" s="137"/>
      <c r="BS113" s="137"/>
      <c r="BT113" s="137"/>
      <c r="BU113" s="137"/>
      <c r="BV113" s="137"/>
    </row>
    <row r="114" spans="63:74" x14ac:dyDescent="0.2">
      <c r="BK114" s="137"/>
      <c r="BL114" s="137"/>
      <c r="BM114" s="137"/>
      <c r="BN114" s="137"/>
      <c r="BO114" s="137"/>
      <c r="BP114" s="137"/>
      <c r="BQ114" s="137"/>
      <c r="BR114" s="137"/>
      <c r="BS114" s="137"/>
      <c r="BT114" s="137"/>
      <c r="BU114" s="137"/>
      <c r="BV114" s="137"/>
    </row>
    <row r="115" spans="63:74" x14ac:dyDescent="0.2">
      <c r="BK115" s="137"/>
      <c r="BL115" s="137"/>
      <c r="BM115" s="137"/>
      <c r="BN115" s="137"/>
      <c r="BO115" s="137"/>
      <c r="BP115" s="137"/>
      <c r="BQ115" s="137"/>
      <c r="BR115" s="137"/>
      <c r="BS115" s="137"/>
      <c r="BT115" s="137"/>
      <c r="BU115" s="137"/>
      <c r="BV115" s="137"/>
    </row>
    <row r="116" spans="63:74" x14ac:dyDescent="0.2">
      <c r="BK116" s="137"/>
      <c r="BL116" s="137"/>
      <c r="BM116" s="137"/>
      <c r="BN116" s="137"/>
      <c r="BO116" s="137"/>
      <c r="BP116" s="137"/>
      <c r="BQ116" s="137"/>
      <c r="BR116" s="137"/>
      <c r="BS116" s="137"/>
      <c r="BT116" s="137"/>
      <c r="BU116" s="137"/>
      <c r="BV116" s="137"/>
    </row>
    <row r="117" spans="63:74" x14ac:dyDescent="0.2">
      <c r="BK117" s="137"/>
      <c r="BL117" s="137"/>
      <c r="BM117" s="137"/>
      <c r="BN117" s="137"/>
      <c r="BO117" s="137"/>
      <c r="BP117" s="137"/>
      <c r="BQ117" s="137"/>
      <c r="BR117" s="137"/>
      <c r="BS117" s="137"/>
      <c r="BT117" s="137"/>
      <c r="BU117" s="137"/>
      <c r="BV117" s="137"/>
    </row>
    <row r="118" spans="63:74" x14ac:dyDescent="0.2">
      <c r="BK118" s="137"/>
      <c r="BL118" s="137"/>
      <c r="BM118" s="137"/>
      <c r="BN118" s="137"/>
      <c r="BO118" s="137"/>
      <c r="BP118" s="137"/>
      <c r="BQ118" s="137"/>
      <c r="BR118" s="137"/>
      <c r="BS118" s="137"/>
      <c r="BT118" s="137"/>
      <c r="BU118" s="137"/>
      <c r="BV118" s="137"/>
    </row>
    <row r="119" spans="63:74" x14ac:dyDescent="0.2">
      <c r="BK119" s="137"/>
      <c r="BL119" s="137"/>
      <c r="BM119" s="137"/>
      <c r="BN119" s="137"/>
      <c r="BO119" s="137"/>
      <c r="BP119" s="137"/>
      <c r="BQ119" s="137"/>
      <c r="BR119" s="137"/>
      <c r="BS119" s="137"/>
      <c r="BT119" s="137"/>
      <c r="BU119" s="137"/>
      <c r="BV119" s="137"/>
    </row>
    <row r="120" spans="63:74" x14ac:dyDescent="0.2">
      <c r="BK120" s="137"/>
      <c r="BL120" s="137"/>
      <c r="BM120" s="137"/>
      <c r="BN120" s="137"/>
      <c r="BO120" s="137"/>
      <c r="BP120" s="137"/>
      <c r="BQ120" s="137"/>
      <c r="BR120" s="137"/>
      <c r="BS120" s="137"/>
      <c r="BT120" s="137"/>
      <c r="BU120" s="137"/>
      <c r="BV120" s="137"/>
    </row>
    <row r="121" spans="63:74" x14ac:dyDescent="0.2">
      <c r="BK121" s="137"/>
      <c r="BL121" s="137"/>
      <c r="BM121" s="137"/>
      <c r="BN121" s="137"/>
      <c r="BO121" s="137"/>
      <c r="BP121" s="137"/>
      <c r="BQ121" s="137"/>
      <c r="BR121" s="137"/>
      <c r="BS121" s="137"/>
      <c r="BT121" s="137"/>
      <c r="BU121" s="137"/>
      <c r="BV121" s="137"/>
    </row>
    <row r="122" spans="63:74" x14ac:dyDescent="0.2">
      <c r="BK122" s="137"/>
      <c r="BL122" s="137"/>
      <c r="BM122" s="137"/>
      <c r="BN122" s="137"/>
      <c r="BO122" s="137"/>
      <c r="BP122" s="137"/>
      <c r="BQ122" s="137"/>
      <c r="BR122" s="137"/>
      <c r="BS122" s="137"/>
      <c r="BT122" s="137"/>
      <c r="BU122" s="137"/>
      <c r="BV122" s="137"/>
    </row>
    <row r="123" spans="63:74" x14ac:dyDescent="0.2">
      <c r="BK123" s="137"/>
      <c r="BL123" s="137"/>
      <c r="BM123" s="137"/>
      <c r="BN123" s="137"/>
      <c r="BO123" s="137"/>
      <c r="BP123" s="137"/>
      <c r="BQ123" s="137"/>
      <c r="BR123" s="137"/>
      <c r="BS123" s="137"/>
      <c r="BT123" s="137"/>
      <c r="BU123" s="137"/>
      <c r="BV123" s="137"/>
    </row>
    <row r="124" spans="63:74" x14ac:dyDescent="0.2">
      <c r="BK124" s="137"/>
      <c r="BL124" s="137"/>
      <c r="BM124" s="137"/>
      <c r="BN124" s="137"/>
      <c r="BO124" s="137"/>
      <c r="BP124" s="137"/>
      <c r="BQ124" s="137"/>
      <c r="BR124" s="137"/>
      <c r="BS124" s="137"/>
      <c r="BT124" s="137"/>
      <c r="BU124" s="137"/>
      <c r="BV124" s="137"/>
    </row>
    <row r="125" spans="63:74" x14ac:dyDescent="0.2">
      <c r="BK125" s="137"/>
      <c r="BL125" s="137"/>
      <c r="BM125" s="137"/>
      <c r="BN125" s="137"/>
      <c r="BO125" s="137"/>
      <c r="BP125" s="137"/>
      <c r="BQ125" s="137"/>
      <c r="BR125" s="137"/>
      <c r="BS125" s="137"/>
      <c r="BT125" s="137"/>
      <c r="BU125" s="137"/>
      <c r="BV125" s="137"/>
    </row>
    <row r="126" spans="63:74" x14ac:dyDescent="0.2">
      <c r="BK126" s="137"/>
      <c r="BL126" s="137"/>
      <c r="BM126" s="137"/>
      <c r="BN126" s="137"/>
      <c r="BO126" s="137"/>
      <c r="BP126" s="137"/>
      <c r="BQ126" s="137"/>
      <c r="BR126" s="137"/>
      <c r="BS126" s="137"/>
      <c r="BT126" s="137"/>
      <c r="BU126" s="137"/>
      <c r="BV126" s="137"/>
    </row>
    <row r="127" spans="63:74" x14ac:dyDescent="0.2">
      <c r="BK127" s="137"/>
      <c r="BL127" s="137"/>
      <c r="BM127" s="137"/>
      <c r="BN127" s="137"/>
      <c r="BO127" s="137"/>
      <c r="BP127" s="137"/>
      <c r="BQ127" s="137"/>
      <c r="BR127" s="137"/>
      <c r="BS127" s="137"/>
      <c r="BT127" s="137"/>
      <c r="BU127" s="137"/>
      <c r="BV127" s="137"/>
    </row>
    <row r="128" spans="63:74" x14ac:dyDescent="0.2">
      <c r="BK128" s="137"/>
      <c r="BL128" s="137"/>
      <c r="BM128" s="137"/>
      <c r="BN128" s="137"/>
      <c r="BO128" s="137"/>
      <c r="BP128" s="137"/>
      <c r="BQ128" s="137"/>
      <c r="BR128" s="137"/>
      <c r="BS128" s="137"/>
      <c r="BT128" s="137"/>
      <c r="BU128" s="137"/>
      <c r="BV128" s="137"/>
    </row>
    <row r="129" spans="63:74" x14ac:dyDescent="0.2">
      <c r="BK129" s="137"/>
      <c r="BL129" s="137"/>
      <c r="BM129" s="137"/>
      <c r="BN129" s="137"/>
      <c r="BO129" s="137"/>
      <c r="BP129" s="137"/>
      <c r="BQ129" s="137"/>
      <c r="BR129" s="137"/>
      <c r="BS129" s="137"/>
      <c r="BT129" s="137"/>
      <c r="BU129" s="137"/>
      <c r="BV129" s="137"/>
    </row>
    <row r="130" spans="63:74" x14ac:dyDescent="0.2">
      <c r="BK130" s="137"/>
      <c r="BL130" s="137"/>
      <c r="BM130" s="137"/>
      <c r="BN130" s="137"/>
      <c r="BO130" s="137"/>
      <c r="BP130" s="137"/>
      <c r="BQ130" s="137"/>
      <c r="BR130" s="137"/>
      <c r="BS130" s="137"/>
      <c r="BT130" s="137"/>
      <c r="BU130" s="137"/>
      <c r="BV130" s="137"/>
    </row>
    <row r="131" spans="63:74" x14ac:dyDescent="0.2">
      <c r="BK131" s="137"/>
      <c r="BL131" s="137"/>
      <c r="BM131" s="137"/>
      <c r="BN131" s="137"/>
      <c r="BO131" s="137"/>
      <c r="BP131" s="137"/>
      <c r="BQ131" s="137"/>
      <c r="BR131" s="137"/>
      <c r="BS131" s="137"/>
      <c r="BT131" s="137"/>
      <c r="BU131" s="137"/>
      <c r="BV131" s="137"/>
    </row>
    <row r="132" spans="63:74" x14ac:dyDescent="0.2">
      <c r="BK132" s="137"/>
      <c r="BL132" s="137"/>
      <c r="BM132" s="137"/>
      <c r="BN132" s="137"/>
      <c r="BO132" s="137"/>
      <c r="BP132" s="137"/>
      <c r="BQ132" s="137"/>
      <c r="BR132" s="137"/>
      <c r="BS132" s="137"/>
      <c r="BT132" s="137"/>
      <c r="BU132" s="137"/>
      <c r="BV132" s="137"/>
    </row>
    <row r="133" spans="63:74" x14ac:dyDescent="0.2">
      <c r="BK133" s="137"/>
      <c r="BL133" s="137"/>
      <c r="BM133" s="137"/>
      <c r="BN133" s="137"/>
      <c r="BO133" s="137"/>
      <c r="BP133" s="137"/>
      <c r="BQ133" s="137"/>
      <c r="BR133" s="137"/>
      <c r="BS133" s="137"/>
      <c r="BT133" s="137"/>
      <c r="BU133" s="137"/>
      <c r="BV133" s="137"/>
    </row>
    <row r="134" spans="63:74" x14ac:dyDescent="0.2">
      <c r="BK134" s="137"/>
      <c r="BL134" s="137"/>
      <c r="BM134" s="137"/>
      <c r="BN134" s="137"/>
      <c r="BO134" s="137"/>
      <c r="BP134" s="137"/>
      <c r="BQ134" s="137"/>
      <c r="BR134" s="137"/>
      <c r="BS134" s="137"/>
      <c r="BT134" s="137"/>
      <c r="BU134" s="137"/>
      <c r="BV134" s="137"/>
    </row>
    <row r="135" spans="63:74" x14ac:dyDescent="0.2">
      <c r="BK135" s="137"/>
      <c r="BL135" s="137"/>
      <c r="BM135" s="137"/>
      <c r="BN135" s="137"/>
      <c r="BO135" s="137"/>
      <c r="BP135" s="137"/>
      <c r="BQ135" s="137"/>
      <c r="BR135" s="137"/>
      <c r="BS135" s="137"/>
      <c r="BT135" s="137"/>
      <c r="BU135" s="137"/>
      <c r="BV135" s="137"/>
    </row>
    <row r="136" spans="63:74" x14ac:dyDescent="0.2">
      <c r="BK136" s="137"/>
      <c r="BL136" s="137"/>
      <c r="BM136" s="137"/>
      <c r="BN136" s="137"/>
      <c r="BO136" s="137"/>
      <c r="BP136" s="137"/>
      <c r="BQ136" s="137"/>
      <c r="BR136" s="137"/>
      <c r="BS136" s="137"/>
      <c r="BT136" s="137"/>
      <c r="BU136" s="137"/>
      <c r="BV136" s="137"/>
    </row>
    <row r="137" spans="63:74" x14ac:dyDescent="0.2">
      <c r="BK137" s="137"/>
      <c r="BL137" s="137"/>
      <c r="BM137" s="137"/>
      <c r="BN137" s="137"/>
      <c r="BO137" s="137"/>
      <c r="BP137" s="137"/>
      <c r="BQ137" s="137"/>
      <c r="BR137" s="137"/>
      <c r="BS137" s="137"/>
      <c r="BT137" s="137"/>
      <c r="BU137" s="137"/>
      <c r="BV137" s="137"/>
    </row>
    <row r="138" spans="63:74" x14ac:dyDescent="0.2">
      <c r="BK138" s="137"/>
      <c r="BL138" s="137"/>
      <c r="BM138" s="137"/>
      <c r="BN138" s="137"/>
      <c r="BO138" s="137"/>
      <c r="BP138" s="137"/>
      <c r="BQ138" s="137"/>
      <c r="BR138" s="137"/>
      <c r="BS138" s="137"/>
      <c r="BT138" s="137"/>
      <c r="BU138" s="137"/>
      <c r="BV138" s="137"/>
    </row>
    <row r="139" spans="63:74" x14ac:dyDescent="0.2">
      <c r="BK139" s="137"/>
      <c r="BL139" s="137"/>
      <c r="BM139" s="137"/>
      <c r="BN139" s="137"/>
      <c r="BO139" s="137"/>
      <c r="BP139" s="137"/>
      <c r="BQ139" s="137"/>
      <c r="BR139" s="137"/>
      <c r="BS139" s="137"/>
      <c r="BT139" s="137"/>
      <c r="BU139" s="137"/>
      <c r="BV139" s="137"/>
    </row>
    <row r="140" spans="63:74" x14ac:dyDescent="0.2">
      <c r="BK140" s="137"/>
      <c r="BL140" s="137"/>
      <c r="BM140" s="137"/>
      <c r="BN140" s="137"/>
      <c r="BO140" s="137"/>
      <c r="BP140" s="137"/>
      <c r="BQ140" s="137"/>
      <c r="BR140" s="137"/>
      <c r="BS140" s="137"/>
      <c r="BT140" s="137"/>
      <c r="BU140" s="137"/>
      <c r="BV140" s="137"/>
    </row>
    <row r="141" spans="63:74" x14ac:dyDescent="0.2">
      <c r="BK141" s="137"/>
      <c r="BL141" s="137"/>
      <c r="BM141" s="137"/>
      <c r="BN141" s="137"/>
      <c r="BO141" s="137"/>
      <c r="BP141" s="137"/>
      <c r="BQ141" s="137"/>
      <c r="BR141" s="137"/>
      <c r="BS141" s="137"/>
      <c r="BT141" s="137"/>
      <c r="BU141" s="137"/>
      <c r="BV141" s="137"/>
    </row>
    <row r="142" spans="63:74" x14ac:dyDescent="0.2">
      <c r="BK142" s="137"/>
      <c r="BL142" s="137"/>
      <c r="BM142" s="137"/>
      <c r="BN142" s="137"/>
      <c r="BO142" s="137"/>
      <c r="BP142" s="137"/>
      <c r="BQ142" s="137"/>
      <c r="BR142" s="137"/>
      <c r="BS142" s="137"/>
      <c r="BT142" s="137"/>
      <c r="BU142" s="137"/>
      <c r="BV142" s="137"/>
    </row>
    <row r="143" spans="63:74" x14ac:dyDescent="0.2">
      <c r="BK143" s="137"/>
      <c r="BL143" s="137"/>
      <c r="BM143" s="137"/>
      <c r="BN143" s="137"/>
      <c r="BO143" s="137"/>
      <c r="BP143" s="137"/>
      <c r="BQ143" s="137"/>
      <c r="BR143" s="137"/>
      <c r="BS143" s="137"/>
      <c r="BT143" s="137"/>
      <c r="BU143" s="137"/>
      <c r="BV143" s="137"/>
    </row>
    <row r="144" spans="63:74" x14ac:dyDescent="0.2">
      <c r="BK144" s="137"/>
      <c r="BL144" s="137"/>
      <c r="BM144" s="137"/>
      <c r="BN144" s="137"/>
      <c r="BO144" s="137"/>
      <c r="BP144" s="137"/>
      <c r="BQ144" s="137"/>
      <c r="BR144" s="137"/>
      <c r="BS144" s="137"/>
      <c r="BT144" s="137"/>
      <c r="BU144" s="137"/>
      <c r="BV144" s="137"/>
    </row>
    <row r="145" spans="63:74" x14ac:dyDescent="0.2">
      <c r="BK145" s="137"/>
      <c r="BL145" s="137"/>
      <c r="BM145" s="137"/>
      <c r="BN145" s="137"/>
      <c r="BO145" s="137"/>
      <c r="BP145" s="137"/>
      <c r="BQ145" s="137"/>
      <c r="BR145" s="137"/>
      <c r="BS145" s="137"/>
      <c r="BT145" s="137"/>
      <c r="BU145" s="137"/>
      <c r="BV145" s="137"/>
    </row>
    <row r="146" spans="63:74" x14ac:dyDescent="0.2">
      <c r="BK146" s="137"/>
      <c r="BL146" s="137"/>
      <c r="BM146" s="137"/>
      <c r="BN146" s="137"/>
      <c r="BO146" s="137"/>
      <c r="BP146" s="137"/>
      <c r="BQ146" s="137"/>
      <c r="BR146" s="137"/>
      <c r="BS146" s="137"/>
      <c r="BT146" s="137"/>
      <c r="BU146" s="137"/>
      <c r="BV146" s="137"/>
    </row>
    <row r="147" spans="63:74" x14ac:dyDescent="0.2">
      <c r="BK147" s="137"/>
      <c r="BL147" s="137"/>
      <c r="BM147" s="137"/>
      <c r="BN147" s="137"/>
      <c r="BO147" s="137"/>
      <c r="BP147" s="137"/>
      <c r="BQ147" s="137"/>
      <c r="BR147" s="137"/>
      <c r="BS147" s="137"/>
      <c r="BT147" s="137"/>
      <c r="BU147" s="137"/>
      <c r="BV147" s="137"/>
    </row>
    <row r="148" spans="63:74" x14ac:dyDescent="0.2">
      <c r="BK148" s="137"/>
      <c r="BL148" s="137"/>
      <c r="BM148" s="137"/>
      <c r="BN148" s="137"/>
      <c r="BO148" s="137"/>
      <c r="BP148" s="137"/>
      <c r="BQ148" s="137"/>
      <c r="BR148" s="137"/>
      <c r="BS148" s="137"/>
      <c r="BT148" s="137"/>
      <c r="BU148" s="137"/>
      <c r="BV148" s="137"/>
    </row>
  </sheetData>
  <mergeCells count="18">
    <mergeCell ref="B60:Q60"/>
    <mergeCell ref="B61:Q61"/>
    <mergeCell ref="B62:Q62"/>
    <mergeCell ref="A1:A2"/>
    <mergeCell ref="B54:Q54"/>
    <mergeCell ref="B55:Q55"/>
    <mergeCell ref="B58:Q58"/>
    <mergeCell ref="B57:Q57"/>
    <mergeCell ref="B56:Q56"/>
    <mergeCell ref="B52:Q52"/>
    <mergeCell ref="B59:R59"/>
    <mergeCell ref="BK3:BV3"/>
    <mergeCell ref="B1:AL1"/>
    <mergeCell ref="C3:N3"/>
    <mergeCell ref="O3:Z3"/>
    <mergeCell ref="AA3:AL3"/>
    <mergeCell ref="AM3:AX3"/>
    <mergeCell ref="AY3:BJ3"/>
  </mergeCells>
  <phoneticPr fontId="7" type="noConversion"/>
  <conditionalFormatting sqref="C52:P52">
    <cfRule type="cellIs" dxfId="3" priority="1" stopIfTrue="1" operator="notEqual">
      <formula>0</formula>
    </cfRule>
  </conditionalFormatting>
  <hyperlinks>
    <hyperlink ref="A1:A2" location="Contents!A1" display="Table of Contents" xr:uid="{00000000-0004-0000-1000-000000000000}"/>
  </hyperlinks>
  <pageMargins left="0.25" right="0.25" top="0.25" bottom="0.25" header="0.5" footer="0.5"/>
  <pageSetup scale="87" orientation="portrait" horizontalDpi="300" verticalDpi="300" r:id="rId1"/>
  <headerFooter alignWithMargins="0">
    <oddFooter>&amp;L&amp;"Courier,Bold"&amp;14&amp;F&amp;C&amp;6&amp;P&amp;R&amp;"Courier,Bold"&amp;14&amp;D  &amp;T</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R33"/>
  <sheetViews>
    <sheetView tabSelected="1" topLeftCell="A6" workbookViewId="0"/>
  </sheetViews>
  <sheetFormatPr defaultColWidth="8.5703125" defaultRowHeight="12.75" x14ac:dyDescent="0.2"/>
  <cols>
    <col min="1" max="1" width="13.42578125" style="118" customWidth="1"/>
    <col min="2" max="2" width="90" style="118" customWidth="1"/>
    <col min="3" max="16384" width="8.5703125" style="118"/>
  </cols>
  <sheetData>
    <row r="1" spans="1:18" x14ac:dyDescent="0.2">
      <c r="A1" s="118" t="s">
        <v>236</v>
      </c>
    </row>
    <row r="6" spans="1:18" ht="15.75" x14ac:dyDescent="0.25">
      <c r="B6" s="119" t="str">
        <f>"Short-Term Energy Outlook, "&amp;Dates!D1</f>
        <v>Short-Term Energy Outlook, March 2026</v>
      </c>
    </row>
    <row r="8" spans="1:18" ht="15" customHeight="1" x14ac:dyDescent="0.2">
      <c r="A8" s="120"/>
      <c r="B8" s="121" t="s">
        <v>141</v>
      </c>
      <c r="C8" s="120"/>
      <c r="D8" s="120"/>
      <c r="E8" s="120"/>
      <c r="F8" s="120"/>
      <c r="G8" s="120"/>
      <c r="H8" s="120"/>
      <c r="I8" s="120"/>
      <c r="J8" s="120"/>
      <c r="K8" s="120"/>
      <c r="L8" s="120"/>
      <c r="M8" s="120"/>
      <c r="N8" s="120"/>
      <c r="O8" s="120"/>
      <c r="P8" s="120"/>
      <c r="Q8" s="120"/>
      <c r="R8" s="120"/>
    </row>
    <row r="9" spans="1:18" ht="15" customHeight="1" x14ac:dyDescent="0.2">
      <c r="A9" s="120"/>
      <c r="B9" s="121" t="s">
        <v>761</v>
      </c>
      <c r="C9" s="120"/>
      <c r="D9" s="120"/>
      <c r="E9" s="120"/>
      <c r="F9" s="120"/>
      <c r="G9" s="120"/>
      <c r="H9" s="120"/>
      <c r="I9" s="120"/>
      <c r="J9" s="120"/>
      <c r="K9" s="120"/>
      <c r="L9" s="120"/>
      <c r="M9" s="120"/>
      <c r="N9" s="120"/>
      <c r="O9" s="120"/>
      <c r="P9" s="120"/>
      <c r="Q9" s="120"/>
      <c r="R9" s="120"/>
    </row>
    <row r="10" spans="1:18" ht="15" customHeight="1" x14ac:dyDescent="0.2">
      <c r="A10" s="120"/>
      <c r="B10" s="121" t="s">
        <v>889</v>
      </c>
      <c r="C10" s="122"/>
      <c r="D10" s="122"/>
      <c r="E10" s="122"/>
      <c r="F10" s="122"/>
      <c r="G10" s="122"/>
      <c r="H10" s="122"/>
      <c r="I10" s="122"/>
      <c r="J10" s="122"/>
      <c r="K10" s="122"/>
      <c r="L10" s="122"/>
      <c r="M10" s="122"/>
      <c r="N10" s="122"/>
      <c r="O10" s="122"/>
      <c r="P10" s="122"/>
      <c r="Q10" s="122"/>
      <c r="R10" s="122"/>
    </row>
    <row r="11" spans="1:18" ht="15" customHeight="1" x14ac:dyDescent="0.2">
      <c r="A11" s="120"/>
      <c r="B11" s="121" t="s">
        <v>898</v>
      </c>
      <c r="C11" s="122"/>
      <c r="D11" s="122"/>
      <c r="E11" s="122"/>
      <c r="F11" s="122"/>
      <c r="G11" s="122"/>
      <c r="H11" s="122"/>
      <c r="I11" s="122"/>
      <c r="J11" s="122"/>
      <c r="K11" s="122"/>
      <c r="L11" s="122"/>
      <c r="M11" s="122"/>
      <c r="N11" s="122"/>
      <c r="O11" s="122"/>
      <c r="P11" s="122"/>
      <c r="Q11" s="122"/>
      <c r="R11" s="122"/>
    </row>
    <row r="12" spans="1:18" ht="15" customHeight="1" x14ac:dyDescent="0.2">
      <c r="A12" s="120"/>
      <c r="B12" s="121" t="s">
        <v>897</v>
      </c>
      <c r="C12" s="122"/>
      <c r="D12" s="122"/>
      <c r="E12" s="122"/>
      <c r="F12" s="122"/>
      <c r="G12" s="122"/>
      <c r="H12" s="122"/>
      <c r="I12" s="122"/>
      <c r="J12" s="122"/>
      <c r="K12" s="122"/>
      <c r="L12" s="122"/>
      <c r="M12" s="122"/>
      <c r="N12" s="122"/>
      <c r="O12" s="122"/>
      <c r="P12" s="122"/>
      <c r="Q12" s="122"/>
      <c r="R12" s="122"/>
    </row>
    <row r="13" spans="1:18" ht="15" customHeight="1" x14ac:dyDescent="0.2">
      <c r="A13" s="120"/>
      <c r="B13" s="121" t="s">
        <v>896</v>
      </c>
      <c r="C13" s="122"/>
      <c r="D13" s="122"/>
      <c r="E13" s="122"/>
      <c r="F13" s="122"/>
      <c r="G13" s="122"/>
      <c r="H13" s="122"/>
      <c r="I13" s="122"/>
      <c r="J13" s="122"/>
      <c r="K13" s="122"/>
      <c r="L13" s="122"/>
      <c r="M13" s="122"/>
      <c r="N13" s="122"/>
      <c r="O13" s="122"/>
      <c r="P13" s="122"/>
      <c r="Q13" s="122"/>
      <c r="R13" s="122"/>
    </row>
    <row r="14" spans="1:18" ht="15" customHeight="1" x14ac:dyDescent="0.2">
      <c r="A14" s="120"/>
      <c r="B14" s="121" t="s">
        <v>895</v>
      </c>
      <c r="C14" s="122"/>
      <c r="D14" s="122"/>
      <c r="E14" s="122"/>
      <c r="F14" s="122"/>
      <c r="G14" s="122"/>
      <c r="H14" s="122"/>
      <c r="I14" s="122"/>
      <c r="J14" s="122"/>
      <c r="K14" s="122"/>
      <c r="L14" s="122"/>
      <c r="M14" s="122"/>
      <c r="N14" s="122"/>
      <c r="O14" s="122"/>
      <c r="P14" s="122"/>
      <c r="Q14" s="122"/>
      <c r="R14" s="122"/>
    </row>
    <row r="15" spans="1:18" ht="15" customHeight="1" x14ac:dyDescent="0.2">
      <c r="A15" s="120"/>
      <c r="B15" s="121" t="s">
        <v>888</v>
      </c>
      <c r="C15" s="84"/>
      <c r="D15" s="84"/>
      <c r="E15" s="84"/>
      <c r="F15" s="84"/>
      <c r="G15" s="84"/>
      <c r="H15" s="84"/>
      <c r="I15" s="84"/>
      <c r="J15" s="84"/>
      <c r="K15" s="84"/>
      <c r="L15" s="84"/>
      <c r="M15" s="84"/>
      <c r="N15" s="84"/>
      <c r="O15" s="84"/>
      <c r="P15" s="84"/>
      <c r="Q15" s="84"/>
      <c r="R15" s="84"/>
    </row>
    <row r="16" spans="1:18" ht="15" customHeight="1" x14ac:dyDescent="0.2">
      <c r="A16" s="120"/>
      <c r="B16" s="121" t="s">
        <v>536</v>
      </c>
      <c r="C16" s="123"/>
      <c r="D16" s="123"/>
      <c r="E16" s="123"/>
      <c r="F16" s="123"/>
      <c r="G16" s="123"/>
      <c r="H16" s="123"/>
      <c r="I16" s="123"/>
      <c r="J16" s="123"/>
      <c r="K16" s="123"/>
      <c r="L16" s="123"/>
      <c r="M16" s="123"/>
      <c r="N16" s="123"/>
      <c r="O16" s="123"/>
      <c r="P16" s="123"/>
      <c r="Q16" s="123"/>
      <c r="R16" s="123"/>
    </row>
    <row r="17" spans="1:18" ht="15" customHeight="1" x14ac:dyDescent="0.2">
      <c r="A17" s="120"/>
      <c r="B17" s="121" t="s">
        <v>899</v>
      </c>
      <c r="C17" s="122"/>
      <c r="D17" s="122"/>
      <c r="E17" s="122"/>
      <c r="F17" s="122"/>
      <c r="G17" s="122"/>
      <c r="H17" s="122"/>
      <c r="I17" s="122"/>
      <c r="J17" s="122"/>
      <c r="K17" s="122"/>
      <c r="L17" s="122"/>
      <c r="M17" s="122"/>
      <c r="N17" s="122"/>
      <c r="O17" s="122"/>
      <c r="P17" s="122"/>
      <c r="Q17" s="122"/>
      <c r="R17" s="122"/>
    </row>
    <row r="18" spans="1:18" ht="15" customHeight="1" x14ac:dyDescent="0.2">
      <c r="A18" s="120"/>
      <c r="B18" s="121" t="s">
        <v>1536</v>
      </c>
      <c r="C18" s="122"/>
      <c r="D18" s="122"/>
      <c r="E18" s="122"/>
      <c r="F18" s="122"/>
      <c r="G18" s="122"/>
      <c r="H18" s="122"/>
      <c r="I18" s="122"/>
      <c r="J18" s="122"/>
      <c r="K18" s="122"/>
      <c r="L18" s="122"/>
      <c r="M18" s="122"/>
      <c r="N18" s="122"/>
      <c r="O18" s="122"/>
      <c r="P18" s="122"/>
      <c r="Q18" s="122"/>
      <c r="R18" s="122"/>
    </row>
    <row r="19" spans="1:18" ht="15" customHeight="1" x14ac:dyDescent="0.2">
      <c r="A19" s="120"/>
      <c r="B19" s="121" t="s">
        <v>142</v>
      </c>
      <c r="C19" s="114"/>
      <c r="D19" s="114"/>
      <c r="E19" s="114"/>
      <c r="F19" s="114"/>
      <c r="G19" s="114"/>
      <c r="H19" s="114"/>
      <c r="I19" s="114"/>
      <c r="J19" s="114"/>
      <c r="K19" s="114"/>
      <c r="L19" s="114"/>
      <c r="M19" s="114"/>
      <c r="N19" s="114"/>
      <c r="O19" s="114"/>
      <c r="P19" s="114"/>
      <c r="Q19" s="114"/>
      <c r="R19" s="114"/>
    </row>
    <row r="20" spans="1:18" ht="15" customHeight="1" x14ac:dyDescent="0.2">
      <c r="A20" s="120"/>
      <c r="B20" s="121" t="s">
        <v>900</v>
      </c>
      <c r="C20" s="122"/>
      <c r="D20" s="122"/>
      <c r="E20" s="122"/>
      <c r="F20" s="122"/>
      <c r="G20" s="122"/>
      <c r="H20" s="122"/>
      <c r="I20" s="122"/>
      <c r="J20" s="122"/>
      <c r="K20" s="122"/>
      <c r="L20" s="122"/>
      <c r="M20" s="122"/>
      <c r="N20" s="122"/>
      <c r="O20" s="122"/>
      <c r="P20" s="122"/>
      <c r="Q20" s="122"/>
      <c r="R20" s="122"/>
    </row>
    <row r="21" spans="1:18" ht="15" customHeight="1" x14ac:dyDescent="0.2">
      <c r="A21" s="120"/>
      <c r="B21" s="121" t="s">
        <v>143</v>
      </c>
      <c r="C21" s="125"/>
      <c r="D21" s="125"/>
      <c r="E21" s="125"/>
      <c r="F21" s="125"/>
      <c r="G21" s="125"/>
      <c r="H21" s="125"/>
      <c r="I21" s="125"/>
      <c r="J21" s="125"/>
      <c r="K21" s="125"/>
      <c r="L21" s="125"/>
      <c r="M21" s="125"/>
      <c r="N21" s="125"/>
      <c r="O21" s="125"/>
      <c r="P21" s="125"/>
      <c r="Q21" s="125"/>
      <c r="R21" s="125"/>
    </row>
    <row r="22" spans="1:18" ht="15" customHeight="1" x14ac:dyDescent="0.2">
      <c r="A22" s="120"/>
      <c r="B22" s="121" t="s">
        <v>480</v>
      </c>
      <c r="C22" s="122"/>
      <c r="D22" s="122"/>
      <c r="E22" s="122"/>
      <c r="F22" s="122"/>
      <c r="G22" s="122"/>
      <c r="H22" s="122"/>
      <c r="I22" s="122"/>
      <c r="J22" s="122"/>
      <c r="K22" s="122"/>
      <c r="L22" s="122"/>
      <c r="M22" s="122"/>
      <c r="N22" s="122"/>
      <c r="O22" s="122"/>
      <c r="P22" s="122"/>
      <c r="Q22" s="122"/>
      <c r="R22" s="122"/>
    </row>
    <row r="23" spans="1:18" ht="15" customHeight="1" x14ac:dyDescent="0.2">
      <c r="A23" s="120"/>
      <c r="B23" s="124" t="s">
        <v>901</v>
      </c>
      <c r="C23" s="126"/>
      <c r="D23" s="126"/>
      <c r="E23" s="126"/>
      <c r="F23" s="126"/>
      <c r="G23" s="126"/>
      <c r="H23" s="126"/>
      <c r="I23" s="126"/>
      <c r="J23" s="126"/>
      <c r="K23" s="126"/>
      <c r="L23" s="126"/>
      <c r="M23" s="126"/>
      <c r="N23" s="126"/>
      <c r="O23" s="126"/>
      <c r="P23" s="126"/>
      <c r="Q23" s="126"/>
      <c r="R23" s="126"/>
    </row>
    <row r="24" spans="1:18" ht="15" customHeight="1" x14ac:dyDescent="0.2">
      <c r="A24" s="120"/>
      <c r="B24" s="124" t="s">
        <v>902</v>
      </c>
      <c r="C24" s="122"/>
      <c r="D24" s="122"/>
      <c r="E24" s="122"/>
      <c r="F24" s="122"/>
      <c r="G24" s="122"/>
      <c r="H24" s="122"/>
      <c r="I24" s="122"/>
      <c r="J24" s="122"/>
      <c r="K24" s="122"/>
      <c r="L24" s="122"/>
      <c r="M24" s="122"/>
      <c r="N24" s="122"/>
      <c r="O24" s="122"/>
      <c r="P24" s="122"/>
      <c r="Q24" s="122"/>
      <c r="R24" s="122"/>
    </row>
    <row r="25" spans="1:18" ht="15" customHeight="1" x14ac:dyDescent="0.2">
      <c r="A25" s="120"/>
      <c r="B25" s="124" t="s">
        <v>903</v>
      </c>
      <c r="C25" s="122"/>
      <c r="D25" s="122"/>
      <c r="E25" s="122"/>
      <c r="F25" s="122"/>
      <c r="G25" s="122"/>
      <c r="H25" s="122"/>
      <c r="I25" s="122"/>
      <c r="J25" s="122"/>
      <c r="K25" s="122"/>
      <c r="L25" s="122"/>
      <c r="M25" s="122"/>
      <c r="N25" s="122"/>
      <c r="O25" s="122"/>
      <c r="P25" s="122"/>
      <c r="Q25" s="122"/>
      <c r="R25" s="122"/>
    </row>
    <row r="26" spans="1:18" ht="15" customHeight="1" x14ac:dyDescent="0.2">
      <c r="A26" s="120"/>
      <c r="B26" s="124" t="s">
        <v>904</v>
      </c>
      <c r="C26" s="122"/>
      <c r="D26" s="122"/>
      <c r="E26" s="122"/>
      <c r="F26" s="122"/>
      <c r="G26" s="122"/>
      <c r="H26" s="122"/>
      <c r="I26" s="122"/>
      <c r="J26" s="122"/>
      <c r="K26" s="122"/>
      <c r="L26" s="122"/>
      <c r="M26" s="122"/>
      <c r="N26" s="122"/>
      <c r="O26" s="122"/>
      <c r="P26" s="122"/>
      <c r="Q26" s="122"/>
      <c r="R26" s="122"/>
    </row>
    <row r="27" spans="1:18" ht="15" customHeight="1" x14ac:dyDescent="0.2">
      <c r="A27" s="120"/>
      <c r="B27" s="124" t="s">
        <v>905</v>
      </c>
      <c r="C27" s="122"/>
      <c r="D27" s="122"/>
      <c r="E27" s="122"/>
      <c r="F27" s="122"/>
      <c r="G27" s="122"/>
      <c r="H27" s="122"/>
      <c r="I27" s="122"/>
      <c r="J27" s="122"/>
      <c r="K27" s="122"/>
      <c r="L27" s="122"/>
      <c r="M27" s="122"/>
      <c r="N27" s="122"/>
      <c r="O27" s="122"/>
      <c r="P27" s="122"/>
      <c r="Q27" s="122"/>
      <c r="R27" s="122"/>
    </row>
    <row r="28" spans="1:18" ht="15" customHeight="1" x14ac:dyDescent="0.2">
      <c r="A28" s="120"/>
      <c r="B28" s="124" t="s">
        <v>906</v>
      </c>
      <c r="C28" s="127"/>
      <c r="D28" s="127"/>
      <c r="E28" s="127"/>
      <c r="F28" s="127"/>
      <c r="G28" s="127"/>
      <c r="H28" s="127"/>
      <c r="I28" s="127"/>
      <c r="J28" s="122"/>
      <c r="K28" s="122"/>
      <c r="L28" s="122"/>
      <c r="M28" s="122"/>
      <c r="N28" s="122"/>
      <c r="O28" s="122"/>
      <c r="P28" s="122"/>
      <c r="Q28" s="122"/>
      <c r="R28" s="122"/>
    </row>
    <row r="29" spans="1:18" ht="15" customHeight="1" x14ac:dyDescent="0.3">
      <c r="A29" s="120"/>
      <c r="B29" s="121" t="s">
        <v>59</v>
      </c>
      <c r="C29" s="122"/>
      <c r="D29" s="122"/>
      <c r="E29" s="122"/>
      <c r="F29" s="122"/>
      <c r="G29" s="122"/>
      <c r="H29" s="122"/>
      <c r="I29" s="122"/>
      <c r="J29" s="122"/>
      <c r="K29" s="122"/>
      <c r="L29" s="122"/>
      <c r="M29" s="122"/>
      <c r="N29" s="122"/>
      <c r="O29" s="122"/>
      <c r="P29" s="122"/>
      <c r="Q29" s="122"/>
      <c r="R29" s="122"/>
    </row>
    <row r="30" spans="1:18" ht="15" customHeight="1" x14ac:dyDescent="0.2">
      <c r="A30" s="120"/>
      <c r="B30" s="124" t="s">
        <v>744</v>
      </c>
      <c r="C30" s="122"/>
      <c r="D30" s="122"/>
      <c r="E30" s="122"/>
      <c r="F30" s="122"/>
      <c r="G30" s="122"/>
      <c r="H30" s="122"/>
      <c r="I30" s="122"/>
      <c r="J30" s="122"/>
      <c r="K30" s="122"/>
      <c r="L30" s="122"/>
      <c r="M30" s="122"/>
      <c r="N30" s="122"/>
      <c r="O30" s="122"/>
      <c r="P30" s="122"/>
      <c r="Q30" s="122"/>
      <c r="R30" s="122"/>
    </row>
    <row r="31" spans="1:18" ht="15" customHeight="1" x14ac:dyDescent="0.2">
      <c r="A31" s="120"/>
      <c r="B31" s="124" t="s">
        <v>745</v>
      </c>
      <c r="C31" s="128"/>
      <c r="D31" s="128"/>
      <c r="E31" s="128"/>
      <c r="F31" s="128"/>
      <c r="G31" s="128"/>
      <c r="H31" s="128"/>
      <c r="I31" s="128"/>
      <c r="J31" s="128"/>
      <c r="K31" s="128"/>
      <c r="L31" s="128"/>
      <c r="M31" s="128"/>
      <c r="N31" s="128"/>
      <c r="O31" s="128"/>
      <c r="P31" s="128"/>
      <c r="Q31" s="128"/>
      <c r="R31" s="128"/>
    </row>
    <row r="32" spans="1:18" ht="15" customHeight="1" x14ac:dyDescent="0.2">
      <c r="B32" s="121" t="s">
        <v>1223</v>
      </c>
    </row>
    <row r="33" spans="2:2" ht="15" customHeight="1" x14ac:dyDescent="0.2">
      <c r="B33" s="121" t="s">
        <v>1299</v>
      </c>
    </row>
  </sheetData>
  <phoneticPr fontId="4" type="noConversion"/>
  <hyperlinks>
    <hyperlink ref="B8" location="'1tab'!A1" display="Table 1.  U.S. Energy Markets Summary: Base Case " xr:uid="{00000000-0004-0000-0100-000000000000}"/>
    <hyperlink ref="B9" location="'2tab'!A1" display="Table 2.  Nominal Energy Prices" xr:uid="{00000000-0004-0000-0100-000001000000}"/>
    <hyperlink ref="B10" location="'3atab'!A1" display="Table 3a.  World Petroleum and Other Liquid Fuels Production, Consumption, and Inventories" xr:uid="{00000000-0004-0000-0100-000002000000}"/>
    <hyperlink ref="B11" location="'3btab'!A1" display="Table 3b. Non-OPEC Petroleum and Other Liquid Fuels Production" xr:uid="{00000000-0004-0000-0100-000003000000}"/>
    <hyperlink ref="B12" location="'3ctab'!A1" display="Table 3c. World Petroleum and Other Liquid Fuels Production" xr:uid="{00000000-0004-0000-0100-000004000000}"/>
    <hyperlink ref="B15" location="'4atab'!A1" display="Table 4a.  U.S. Petroleum and Other Liquid Fuels Supply, Consumption, and Inventories" xr:uid="{00000000-0004-0000-0100-000005000000}"/>
    <hyperlink ref="B16" location="'4btab'!A1" display="Table 4b.  U.S. Hydrocarbon Gas Liquids (HGL) and Petroleum Refinery Balances" xr:uid="{00000000-0004-0000-0100-000006000000}"/>
    <hyperlink ref="B17" location="'4ctab'!A1" display="Table 4c. U.S. Regional Motor Gasoline Prices and Inventories" xr:uid="{00000000-0004-0000-0100-000007000000}"/>
    <hyperlink ref="B19" location="'5atab'!A1" display="Table 5a.  U.S. Natural Gas Supply, Consumption, and Inventories: Base Case" xr:uid="{00000000-0004-0000-0100-000008000000}"/>
    <hyperlink ref="B21" location="'6tab'!A1" display="Table 6.  U.S. Coal Supply, Consumption, and Inventories: Base Case" xr:uid="{00000000-0004-0000-0100-000009000000}"/>
    <hyperlink ref="B22" location="'7atab'!A1" display="Table 7a.  U.S. Electricity Industry Overview" xr:uid="{00000000-0004-0000-0100-00000A000000}"/>
    <hyperlink ref="B23" location="'7btab'!A1" display="Table 7b. U.S. Regional Electricity Retail Sales" xr:uid="{00000000-0004-0000-0100-00000B000000}"/>
    <hyperlink ref="B24" location="'7ctab'!A1" display="Table 7c. U.S. Regional Electricity Prices" xr:uid="{00000000-0004-0000-0100-00000C000000}"/>
    <hyperlink ref="B25" location="'7d(1)tab'!A1" display="Table 7d(1). U.S. Regional Electricity Generation, Electric Power Sector (part 1)" xr:uid="{00000000-0004-0000-0100-00000D000000}"/>
    <hyperlink ref="B29" location="'9atab'!A1" display="Table 9a.  U.S. Macroeconomic Indicators and CO2 Emissions " xr:uid="{00000000-0004-0000-0100-00000F000000}"/>
    <hyperlink ref="B30" location="'9btab'!A1" display="Table 9b. U.S. Regional Macroeconomic Data: Base Case" xr:uid="{00000000-0004-0000-0100-000010000000}"/>
    <hyperlink ref="B31" location="'9ctab'!A1" display="Table 9c. U.S. Regional Weather Data: Base Case" xr:uid="{00000000-0004-0000-0100-000011000000}"/>
    <hyperlink ref="B13" location="'3dtab'!A1" display="Table 3d. Total Crude Oil Production" xr:uid="{00000000-0004-0000-0100-000012000000}"/>
    <hyperlink ref="B20" location="'5btab'!A1" display="Table 5b. U.S. Regional Natural Gas Prices" xr:uid="{00000000-0004-0000-0100-000013000000}"/>
    <hyperlink ref="B26" location="'7d(2)tab'!A1" display="Table 7d(2). U.S. Regional Electricity Generation, Electric Power Sector (part 2)" xr:uid="{00000000-0004-0000-0100-000015000000}"/>
    <hyperlink ref="B27" location="'7etab'!A1" display="Table 7e.  U.S. Electric Generating Capacity" xr:uid="{00000000-0004-0000-0100-000016000000}"/>
    <hyperlink ref="B28" location="'8tab'!A1" display="Table 8. U.S. Renewable Energy Consumption" xr:uid="{00000000-0004-0000-0100-00000E000000}"/>
    <hyperlink ref="B14" location="'3etab'!Print_Area" display="Table 3e. World Petroleum and Other Liquid Fuels Consumption" xr:uid="{ABC05E1A-613B-4D68-B5B5-9AB92F0E5BD1}"/>
    <hyperlink ref="B32" location="'10atab'!A1" display="Table 10a.  Drilling Productivity Metrics" xr:uid="{263B7D86-A4E2-4911-826B-BE367E3C28C7}"/>
    <hyperlink ref="B33" location="'10btab'!A1" display="Table 10b. Crude Oil and Natural Gas Production from Shale and Tight Formations" xr:uid="{EE4E04B6-BD36-414C-9663-1D5911D2EEBB}"/>
    <hyperlink ref="B18" location="'4dtab'!A1" display="Table 4d. U.S. Biofuel Supply, Consumption, and Inventories" xr:uid="{2B9322AD-11CF-4060-8309-A3DD51D1072A}"/>
  </hyperlinks>
  <pageMargins left="0.75" right="0.75" top="1" bottom="1" header="0.5" footer="0.5"/>
  <pageSetup scale="37" orientation="portrait"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ransitionEvaluation="1" transitionEntry="1" codeName="Sheet10">
    <pageSetUpPr fitToPage="1"/>
  </sheetPr>
  <dimension ref="A1:BV105"/>
  <sheetViews>
    <sheetView showGridLines="0" zoomScaleNormal="100" workbookViewId="0">
      <pane xSplit="2" ySplit="4" topLeftCell="AL5" activePane="bottomRight" state="frozen"/>
      <selection activeCell="BF63" sqref="BF63"/>
      <selection pane="topRight" activeCell="BF63" sqref="BF63"/>
      <selection pane="bottomLeft" activeCell="BF63" sqref="BF63"/>
      <selection pane="bottomRight" activeCell="BD29" sqref="BD29"/>
    </sheetView>
  </sheetViews>
  <sheetFormatPr defaultColWidth="11" defaultRowHeight="11.25" x14ac:dyDescent="0.2"/>
  <cols>
    <col min="1" max="1" width="10.5703125" style="227" customWidth="1"/>
    <col min="2" max="2" width="27" style="227" customWidth="1"/>
    <col min="3" max="50" width="6.5703125" style="227" customWidth="1"/>
    <col min="51" max="55" width="6.5703125" style="704" customWidth="1"/>
    <col min="56" max="58" width="6.5703125" style="693" customWidth="1"/>
    <col min="59" max="61" width="6.5703125" style="704" customWidth="1"/>
    <col min="62" max="74" width="6.5703125" style="227" customWidth="1"/>
    <col min="75" max="238" width="11" style="227"/>
    <col min="239" max="239" width="1.5703125" style="227" customWidth="1"/>
    <col min="240" max="16384" width="11" style="227"/>
  </cols>
  <sheetData>
    <row r="1" spans="1:74" ht="12.75" customHeight="1" x14ac:dyDescent="0.2">
      <c r="A1" s="996" t="s">
        <v>478</v>
      </c>
      <c r="B1" s="226" t="s">
        <v>737</v>
      </c>
      <c r="C1" s="226"/>
      <c r="D1" s="226"/>
      <c r="E1" s="226"/>
      <c r="F1" s="226"/>
      <c r="G1" s="226"/>
      <c r="H1" s="226"/>
      <c r="I1" s="226"/>
      <c r="J1" s="226"/>
      <c r="K1" s="226"/>
      <c r="L1" s="226"/>
      <c r="M1" s="226"/>
      <c r="N1" s="226"/>
      <c r="O1" s="226"/>
      <c r="P1" s="226"/>
      <c r="Q1" s="226"/>
      <c r="R1" s="226"/>
      <c r="S1" s="226"/>
      <c r="T1" s="226"/>
      <c r="U1" s="226"/>
      <c r="V1" s="226"/>
      <c r="W1" s="226"/>
      <c r="X1" s="226"/>
      <c r="Y1" s="226"/>
      <c r="Z1" s="226"/>
      <c r="AA1" s="226"/>
      <c r="AB1" s="226"/>
      <c r="AC1" s="226"/>
      <c r="AD1" s="226"/>
      <c r="AE1" s="226"/>
      <c r="AF1" s="226"/>
      <c r="AG1" s="226"/>
      <c r="AH1" s="226"/>
      <c r="AI1" s="226"/>
      <c r="AJ1" s="226"/>
      <c r="AK1" s="226"/>
      <c r="AL1" s="226"/>
      <c r="AM1" s="226"/>
      <c r="AN1" s="226"/>
      <c r="AO1" s="226"/>
      <c r="AP1" s="226"/>
      <c r="AQ1" s="226"/>
      <c r="AR1" s="226"/>
      <c r="AS1" s="226"/>
      <c r="AT1" s="226"/>
      <c r="AU1" s="226"/>
      <c r="AV1" s="226"/>
      <c r="AW1" s="226"/>
      <c r="AX1" s="226"/>
      <c r="AY1" s="684"/>
      <c r="AZ1" s="684"/>
      <c r="BA1" s="684"/>
      <c r="BB1" s="684"/>
      <c r="BC1" s="684"/>
      <c r="BD1" s="684"/>
      <c r="BE1" s="684"/>
      <c r="BF1" s="684"/>
      <c r="BG1" s="684"/>
      <c r="BH1" s="684"/>
      <c r="BI1" s="684"/>
      <c r="BJ1" s="226"/>
      <c r="BK1" s="226"/>
      <c r="BL1" s="226"/>
      <c r="BM1" s="226"/>
      <c r="BN1" s="226"/>
      <c r="BO1" s="226"/>
      <c r="BP1" s="226"/>
      <c r="BQ1" s="226"/>
      <c r="BR1" s="226"/>
      <c r="BS1" s="226"/>
      <c r="BT1" s="226"/>
      <c r="BU1" s="226"/>
      <c r="BV1" s="226"/>
    </row>
    <row r="2" spans="1:74" ht="12.75" customHeight="1" x14ac:dyDescent="0.2">
      <c r="A2" s="997"/>
      <c r="B2" s="222" t="str">
        <f>"U.S. Energy Information Administration  |  Short-Term Energy Outlook  - "&amp;Dates!D1</f>
        <v>U.S. Energy Information Administration  |  Short-Term Energy Outlook  - March 2026</v>
      </c>
      <c r="C2" s="228"/>
      <c r="D2" s="228"/>
      <c r="E2" s="228"/>
      <c r="F2" s="228"/>
      <c r="G2" s="228"/>
      <c r="H2" s="228"/>
      <c r="I2" s="228"/>
      <c r="J2" s="228"/>
      <c r="K2" s="228"/>
      <c r="L2" s="228"/>
      <c r="M2" s="228"/>
      <c r="N2" s="228"/>
      <c r="O2" s="228"/>
      <c r="P2" s="228"/>
      <c r="Q2" s="228"/>
      <c r="R2" s="228"/>
      <c r="S2" s="228"/>
      <c r="T2" s="228"/>
      <c r="U2" s="228"/>
      <c r="V2" s="228"/>
      <c r="W2" s="228"/>
      <c r="X2" s="228"/>
      <c r="Y2" s="228"/>
      <c r="Z2" s="228"/>
      <c r="AA2" s="228"/>
      <c r="AB2" s="228"/>
      <c r="AC2" s="228"/>
      <c r="AD2" s="228"/>
      <c r="AE2" s="228"/>
      <c r="AF2" s="228"/>
      <c r="AG2" s="228"/>
      <c r="AH2" s="228"/>
      <c r="AI2" s="228"/>
      <c r="AJ2" s="228"/>
      <c r="AK2" s="228"/>
      <c r="AL2" s="228"/>
      <c r="AM2" s="228"/>
      <c r="AN2" s="228"/>
      <c r="AO2" s="228"/>
      <c r="AP2" s="228"/>
      <c r="AQ2" s="228"/>
      <c r="AR2" s="228"/>
      <c r="AS2" s="228"/>
      <c r="AT2" s="228"/>
      <c r="AU2" s="228"/>
      <c r="AV2" s="228"/>
      <c r="AW2" s="228"/>
      <c r="AX2" s="228"/>
      <c r="AY2" s="695"/>
      <c r="AZ2" s="695"/>
      <c r="BA2" s="695"/>
      <c r="BB2" s="695"/>
      <c r="BC2" s="695"/>
      <c r="BD2" s="685"/>
      <c r="BE2" s="685"/>
      <c r="BF2" s="685"/>
      <c r="BG2" s="695"/>
      <c r="BH2" s="695"/>
      <c r="BI2" s="695"/>
      <c r="BJ2" s="228"/>
      <c r="BK2" s="228"/>
      <c r="BL2" s="228"/>
      <c r="BM2" s="228"/>
      <c r="BN2" s="228"/>
      <c r="BO2" s="228"/>
      <c r="BP2" s="228"/>
      <c r="BQ2" s="228"/>
      <c r="BR2" s="228"/>
      <c r="BS2" s="228"/>
      <c r="BT2" s="228"/>
      <c r="BU2" s="228"/>
      <c r="BV2" s="228"/>
    </row>
    <row r="3" spans="1:74" ht="12.75" customHeight="1" x14ac:dyDescent="0.2">
      <c r="A3" s="316" t="s">
        <v>760</v>
      </c>
      <c r="B3" s="230"/>
      <c r="C3" s="1091">
        <f>Dates!D3</f>
        <v>2022</v>
      </c>
      <c r="D3" s="1000"/>
      <c r="E3" s="1000"/>
      <c r="F3" s="1000"/>
      <c r="G3" s="1000"/>
      <c r="H3" s="1000"/>
      <c r="I3" s="1000"/>
      <c r="J3" s="1000"/>
      <c r="K3" s="1000"/>
      <c r="L3" s="1000"/>
      <c r="M3" s="1000"/>
      <c r="N3" s="1077"/>
      <c r="O3" s="999">
        <f>C3+1</f>
        <v>2023</v>
      </c>
      <c r="P3" s="1000"/>
      <c r="Q3" s="1000"/>
      <c r="R3" s="1000"/>
      <c r="S3" s="1000"/>
      <c r="T3" s="1000"/>
      <c r="U3" s="1000"/>
      <c r="V3" s="1000"/>
      <c r="W3" s="1000"/>
      <c r="X3" s="1000"/>
      <c r="Y3" s="1000"/>
      <c r="Z3" s="1077"/>
      <c r="AA3" s="999">
        <f>O3+1</f>
        <v>2024</v>
      </c>
      <c r="AB3" s="1000"/>
      <c r="AC3" s="1000"/>
      <c r="AD3" s="1000"/>
      <c r="AE3" s="1000"/>
      <c r="AF3" s="1000"/>
      <c r="AG3" s="1000"/>
      <c r="AH3" s="1000"/>
      <c r="AI3" s="1000"/>
      <c r="AJ3" s="1000"/>
      <c r="AK3" s="1000"/>
      <c r="AL3" s="1077"/>
      <c r="AM3" s="999">
        <f>AA3+1</f>
        <v>2025</v>
      </c>
      <c r="AN3" s="1000"/>
      <c r="AO3" s="1000"/>
      <c r="AP3" s="1000"/>
      <c r="AQ3" s="1000"/>
      <c r="AR3" s="1000"/>
      <c r="AS3" s="1000"/>
      <c r="AT3" s="1000"/>
      <c r="AU3" s="1000"/>
      <c r="AV3" s="1000"/>
      <c r="AW3" s="1000"/>
      <c r="AX3" s="1077"/>
      <c r="AY3" s="999">
        <f>AM3+1</f>
        <v>2026</v>
      </c>
      <c r="AZ3" s="1000"/>
      <c r="BA3" s="1000"/>
      <c r="BB3" s="1000"/>
      <c r="BC3" s="1000"/>
      <c r="BD3" s="1000"/>
      <c r="BE3" s="1000"/>
      <c r="BF3" s="1000"/>
      <c r="BG3" s="1000"/>
      <c r="BH3" s="1000"/>
      <c r="BI3" s="1000"/>
      <c r="BJ3" s="1077"/>
      <c r="BK3" s="999">
        <f>AY3+1</f>
        <v>2027</v>
      </c>
      <c r="BL3" s="1000"/>
      <c r="BM3" s="1000"/>
      <c r="BN3" s="1000"/>
      <c r="BO3" s="1000"/>
      <c r="BP3" s="1000"/>
      <c r="BQ3" s="1000"/>
      <c r="BR3" s="1000"/>
      <c r="BS3" s="1000"/>
      <c r="BT3" s="1000"/>
      <c r="BU3" s="1000"/>
      <c r="BV3" s="1077"/>
    </row>
    <row r="4" spans="1:74" ht="12.75" customHeight="1" x14ac:dyDescent="0.2">
      <c r="A4" s="322" t="str">
        <f>TEXT(Dates!$D$2,"dddd, mmmm d, yyyy")</f>
        <v>Monday, March 9, 2026</v>
      </c>
      <c r="B4" s="231"/>
      <c r="C4" s="12" t="s">
        <v>214</v>
      </c>
      <c r="D4" s="12" t="s">
        <v>215</v>
      </c>
      <c r="E4" s="12" t="s">
        <v>216</v>
      </c>
      <c r="F4" s="12" t="s">
        <v>217</v>
      </c>
      <c r="G4" s="12" t="s">
        <v>218</v>
      </c>
      <c r="H4" s="12" t="s">
        <v>219</v>
      </c>
      <c r="I4" s="12" t="s">
        <v>220</v>
      </c>
      <c r="J4" s="12" t="s">
        <v>221</v>
      </c>
      <c r="K4" s="12" t="s">
        <v>222</v>
      </c>
      <c r="L4" s="12" t="s">
        <v>223</v>
      </c>
      <c r="M4" s="12" t="s">
        <v>224</v>
      </c>
      <c r="N4" s="12" t="s">
        <v>225</v>
      </c>
      <c r="O4" s="12" t="s">
        <v>214</v>
      </c>
      <c r="P4" s="12" t="s">
        <v>215</v>
      </c>
      <c r="Q4" s="12" t="s">
        <v>216</v>
      </c>
      <c r="R4" s="12" t="s">
        <v>217</v>
      </c>
      <c r="S4" s="12" t="s">
        <v>218</v>
      </c>
      <c r="T4" s="12" t="s">
        <v>219</v>
      </c>
      <c r="U4" s="12" t="s">
        <v>220</v>
      </c>
      <c r="V4" s="12" t="s">
        <v>221</v>
      </c>
      <c r="W4" s="12" t="s">
        <v>222</v>
      </c>
      <c r="X4" s="12" t="s">
        <v>223</v>
      </c>
      <c r="Y4" s="12" t="s">
        <v>224</v>
      </c>
      <c r="Z4" s="12" t="s">
        <v>225</v>
      </c>
      <c r="AA4" s="12" t="s">
        <v>214</v>
      </c>
      <c r="AB4" s="12" t="s">
        <v>215</v>
      </c>
      <c r="AC4" s="12" t="s">
        <v>216</v>
      </c>
      <c r="AD4" s="12" t="s">
        <v>217</v>
      </c>
      <c r="AE4" s="12" t="s">
        <v>218</v>
      </c>
      <c r="AF4" s="12" t="s">
        <v>219</v>
      </c>
      <c r="AG4" s="12" t="s">
        <v>220</v>
      </c>
      <c r="AH4" s="12" t="s">
        <v>221</v>
      </c>
      <c r="AI4" s="12" t="s">
        <v>222</v>
      </c>
      <c r="AJ4" s="12" t="s">
        <v>223</v>
      </c>
      <c r="AK4" s="12" t="s">
        <v>224</v>
      </c>
      <c r="AL4" s="12" t="s">
        <v>225</v>
      </c>
      <c r="AM4" s="12" t="s">
        <v>214</v>
      </c>
      <c r="AN4" s="12" t="s">
        <v>215</v>
      </c>
      <c r="AO4" s="12" t="s">
        <v>216</v>
      </c>
      <c r="AP4" s="12" t="s">
        <v>217</v>
      </c>
      <c r="AQ4" s="12" t="s">
        <v>218</v>
      </c>
      <c r="AR4" s="12" t="s">
        <v>219</v>
      </c>
      <c r="AS4" s="12" t="s">
        <v>220</v>
      </c>
      <c r="AT4" s="12" t="s">
        <v>221</v>
      </c>
      <c r="AU4" s="12" t="s">
        <v>222</v>
      </c>
      <c r="AV4" s="12" t="s">
        <v>223</v>
      </c>
      <c r="AW4" s="12" t="s">
        <v>224</v>
      </c>
      <c r="AX4" s="12" t="s">
        <v>225</v>
      </c>
      <c r="AY4" s="633" t="s">
        <v>214</v>
      </c>
      <c r="AZ4" s="633" t="s">
        <v>215</v>
      </c>
      <c r="BA4" s="633" t="s">
        <v>216</v>
      </c>
      <c r="BB4" s="633" t="s">
        <v>217</v>
      </c>
      <c r="BC4" s="633" t="s">
        <v>218</v>
      </c>
      <c r="BD4" s="633" t="s">
        <v>219</v>
      </c>
      <c r="BE4" s="633" t="s">
        <v>220</v>
      </c>
      <c r="BF4" s="633" t="s">
        <v>221</v>
      </c>
      <c r="BG4" s="633" t="s">
        <v>222</v>
      </c>
      <c r="BH4" s="633" t="s">
        <v>223</v>
      </c>
      <c r="BI4" s="633" t="s">
        <v>224</v>
      </c>
      <c r="BJ4" s="12" t="s">
        <v>225</v>
      </c>
      <c r="BK4" s="12" t="s">
        <v>214</v>
      </c>
      <c r="BL4" s="12" t="s">
        <v>215</v>
      </c>
      <c r="BM4" s="12" t="s">
        <v>216</v>
      </c>
      <c r="BN4" s="12" t="s">
        <v>217</v>
      </c>
      <c r="BO4" s="12" t="s">
        <v>218</v>
      </c>
      <c r="BP4" s="12" t="s">
        <v>219</v>
      </c>
      <c r="BQ4" s="12" t="s">
        <v>220</v>
      </c>
      <c r="BR4" s="12" t="s">
        <v>221</v>
      </c>
      <c r="BS4" s="12" t="s">
        <v>222</v>
      </c>
      <c r="BT4" s="12" t="s">
        <v>223</v>
      </c>
      <c r="BU4" s="12" t="s">
        <v>224</v>
      </c>
      <c r="BV4" s="12" t="s">
        <v>225</v>
      </c>
    </row>
    <row r="5" spans="1:74" ht="11.1" customHeight="1" x14ac:dyDescent="0.2">
      <c r="A5" s="229"/>
      <c r="B5" s="66" t="s">
        <v>195</v>
      </c>
      <c r="C5" s="232"/>
      <c r="D5" s="467"/>
      <c r="E5" s="467"/>
      <c r="F5" s="467"/>
      <c r="G5" s="467"/>
      <c r="H5" s="467"/>
      <c r="I5" s="467"/>
      <c r="J5" s="467"/>
      <c r="K5" s="467"/>
      <c r="L5" s="467"/>
      <c r="M5" s="467"/>
      <c r="N5" s="233"/>
      <c r="O5" s="232"/>
      <c r="P5" s="467"/>
      <c r="Q5" s="467"/>
      <c r="R5" s="467"/>
      <c r="S5" s="467"/>
      <c r="T5" s="467"/>
      <c r="U5" s="467"/>
      <c r="V5" s="467"/>
      <c r="W5" s="467"/>
      <c r="X5" s="467"/>
      <c r="Y5" s="467"/>
      <c r="Z5" s="233"/>
      <c r="AA5" s="232"/>
      <c r="AB5" s="467"/>
      <c r="AC5" s="467"/>
      <c r="AD5" s="467"/>
      <c r="AE5" s="467"/>
      <c r="AF5" s="467"/>
      <c r="AG5" s="467"/>
      <c r="AH5" s="467"/>
      <c r="AI5" s="467"/>
      <c r="AJ5" s="467"/>
      <c r="AK5" s="467"/>
      <c r="AL5" s="233"/>
      <c r="AM5" s="232"/>
      <c r="AN5" s="467"/>
      <c r="AO5" s="467"/>
      <c r="AP5" s="467"/>
      <c r="AQ5" s="467"/>
      <c r="AR5" s="467"/>
      <c r="AS5" s="467"/>
      <c r="AT5" s="467"/>
      <c r="AU5" s="467"/>
      <c r="AV5" s="467"/>
      <c r="AW5" s="467"/>
      <c r="AX5" s="233"/>
      <c r="AY5" s="233"/>
      <c r="AZ5" s="945"/>
      <c r="BA5" s="472"/>
      <c r="BB5" s="472"/>
      <c r="BC5" s="472"/>
      <c r="BD5" s="471"/>
      <c r="BE5" s="471"/>
      <c r="BF5" s="471"/>
      <c r="BG5" s="471"/>
      <c r="BH5" s="471"/>
      <c r="BI5" s="471"/>
      <c r="BJ5" s="472"/>
      <c r="BK5" s="473"/>
      <c r="BL5" s="471"/>
      <c r="BM5" s="471"/>
      <c r="BN5" s="471"/>
      <c r="BO5" s="471"/>
      <c r="BP5" s="471"/>
      <c r="BQ5" s="471"/>
      <c r="BR5" s="471"/>
      <c r="BS5" s="471"/>
      <c r="BT5" s="471"/>
      <c r="BU5" s="471"/>
      <c r="BV5" s="472"/>
    </row>
    <row r="6" spans="1:74" s="285" customFormat="1" ht="11.1" customHeight="1" x14ac:dyDescent="0.2">
      <c r="A6" s="475" t="s">
        <v>649</v>
      </c>
      <c r="B6" s="477" t="s">
        <v>1027</v>
      </c>
      <c r="C6" s="301">
        <v>359.85543841999998</v>
      </c>
      <c r="D6" s="301">
        <v>312.15774931999999</v>
      </c>
      <c r="E6" s="301">
        <v>311.52967386</v>
      </c>
      <c r="F6" s="301">
        <v>291.81409103999999</v>
      </c>
      <c r="G6" s="301">
        <v>329.31709563999999</v>
      </c>
      <c r="H6" s="301">
        <v>366.01754354000002</v>
      </c>
      <c r="I6" s="301">
        <v>408.87359122999999</v>
      </c>
      <c r="J6" s="301">
        <v>398.04063981000002</v>
      </c>
      <c r="K6" s="301">
        <v>338.96594067000001</v>
      </c>
      <c r="L6" s="301">
        <v>301.41901762999998</v>
      </c>
      <c r="M6" s="301">
        <v>308.81544488999998</v>
      </c>
      <c r="N6" s="301">
        <v>347.08131000999998</v>
      </c>
      <c r="O6" s="301">
        <v>335.03725342000001</v>
      </c>
      <c r="P6" s="301">
        <v>298.90362916999999</v>
      </c>
      <c r="Q6" s="301">
        <v>318.82473413000002</v>
      </c>
      <c r="R6" s="301">
        <v>290.51308064</v>
      </c>
      <c r="S6" s="301">
        <v>314.97722920000001</v>
      </c>
      <c r="T6" s="301">
        <v>346.19245711000002</v>
      </c>
      <c r="U6" s="301">
        <v>411.66990398000002</v>
      </c>
      <c r="V6" s="301">
        <v>409.02357010999998</v>
      </c>
      <c r="W6" s="301">
        <v>347.35987820999998</v>
      </c>
      <c r="X6" s="301">
        <v>314.03734979000001</v>
      </c>
      <c r="Y6" s="301">
        <v>307.85433535999999</v>
      </c>
      <c r="Z6" s="301">
        <v>334.14766953999998</v>
      </c>
      <c r="AA6" s="301">
        <v>367.31484388000001</v>
      </c>
      <c r="AB6" s="301">
        <v>309.83025851999997</v>
      </c>
      <c r="AC6" s="301">
        <v>312.45440238999998</v>
      </c>
      <c r="AD6" s="301">
        <v>298.66757063</v>
      </c>
      <c r="AE6" s="301">
        <v>336.01687774999999</v>
      </c>
      <c r="AF6" s="301">
        <v>379.20231093000001</v>
      </c>
      <c r="AG6" s="301">
        <v>415.92142017999998</v>
      </c>
      <c r="AH6" s="301">
        <v>409.36335055000001</v>
      </c>
      <c r="AI6" s="301">
        <v>346.98635159999998</v>
      </c>
      <c r="AJ6" s="301">
        <v>322.42691843</v>
      </c>
      <c r="AK6" s="301">
        <v>310.28924977999998</v>
      </c>
      <c r="AL6" s="301">
        <v>348.15347838999998</v>
      </c>
      <c r="AM6" s="301">
        <v>388.52012231999998</v>
      </c>
      <c r="AN6" s="301">
        <v>326.48208726000001</v>
      </c>
      <c r="AO6" s="301">
        <v>320.79919817000001</v>
      </c>
      <c r="AP6" s="301">
        <v>308.59466626</v>
      </c>
      <c r="AQ6" s="301">
        <v>331.85171044999998</v>
      </c>
      <c r="AR6" s="301">
        <v>380.60529723000002</v>
      </c>
      <c r="AS6" s="301">
        <v>432.85234416999998</v>
      </c>
      <c r="AT6" s="301">
        <v>406.68914964999999</v>
      </c>
      <c r="AU6" s="301">
        <v>355.22335672000003</v>
      </c>
      <c r="AV6" s="301">
        <v>332.46975752999998</v>
      </c>
      <c r="AW6" s="301">
        <v>322.20103220999999</v>
      </c>
      <c r="AX6" s="301">
        <v>368.91282808</v>
      </c>
      <c r="AY6" s="301">
        <v>383.26473501999999</v>
      </c>
      <c r="AZ6" s="916">
        <v>328.04960523</v>
      </c>
      <c r="BA6" s="462">
        <v>329.0967</v>
      </c>
      <c r="BB6" s="462">
        <v>312.17860000000002</v>
      </c>
      <c r="BC6" s="462">
        <v>337.62970000000001</v>
      </c>
      <c r="BD6" s="462">
        <v>380.4042</v>
      </c>
      <c r="BE6" s="462">
        <v>432.70510000000002</v>
      </c>
      <c r="BF6" s="462">
        <v>427.64749999999998</v>
      </c>
      <c r="BG6" s="462">
        <v>368.14170000000001</v>
      </c>
      <c r="BH6" s="462">
        <v>335.98869999999999</v>
      </c>
      <c r="BI6" s="462">
        <v>326.6112</v>
      </c>
      <c r="BJ6" s="462">
        <v>364.83429999999998</v>
      </c>
      <c r="BK6" s="462">
        <v>381.82229999999998</v>
      </c>
      <c r="BL6" s="462">
        <v>333.15809999999999</v>
      </c>
      <c r="BM6" s="462">
        <v>339.6352</v>
      </c>
      <c r="BN6" s="462">
        <v>323.36239999999998</v>
      </c>
      <c r="BO6" s="462">
        <v>350.25119999999998</v>
      </c>
      <c r="BP6" s="462">
        <v>394.62549999999999</v>
      </c>
      <c r="BQ6" s="462">
        <v>448.52690000000001</v>
      </c>
      <c r="BR6" s="462">
        <v>443.54590000000002</v>
      </c>
      <c r="BS6" s="462">
        <v>381.82130000000001</v>
      </c>
      <c r="BT6" s="462">
        <v>348.52769999999998</v>
      </c>
      <c r="BU6" s="462">
        <v>338.50150000000002</v>
      </c>
      <c r="BV6" s="462">
        <v>377.54250000000002</v>
      </c>
    </row>
    <row r="7" spans="1:74" ht="11.1" customHeight="1" x14ac:dyDescent="0.2">
      <c r="A7" s="234" t="s">
        <v>638</v>
      </c>
      <c r="B7" s="478" t="s">
        <v>1021</v>
      </c>
      <c r="C7" s="468">
        <v>125.60921385</v>
      </c>
      <c r="D7" s="468">
        <v>106.94234478</v>
      </c>
      <c r="E7" s="468">
        <v>103.94080399000001</v>
      </c>
      <c r="F7" s="468">
        <v>97.597024454000007</v>
      </c>
      <c r="G7" s="468">
        <v>118.69030687</v>
      </c>
      <c r="H7" s="468">
        <v>146.88079712999999</v>
      </c>
      <c r="I7" s="468">
        <v>179.5687442</v>
      </c>
      <c r="J7" s="468">
        <v>179.27903583</v>
      </c>
      <c r="K7" s="468">
        <v>148.41017607000001</v>
      </c>
      <c r="L7" s="468">
        <v>125.01715412999999</v>
      </c>
      <c r="M7" s="468">
        <v>118.77826106000001</v>
      </c>
      <c r="N7" s="468">
        <v>131.97310861</v>
      </c>
      <c r="O7" s="468">
        <v>129.82597304999999</v>
      </c>
      <c r="P7" s="468">
        <v>116.8667514</v>
      </c>
      <c r="Q7" s="468">
        <v>124.96183738000001</v>
      </c>
      <c r="R7" s="468">
        <v>112.42687662</v>
      </c>
      <c r="S7" s="468">
        <v>129.00889429</v>
      </c>
      <c r="T7" s="468">
        <v>152.88903137</v>
      </c>
      <c r="U7" s="468">
        <v>189.88408594000001</v>
      </c>
      <c r="V7" s="468">
        <v>189.54469064</v>
      </c>
      <c r="W7" s="468">
        <v>157.09405415000001</v>
      </c>
      <c r="X7" s="468">
        <v>132.02704395999999</v>
      </c>
      <c r="Y7" s="468">
        <v>126.62947991</v>
      </c>
      <c r="Z7" s="468">
        <v>138.69662586999999</v>
      </c>
      <c r="AA7" s="468">
        <v>152.12222843999999</v>
      </c>
      <c r="AB7" s="468">
        <v>123.41807348</v>
      </c>
      <c r="AC7" s="468">
        <v>122.71947156</v>
      </c>
      <c r="AD7" s="468">
        <v>113.31223099</v>
      </c>
      <c r="AE7" s="468">
        <v>135.63434348000001</v>
      </c>
      <c r="AF7" s="468">
        <v>160.74702037</v>
      </c>
      <c r="AG7" s="468">
        <v>196.7554384</v>
      </c>
      <c r="AH7" s="468">
        <v>193.30221752</v>
      </c>
      <c r="AI7" s="468">
        <v>161.04238303</v>
      </c>
      <c r="AJ7" s="468">
        <v>138.81829705000001</v>
      </c>
      <c r="AK7" s="468">
        <v>129.52858781</v>
      </c>
      <c r="AL7" s="468">
        <v>138.57380053</v>
      </c>
      <c r="AM7" s="468">
        <v>147.40814791</v>
      </c>
      <c r="AN7" s="468">
        <v>123.17719461</v>
      </c>
      <c r="AO7" s="468">
        <v>109.30808893</v>
      </c>
      <c r="AP7" s="468">
        <v>106.49490776</v>
      </c>
      <c r="AQ7" s="468">
        <v>126.69149689</v>
      </c>
      <c r="AR7" s="468">
        <v>156.29386789</v>
      </c>
      <c r="AS7" s="468">
        <v>192.81746401999999</v>
      </c>
      <c r="AT7" s="468">
        <v>183.66153346999999</v>
      </c>
      <c r="AU7" s="468">
        <v>159.15017533</v>
      </c>
      <c r="AV7" s="468">
        <v>135.44213112</v>
      </c>
      <c r="AW7" s="468">
        <v>122.75754525000001</v>
      </c>
      <c r="AX7" s="468">
        <v>138.75994316000001</v>
      </c>
      <c r="AY7" s="468">
        <v>144.15600000000001</v>
      </c>
      <c r="AZ7" s="917">
        <v>122.2513</v>
      </c>
      <c r="BA7" s="456">
        <v>115.26649999999999</v>
      </c>
      <c r="BB7" s="456">
        <v>106.24630000000001</v>
      </c>
      <c r="BC7" s="456">
        <v>121.0968</v>
      </c>
      <c r="BD7" s="456">
        <v>149.56620000000001</v>
      </c>
      <c r="BE7" s="456">
        <v>190.99090000000001</v>
      </c>
      <c r="BF7" s="456">
        <v>192.63079999999999</v>
      </c>
      <c r="BG7" s="456">
        <v>163.1283</v>
      </c>
      <c r="BH7" s="456">
        <v>134.9521</v>
      </c>
      <c r="BI7" s="456">
        <v>125.88339999999999</v>
      </c>
      <c r="BJ7" s="456">
        <v>143.89019999999999</v>
      </c>
      <c r="BK7" s="456">
        <v>146.3381</v>
      </c>
      <c r="BL7" s="456">
        <v>122.4756</v>
      </c>
      <c r="BM7" s="456">
        <v>114.4504</v>
      </c>
      <c r="BN7" s="456">
        <v>108.9589</v>
      </c>
      <c r="BO7" s="456">
        <v>122.0455</v>
      </c>
      <c r="BP7" s="456">
        <v>151.84809999999999</v>
      </c>
      <c r="BQ7" s="456">
        <v>195.5095</v>
      </c>
      <c r="BR7" s="456">
        <v>197.70099999999999</v>
      </c>
      <c r="BS7" s="456">
        <v>168.41409999999999</v>
      </c>
      <c r="BT7" s="456">
        <v>139.95060000000001</v>
      </c>
      <c r="BU7" s="456">
        <v>129.53720000000001</v>
      </c>
      <c r="BV7" s="456">
        <v>150.816</v>
      </c>
    </row>
    <row r="8" spans="1:74" ht="11.1" customHeight="1" x14ac:dyDescent="0.2">
      <c r="A8" s="234" t="s">
        <v>639</v>
      </c>
      <c r="B8" s="478" t="s">
        <v>473</v>
      </c>
      <c r="C8" s="468">
        <v>87.114373004000001</v>
      </c>
      <c r="D8" s="468">
        <v>70.537893866999994</v>
      </c>
      <c r="E8" s="468">
        <v>60.541362083999999</v>
      </c>
      <c r="F8" s="468">
        <v>54.914721806000003</v>
      </c>
      <c r="G8" s="468">
        <v>62.060548316000002</v>
      </c>
      <c r="H8" s="468">
        <v>72.986044285999995</v>
      </c>
      <c r="I8" s="468">
        <v>85.936298085000004</v>
      </c>
      <c r="J8" s="468">
        <v>84.733372063999994</v>
      </c>
      <c r="K8" s="468">
        <v>64.563982151999994</v>
      </c>
      <c r="L8" s="468">
        <v>53.804784716999997</v>
      </c>
      <c r="M8" s="468">
        <v>55.977670740999997</v>
      </c>
      <c r="N8" s="468">
        <v>72.925466881999995</v>
      </c>
      <c r="O8" s="468">
        <v>60.915283737999999</v>
      </c>
      <c r="P8" s="468">
        <v>45.994623335999997</v>
      </c>
      <c r="Q8" s="468">
        <v>49.732761232999998</v>
      </c>
      <c r="R8" s="468">
        <v>39.877326361999998</v>
      </c>
      <c r="S8" s="468">
        <v>43.427061698000003</v>
      </c>
      <c r="T8" s="468">
        <v>57.400232672999998</v>
      </c>
      <c r="U8" s="468">
        <v>78.504150812999995</v>
      </c>
      <c r="V8" s="468">
        <v>77.734041091999998</v>
      </c>
      <c r="W8" s="468">
        <v>59.586006408000003</v>
      </c>
      <c r="X8" s="468">
        <v>50.575069808999999</v>
      </c>
      <c r="Y8" s="468">
        <v>50.850967163</v>
      </c>
      <c r="Z8" s="468">
        <v>55.971041712999998</v>
      </c>
      <c r="AA8" s="468">
        <v>75.201019610000003</v>
      </c>
      <c r="AB8" s="468">
        <v>43.767924643000001</v>
      </c>
      <c r="AC8" s="468">
        <v>38.106669609999997</v>
      </c>
      <c r="AD8" s="468">
        <v>36.938524626000003</v>
      </c>
      <c r="AE8" s="468">
        <v>45.464813864</v>
      </c>
      <c r="AF8" s="468">
        <v>60.980607943000003</v>
      </c>
      <c r="AG8" s="468">
        <v>71.163373480000004</v>
      </c>
      <c r="AH8" s="468">
        <v>68.374322995</v>
      </c>
      <c r="AI8" s="468">
        <v>54.196411331</v>
      </c>
      <c r="AJ8" s="468">
        <v>46.531548673000003</v>
      </c>
      <c r="AK8" s="468">
        <v>44.555103842999998</v>
      </c>
      <c r="AL8" s="468">
        <v>62.395939925999997</v>
      </c>
      <c r="AM8" s="468">
        <v>82.714658051000001</v>
      </c>
      <c r="AN8" s="468">
        <v>61.925055180999998</v>
      </c>
      <c r="AO8" s="468">
        <v>48.811078967999997</v>
      </c>
      <c r="AP8" s="468">
        <v>45.162633691000003</v>
      </c>
      <c r="AQ8" s="468">
        <v>48.454669537999997</v>
      </c>
      <c r="AR8" s="468">
        <v>64.126402104999997</v>
      </c>
      <c r="AS8" s="468">
        <v>79.852057431000006</v>
      </c>
      <c r="AT8" s="468">
        <v>69.350551483999993</v>
      </c>
      <c r="AU8" s="468">
        <v>57.947300833</v>
      </c>
      <c r="AV8" s="468">
        <v>53.669358828</v>
      </c>
      <c r="AW8" s="468">
        <v>54.147585266</v>
      </c>
      <c r="AX8" s="468">
        <v>66.517267110999995</v>
      </c>
      <c r="AY8" s="468">
        <v>75.431790000000007</v>
      </c>
      <c r="AZ8" s="917">
        <v>57.87171</v>
      </c>
      <c r="BA8" s="456">
        <v>48.45346</v>
      </c>
      <c r="BB8" s="456">
        <v>42.157960000000003</v>
      </c>
      <c r="BC8" s="456">
        <v>46.006959999999999</v>
      </c>
      <c r="BD8" s="456">
        <v>57.083820000000003</v>
      </c>
      <c r="BE8" s="456">
        <v>70.685050000000004</v>
      </c>
      <c r="BF8" s="456">
        <v>71.228949999999998</v>
      </c>
      <c r="BG8" s="456">
        <v>57.031849999999999</v>
      </c>
      <c r="BH8" s="456">
        <v>48.128839999999997</v>
      </c>
      <c r="BI8" s="456">
        <v>49.801789999999997</v>
      </c>
      <c r="BJ8" s="456">
        <v>58.795589999999997</v>
      </c>
      <c r="BK8" s="456">
        <v>67.369479999999996</v>
      </c>
      <c r="BL8" s="456">
        <v>54.388590000000001</v>
      </c>
      <c r="BM8" s="456">
        <v>46.1995</v>
      </c>
      <c r="BN8" s="456">
        <v>41.337479999999999</v>
      </c>
      <c r="BO8" s="456">
        <v>45.034140000000001</v>
      </c>
      <c r="BP8" s="456">
        <v>56.195320000000002</v>
      </c>
      <c r="BQ8" s="456">
        <v>70.239419999999996</v>
      </c>
      <c r="BR8" s="456">
        <v>71.319800000000001</v>
      </c>
      <c r="BS8" s="456">
        <v>56.907200000000003</v>
      </c>
      <c r="BT8" s="456">
        <v>48.117849999999997</v>
      </c>
      <c r="BU8" s="456">
        <v>49.57788</v>
      </c>
      <c r="BV8" s="456">
        <v>57.283209999999997</v>
      </c>
    </row>
    <row r="9" spans="1:74" ht="11.1" customHeight="1" x14ac:dyDescent="0.2">
      <c r="A9" s="235" t="s">
        <v>640</v>
      </c>
      <c r="B9" s="446" t="s">
        <v>1022</v>
      </c>
      <c r="C9" s="468">
        <v>70.576875000000001</v>
      </c>
      <c r="D9" s="468">
        <v>61.852176999999998</v>
      </c>
      <c r="E9" s="468">
        <v>63.153700999999998</v>
      </c>
      <c r="F9" s="468">
        <v>55.289540000000002</v>
      </c>
      <c r="G9" s="468">
        <v>63.38162449</v>
      </c>
      <c r="H9" s="468">
        <v>65.715419999999995</v>
      </c>
      <c r="I9" s="468">
        <v>68.856919000000005</v>
      </c>
      <c r="J9" s="468">
        <v>68.896917000000002</v>
      </c>
      <c r="K9" s="468">
        <v>63.733186000000003</v>
      </c>
      <c r="L9" s="468">
        <v>58.945383</v>
      </c>
      <c r="M9" s="468">
        <v>62.041286999999997</v>
      </c>
      <c r="N9" s="468">
        <v>69.094147000000007</v>
      </c>
      <c r="O9" s="468">
        <v>70.870080000000002</v>
      </c>
      <c r="P9" s="468">
        <v>60.806857000000001</v>
      </c>
      <c r="Q9" s="468">
        <v>62.820442999999997</v>
      </c>
      <c r="R9" s="468">
        <v>56.662458000000001</v>
      </c>
      <c r="S9" s="468">
        <v>61.155192999999997</v>
      </c>
      <c r="T9" s="468">
        <v>64.819194999999993</v>
      </c>
      <c r="U9" s="468">
        <v>69.887587999999994</v>
      </c>
      <c r="V9" s="468">
        <v>69.744022999999999</v>
      </c>
      <c r="W9" s="468">
        <v>65.559709999999995</v>
      </c>
      <c r="X9" s="468">
        <v>61.435631999999998</v>
      </c>
      <c r="Y9" s="468">
        <v>62.257643999999999</v>
      </c>
      <c r="Z9" s="468">
        <v>68.854346000000007</v>
      </c>
      <c r="AA9" s="468">
        <v>69.079734999999999</v>
      </c>
      <c r="AB9" s="468">
        <v>64.583811999999995</v>
      </c>
      <c r="AC9" s="468">
        <v>63.345768999999997</v>
      </c>
      <c r="AD9" s="468">
        <v>57.541876000000002</v>
      </c>
      <c r="AE9" s="468">
        <v>64.972965000000002</v>
      </c>
      <c r="AF9" s="468">
        <v>68.192147000000006</v>
      </c>
      <c r="AG9" s="468">
        <v>69.850752</v>
      </c>
      <c r="AH9" s="468">
        <v>69.760288000000003</v>
      </c>
      <c r="AI9" s="468">
        <v>62.660468000000002</v>
      </c>
      <c r="AJ9" s="468">
        <v>58.773349000000003</v>
      </c>
      <c r="AK9" s="468">
        <v>61.904051000000003</v>
      </c>
      <c r="AL9" s="468">
        <v>71.200097999999997</v>
      </c>
      <c r="AM9" s="468">
        <v>71.738938000000005</v>
      </c>
      <c r="AN9" s="468">
        <v>61.828502</v>
      </c>
      <c r="AO9" s="468">
        <v>62.456660999999997</v>
      </c>
      <c r="AP9" s="468">
        <v>57.892519</v>
      </c>
      <c r="AQ9" s="468">
        <v>62.144818000000001</v>
      </c>
      <c r="AR9" s="468">
        <v>66.222275999999994</v>
      </c>
      <c r="AS9" s="468">
        <v>70.781329999999997</v>
      </c>
      <c r="AT9" s="468">
        <v>70.705130999999994</v>
      </c>
      <c r="AU9" s="468">
        <v>65.457825999999997</v>
      </c>
      <c r="AV9" s="468">
        <v>59.222248</v>
      </c>
      <c r="AW9" s="468">
        <v>63.809356999999999</v>
      </c>
      <c r="AX9" s="468">
        <v>72.521112000000002</v>
      </c>
      <c r="AY9" s="468">
        <v>71.922740000000005</v>
      </c>
      <c r="AZ9" s="917">
        <v>61.397840000000002</v>
      </c>
      <c r="BA9" s="456">
        <v>61.940019999999997</v>
      </c>
      <c r="BB9" s="456">
        <v>59.065950000000001</v>
      </c>
      <c r="BC9" s="456">
        <v>67.666420000000002</v>
      </c>
      <c r="BD9" s="456">
        <v>69.078199999999995</v>
      </c>
      <c r="BE9" s="456">
        <v>71.779110000000003</v>
      </c>
      <c r="BF9" s="456">
        <v>71.775710000000004</v>
      </c>
      <c r="BG9" s="456">
        <v>66.034270000000006</v>
      </c>
      <c r="BH9" s="456">
        <v>61.925960000000003</v>
      </c>
      <c r="BI9" s="456">
        <v>64.516940000000005</v>
      </c>
      <c r="BJ9" s="456">
        <v>71.476699999999994</v>
      </c>
      <c r="BK9" s="456">
        <v>71.822289999999995</v>
      </c>
      <c r="BL9" s="456">
        <v>63.202069999999999</v>
      </c>
      <c r="BM9" s="456">
        <v>64.2089</v>
      </c>
      <c r="BN9" s="456">
        <v>56.455150000000003</v>
      </c>
      <c r="BO9" s="456">
        <v>67.551760000000002</v>
      </c>
      <c r="BP9" s="456">
        <v>69.459789999999998</v>
      </c>
      <c r="BQ9" s="456">
        <v>71.779110000000003</v>
      </c>
      <c r="BR9" s="456">
        <v>71.775710000000004</v>
      </c>
      <c r="BS9" s="456">
        <v>65.270129999999995</v>
      </c>
      <c r="BT9" s="456">
        <v>59.895429999999998</v>
      </c>
      <c r="BU9" s="456">
        <v>64.93356</v>
      </c>
      <c r="BV9" s="456">
        <v>71.365189999999998</v>
      </c>
    </row>
    <row r="10" spans="1:74" ht="11.1" customHeight="1" x14ac:dyDescent="0.2">
      <c r="A10" s="235" t="s">
        <v>641</v>
      </c>
      <c r="B10" s="446" t="s">
        <v>1023</v>
      </c>
      <c r="C10" s="468">
        <v>72.798587875999999</v>
      </c>
      <c r="D10" s="468">
        <v>71.007748602000007</v>
      </c>
      <c r="E10" s="468">
        <v>82.198511132999997</v>
      </c>
      <c r="F10" s="468">
        <v>82.447529009999997</v>
      </c>
      <c r="G10" s="468">
        <v>83.595809133000003</v>
      </c>
      <c r="H10" s="468">
        <v>78.897043050999997</v>
      </c>
      <c r="I10" s="468">
        <v>73.138130607999997</v>
      </c>
      <c r="J10" s="468">
        <v>63.659733369000001</v>
      </c>
      <c r="K10" s="468">
        <v>60.732232865999997</v>
      </c>
      <c r="L10" s="468">
        <v>62.028537172999997</v>
      </c>
      <c r="M10" s="468">
        <v>70.594220762999996</v>
      </c>
      <c r="N10" s="468">
        <v>69.197665810000004</v>
      </c>
      <c r="O10" s="468">
        <v>72.128614998000003</v>
      </c>
      <c r="P10" s="468">
        <v>73.651532758000002</v>
      </c>
      <c r="Q10" s="468">
        <v>80.121936493000007</v>
      </c>
      <c r="R10" s="468">
        <v>80.268459628000002</v>
      </c>
      <c r="S10" s="468">
        <v>80.070375424000005</v>
      </c>
      <c r="T10" s="468">
        <v>69.851003759999998</v>
      </c>
      <c r="U10" s="468">
        <v>71.908514694999994</v>
      </c>
      <c r="V10" s="468">
        <v>70.478823711000004</v>
      </c>
      <c r="W10" s="468">
        <v>63.714922115</v>
      </c>
      <c r="X10" s="468">
        <v>68.638808228000002</v>
      </c>
      <c r="Y10" s="468">
        <v>66.906905504999997</v>
      </c>
      <c r="Z10" s="468">
        <v>69.363068826000003</v>
      </c>
      <c r="AA10" s="468">
        <v>69.025577576000003</v>
      </c>
      <c r="AB10" s="468">
        <v>77.105738651999999</v>
      </c>
      <c r="AC10" s="468">
        <v>87.277067423999995</v>
      </c>
      <c r="AD10" s="468">
        <v>89.715027313999997</v>
      </c>
      <c r="AE10" s="468">
        <v>88.722831490000004</v>
      </c>
      <c r="AF10" s="468">
        <v>88.210579362999994</v>
      </c>
      <c r="AG10" s="468">
        <v>76.989479953</v>
      </c>
      <c r="AH10" s="468">
        <v>76.989727965</v>
      </c>
      <c r="AI10" s="468">
        <v>68.307277108999997</v>
      </c>
      <c r="AJ10" s="468">
        <v>77.291218020000002</v>
      </c>
      <c r="AK10" s="468">
        <v>73.400786674000003</v>
      </c>
      <c r="AL10" s="468">
        <v>74.645265190000003</v>
      </c>
      <c r="AM10" s="468">
        <v>83.505571189999998</v>
      </c>
      <c r="AN10" s="468">
        <v>78.064242094999997</v>
      </c>
      <c r="AO10" s="468">
        <v>99.167262889</v>
      </c>
      <c r="AP10" s="468">
        <v>97.965883012000006</v>
      </c>
      <c r="AQ10" s="468">
        <v>93.61437497</v>
      </c>
      <c r="AR10" s="468">
        <v>92.634801737999993</v>
      </c>
      <c r="AS10" s="468">
        <v>87.972095347999996</v>
      </c>
      <c r="AT10" s="468">
        <v>82.008747959000004</v>
      </c>
      <c r="AU10" s="468">
        <v>71.752341353999995</v>
      </c>
      <c r="AV10" s="468">
        <v>83.143657609000002</v>
      </c>
      <c r="AW10" s="468">
        <v>80.585734256999999</v>
      </c>
      <c r="AX10" s="468">
        <v>89.274262981000007</v>
      </c>
      <c r="AY10" s="468">
        <v>89.675470000000004</v>
      </c>
      <c r="AZ10" s="917">
        <v>85.460819999999998</v>
      </c>
      <c r="BA10" s="456">
        <v>102.65860000000001</v>
      </c>
      <c r="BB10" s="456">
        <v>103.8002</v>
      </c>
      <c r="BC10" s="456">
        <v>101.82680000000001</v>
      </c>
      <c r="BD10" s="456">
        <v>103.6986</v>
      </c>
      <c r="BE10" s="456">
        <v>98.10718</v>
      </c>
      <c r="BF10" s="456">
        <v>91.193709999999996</v>
      </c>
      <c r="BG10" s="456">
        <v>81.281189999999995</v>
      </c>
      <c r="BH10" s="456">
        <v>90.458860000000001</v>
      </c>
      <c r="BI10" s="456">
        <v>85.88091</v>
      </c>
      <c r="BJ10" s="456">
        <v>89.542100000000005</v>
      </c>
      <c r="BK10" s="456">
        <v>94.375460000000004</v>
      </c>
      <c r="BL10" s="456">
        <v>92.272930000000002</v>
      </c>
      <c r="BM10" s="456">
        <v>114.18519999999999</v>
      </c>
      <c r="BN10" s="456">
        <v>115.917</v>
      </c>
      <c r="BO10" s="456">
        <v>114.8222</v>
      </c>
      <c r="BP10" s="456">
        <v>116.1921</v>
      </c>
      <c r="BQ10" s="456">
        <v>110.017</v>
      </c>
      <c r="BR10" s="456">
        <v>102.13030000000001</v>
      </c>
      <c r="BS10" s="456">
        <v>90.81832</v>
      </c>
      <c r="BT10" s="456">
        <v>100.2504</v>
      </c>
      <c r="BU10" s="456">
        <v>94.138170000000002</v>
      </c>
      <c r="BV10" s="456">
        <v>97.01688</v>
      </c>
    </row>
    <row r="11" spans="1:74" ht="11.1" customHeight="1" x14ac:dyDescent="0.2">
      <c r="A11" s="235" t="s">
        <v>642</v>
      </c>
      <c r="B11" s="731" t="s">
        <v>1015</v>
      </c>
      <c r="C11" s="468">
        <v>24.096580671000002</v>
      </c>
      <c r="D11" s="468">
        <v>21.216448572000001</v>
      </c>
      <c r="E11" s="468">
        <v>24.301512428999999</v>
      </c>
      <c r="F11" s="468">
        <v>19.943022675000002</v>
      </c>
      <c r="G11" s="468">
        <v>23.248312163000001</v>
      </c>
      <c r="H11" s="468">
        <v>25.897306251</v>
      </c>
      <c r="I11" s="468">
        <v>24.488692155999999</v>
      </c>
      <c r="J11" s="468">
        <v>21.050003264000001</v>
      </c>
      <c r="K11" s="468">
        <v>16.947657954</v>
      </c>
      <c r="L11" s="468">
        <v>14.300589931999999</v>
      </c>
      <c r="M11" s="468">
        <v>17.818458905</v>
      </c>
      <c r="N11" s="468">
        <v>20.317918292000002</v>
      </c>
      <c r="O11" s="468">
        <v>22.640159283999999</v>
      </c>
      <c r="P11" s="468">
        <v>19.849112279</v>
      </c>
      <c r="Q11" s="468">
        <v>21.197548972</v>
      </c>
      <c r="R11" s="468">
        <v>19.702617571000001</v>
      </c>
      <c r="S11" s="468">
        <v>27.540727840999999</v>
      </c>
      <c r="T11" s="468">
        <v>21.484448785000001</v>
      </c>
      <c r="U11" s="468">
        <v>21.885324228000002</v>
      </c>
      <c r="V11" s="468">
        <v>21.212530059999999</v>
      </c>
      <c r="W11" s="468">
        <v>16.851110052999999</v>
      </c>
      <c r="X11" s="468">
        <v>15.609494299</v>
      </c>
      <c r="Y11" s="468">
        <v>16.959649061</v>
      </c>
      <c r="Z11" s="468">
        <v>18.932701709</v>
      </c>
      <c r="AA11" s="468">
        <v>21.436075494000001</v>
      </c>
      <c r="AB11" s="468">
        <v>20.677536695000001</v>
      </c>
      <c r="AC11" s="468">
        <v>23.242411003000001</v>
      </c>
      <c r="AD11" s="468">
        <v>20.796045500000002</v>
      </c>
      <c r="AE11" s="468">
        <v>24.360139314000001</v>
      </c>
      <c r="AF11" s="468">
        <v>22.314920831999999</v>
      </c>
      <c r="AG11" s="468">
        <v>21.311541043999998</v>
      </c>
      <c r="AH11" s="468">
        <v>20.416403420999998</v>
      </c>
      <c r="AI11" s="468">
        <v>15.855444822000001</v>
      </c>
      <c r="AJ11" s="468">
        <v>15.269371327</v>
      </c>
      <c r="AK11" s="468">
        <v>16.650349289000001</v>
      </c>
      <c r="AL11" s="468">
        <v>19.444734520000001</v>
      </c>
      <c r="AM11" s="468">
        <v>21.332639424</v>
      </c>
      <c r="AN11" s="468">
        <v>19.454563418999999</v>
      </c>
      <c r="AO11" s="468">
        <v>22.346773422999998</v>
      </c>
      <c r="AP11" s="468">
        <v>22.736664984000001</v>
      </c>
      <c r="AQ11" s="468">
        <v>24.245572590999998</v>
      </c>
      <c r="AR11" s="468">
        <v>22.059139011999999</v>
      </c>
      <c r="AS11" s="468">
        <v>19.887587492000002</v>
      </c>
      <c r="AT11" s="468">
        <v>20.005865761999999</v>
      </c>
      <c r="AU11" s="468">
        <v>15.211055557</v>
      </c>
      <c r="AV11" s="468">
        <v>16.467436288999998</v>
      </c>
      <c r="AW11" s="468">
        <v>18.330252906999998</v>
      </c>
      <c r="AX11" s="468">
        <v>23.823659655</v>
      </c>
      <c r="AY11" s="468">
        <v>27.207899999999999</v>
      </c>
      <c r="AZ11" s="917">
        <v>22.454070000000002</v>
      </c>
      <c r="BA11" s="456">
        <v>21.699290000000001</v>
      </c>
      <c r="BB11" s="456">
        <v>21.591889999999999</v>
      </c>
      <c r="BC11" s="456">
        <v>24.611630000000002</v>
      </c>
      <c r="BD11" s="456">
        <v>24.173999999999999</v>
      </c>
      <c r="BE11" s="456">
        <v>23.191400000000002</v>
      </c>
      <c r="BF11" s="456">
        <v>20.312629999999999</v>
      </c>
      <c r="BG11" s="456">
        <v>16.820319999999999</v>
      </c>
      <c r="BH11" s="456">
        <v>16.45073</v>
      </c>
      <c r="BI11" s="456">
        <v>18.450150000000001</v>
      </c>
      <c r="BJ11" s="456">
        <v>20.499770000000002</v>
      </c>
      <c r="BK11" s="456">
        <v>23.164909999999999</v>
      </c>
      <c r="BL11" s="456">
        <v>20.572040000000001</v>
      </c>
      <c r="BM11" s="456">
        <v>23.225549999999998</v>
      </c>
      <c r="BN11" s="456">
        <v>23.353110000000001</v>
      </c>
      <c r="BO11" s="456">
        <v>27.09111</v>
      </c>
      <c r="BP11" s="456">
        <v>26.102270000000001</v>
      </c>
      <c r="BQ11" s="456">
        <v>24.30077</v>
      </c>
      <c r="BR11" s="456">
        <v>20.894539999999999</v>
      </c>
      <c r="BS11" s="456">
        <v>17.380299999999998</v>
      </c>
      <c r="BT11" s="456">
        <v>16.98105</v>
      </c>
      <c r="BU11" s="456">
        <v>18.947479999999999</v>
      </c>
      <c r="BV11" s="456">
        <v>21.07236</v>
      </c>
    </row>
    <row r="12" spans="1:74" ht="11.1" customHeight="1" x14ac:dyDescent="0.2">
      <c r="A12" s="234" t="s">
        <v>643</v>
      </c>
      <c r="B12" s="745" t="s">
        <v>1016</v>
      </c>
      <c r="C12" s="468">
        <v>37.386189954999999</v>
      </c>
      <c r="D12" s="468">
        <v>37.613495102999998</v>
      </c>
      <c r="E12" s="468">
        <v>42.997261432999998</v>
      </c>
      <c r="F12" s="468">
        <v>46.133905196000001</v>
      </c>
      <c r="G12" s="468">
        <v>42.096178948999999</v>
      </c>
      <c r="H12" s="468">
        <v>33.746467379999999</v>
      </c>
      <c r="I12" s="468">
        <v>29.458452277999999</v>
      </c>
      <c r="J12" s="468">
        <v>24.705859743000001</v>
      </c>
      <c r="K12" s="468">
        <v>27.315216787000001</v>
      </c>
      <c r="L12" s="468">
        <v>32.720742725000001</v>
      </c>
      <c r="M12" s="468">
        <v>41.167557997999999</v>
      </c>
      <c r="N12" s="468">
        <v>38.652913134000002</v>
      </c>
      <c r="O12" s="468">
        <v>38.334517097999999</v>
      </c>
      <c r="P12" s="468">
        <v>41.395808189999997</v>
      </c>
      <c r="Q12" s="468">
        <v>43.554662764</v>
      </c>
      <c r="R12" s="468">
        <v>42.718220803999998</v>
      </c>
      <c r="S12" s="468">
        <v>32.205919596999998</v>
      </c>
      <c r="T12" s="468">
        <v>27.532475996999999</v>
      </c>
      <c r="U12" s="468">
        <v>27.995711512</v>
      </c>
      <c r="V12" s="468">
        <v>28.381334238000001</v>
      </c>
      <c r="W12" s="468">
        <v>28.341661206000001</v>
      </c>
      <c r="X12" s="468">
        <v>36.000640089999997</v>
      </c>
      <c r="Y12" s="468">
        <v>36.422420985000002</v>
      </c>
      <c r="Z12" s="468">
        <v>38.016184756000001</v>
      </c>
      <c r="AA12" s="468">
        <v>34.771300453000002</v>
      </c>
      <c r="AB12" s="468">
        <v>40.966688394000002</v>
      </c>
      <c r="AC12" s="468">
        <v>45.082126025999997</v>
      </c>
      <c r="AD12" s="468">
        <v>47.065110212</v>
      </c>
      <c r="AE12" s="468">
        <v>39.235967823000003</v>
      </c>
      <c r="AF12" s="468">
        <v>38.642769954999999</v>
      </c>
      <c r="AG12" s="468">
        <v>28.291122507000001</v>
      </c>
      <c r="AH12" s="468">
        <v>29.27644544</v>
      </c>
      <c r="AI12" s="468">
        <v>29.163482614999999</v>
      </c>
      <c r="AJ12" s="468">
        <v>39.573765203999997</v>
      </c>
      <c r="AK12" s="468">
        <v>40.105909427999997</v>
      </c>
      <c r="AL12" s="468">
        <v>39.497073127</v>
      </c>
      <c r="AM12" s="468">
        <v>43.571078467</v>
      </c>
      <c r="AN12" s="468">
        <v>39.321913563000003</v>
      </c>
      <c r="AO12" s="468">
        <v>50.559561422000002</v>
      </c>
      <c r="AP12" s="468">
        <v>45.847182932999999</v>
      </c>
      <c r="AQ12" s="468">
        <v>36.848958009</v>
      </c>
      <c r="AR12" s="468">
        <v>35.754279257</v>
      </c>
      <c r="AS12" s="468">
        <v>31.790803017999998</v>
      </c>
      <c r="AT12" s="468">
        <v>27.288648307999999</v>
      </c>
      <c r="AU12" s="468">
        <v>25.656149349</v>
      </c>
      <c r="AV12" s="468">
        <v>39.506107483999997</v>
      </c>
      <c r="AW12" s="468">
        <v>40.927464432000001</v>
      </c>
      <c r="AX12" s="468">
        <v>47.013851668999997</v>
      </c>
      <c r="AY12" s="468">
        <v>42.231110000000001</v>
      </c>
      <c r="AZ12" s="917">
        <v>40.853020000000001</v>
      </c>
      <c r="BA12" s="456">
        <v>51.184089999999998</v>
      </c>
      <c r="BB12" s="456">
        <v>48.707540000000002</v>
      </c>
      <c r="BC12" s="456">
        <v>39.663229999999999</v>
      </c>
      <c r="BD12" s="456">
        <v>39.014690000000002</v>
      </c>
      <c r="BE12" s="456">
        <v>32.829569999999997</v>
      </c>
      <c r="BF12" s="456">
        <v>30.525210000000001</v>
      </c>
      <c r="BG12" s="456">
        <v>29.38428</v>
      </c>
      <c r="BH12" s="456">
        <v>42.249090000000002</v>
      </c>
      <c r="BI12" s="456">
        <v>43.528840000000002</v>
      </c>
      <c r="BJ12" s="456">
        <v>47.636519999999997</v>
      </c>
      <c r="BK12" s="456">
        <v>46.944380000000002</v>
      </c>
      <c r="BL12" s="456">
        <v>45.35613</v>
      </c>
      <c r="BM12" s="456">
        <v>55.783169999999998</v>
      </c>
      <c r="BN12" s="456">
        <v>52.488109999999999</v>
      </c>
      <c r="BO12" s="456">
        <v>42.540239999999997</v>
      </c>
      <c r="BP12" s="456">
        <v>41.010120000000001</v>
      </c>
      <c r="BQ12" s="456">
        <v>34.614269999999998</v>
      </c>
      <c r="BR12" s="456">
        <v>31.690660000000001</v>
      </c>
      <c r="BS12" s="456">
        <v>30.379449999999999</v>
      </c>
      <c r="BT12" s="456">
        <v>44.826279999999997</v>
      </c>
      <c r="BU12" s="456">
        <v>46.38852</v>
      </c>
      <c r="BV12" s="456">
        <v>50.439839999999997</v>
      </c>
    </row>
    <row r="13" spans="1:74" ht="11.1" customHeight="1" x14ac:dyDescent="0.2">
      <c r="A13" s="234" t="s">
        <v>644</v>
      </c>
      <c r="B13" s="746" t="s">
        <v>1017</v>
      </c>
      <c r="C13" s="468">
        <v>7.7724938630000002</v>
      </c>
      <c r="D13" s="468">
        <v>8.9690851630000008</v>
      </c>
      <c r="E13" s="468">
        <v>11.617597854</v>
      </c>
      <c r="F13" s="468">
        <v>13.311771694000001</v>
      </c>
      <c r="G13" s="468">
        <v>15.021637646</v>
      </c>
      <c r="H13" s="468">
        <v>15.945553383</v>
      </c>
      <c r="I13" s="468">
        <v>15.661896128</v>
      </c>
      <c r="J13" s="468">
        <v>14.402602168</v>
      </c>
      <c r="K13" s="468">
        <v>13.198956291</v>
      </c>
      <c r="L13" s="468">
        <v>11.865484094999999</v>
      </c>
      <c r="M13" s="468">
        <v>8.3449571270000007</v>
      </c>
      <c r="N13" s="468">
        <v>6.7348486989999996</v>
      </c>
      <c r="O13" s="468">
        <v>7.7625279459999996</v>
      </c>
      <c r="P13" s="468">
        <v>9.3785756449999997</v>
      </c>
      <c r="Q13" s="468">
        <v>12.13759965</v>
      </c>
      <c r="R13" s="468">
        <v>14.960510913</v>
      </c>
      <c r="S13" s="468">
        <v>17.174973045000002</v>
      </c>
      <c r="T13" s="468">
        <v>17.732572723000001</v>
      </c>
      <c r="U13" s="468">
        <v>18.788002939999998</v>
      </c>
      <c r="V13" s="468">
        <v>17.648154042000002</v>
      </c>
      <c r="W13" s="468">
        <v>15.499711977</v>
      </c>
      <c r="X13" s="468">
        <v>14.048865875000001</v>
      </c>
      <c r="Y13" s="468">
        <v>10.388046687999999</v>
      </c>
      <c r="Z13" s="468">
        <v>9.0701599300000009</v>
      </c>
      <c r="AA13" s="468">
        <v>9.5372548120000005</v>
      </c>
      <c r="AB13" s="468">
        <v>12.474066050999999</v>
      </c>
      <c r="AC13" s="468">
        <v>15.927891131999999</v>
      </c>
      <c r="AD13" s="468">
        <v>19.132857768000001</v>
      </c>
      <c r="AE13" s="468">
        <v>22.244897569999999</v>
      </c>
      <c r="AF13" s="468">
        <v>24.329854197</v>
      </c>
      <c r="AG13" s="468">
        <v>24.359430314000001</v>
      </c>
      <c r="AH13" s="468">
        <v>24.208837422999999</v>
      </c>
      <c r="AI13" s="468">
        <v>20.438016416</v>
      </c>
      <c r="AJ13" s="468">
        <v>19.738251628</v>
      </c>
      <c r="AK13" s="468">
        <v>13.779574535</v>
      </c>
      <c r="AL13" s="468">
        <v>12.551414960000001</v>
      </c>
      <c r="AM13" s="468">
        <v>15.379238603999999</v>
      </c>
      <c r="AN13" s="468">
        <v>16.370958401999999</v>
      </c>
      <c r="AO13" s="468">
        <v>23.126015703</v>
      </c>
      <c r="AP13" s="468">
        <v>26.653870621999999</v>
      </c>
      <c r="AQ13" s="468">
        <v>29.610415987</v>
      </c>
      <c r="AR13" s="468">
        <v>31.774445772</v>
      </c>
      <c r="AS13" s="468">
        <v>33.147279142000002</v>
      </c>
      <c r="AT13" s="468">
        <v>31.54914462</v>
      </c>
      <c r="AU13" s="468">
        <v>27.870485067000001</v>
      </c>
      <c r="AV13" s="468">
        <v>24.36482715</v>
      </c>
      <c r="AW13" s="468">
        <v>18.406863941000001</v>
      </c>
      <c r="AX13" s="468">
        <v>15.245291927</v>
      </c>
      <c r="AY13" s="468">
        <v>17.09807</v>
      </c>
      <c r="AZ13" s="917">
        <v>19.438580000000002</v>
      </c>
      <c r="BA13" s="456">
        <v>26.864899999999999</v>
      </c>
      <c r="BB13" s="456">
        <v>30.8492</v>
      </c>
      <c r="BC13" s="456">
        <v>34.87753</v>
      </c>
      <c r="BD13" s="456">
        <v>37.575180000000003</v>
      </c>
      <c r="BE13" s="456">
        <v>38.866709999999998</v>
      </c>
      <c r="BF13" s="456">
        <v>37.080959999999997</v>
      </c>
      <c r="BG13" s="456">
        <v>32.061500000000002</v>
      </c>
      <c r="BH13" s="456">
        <v>28.939319999999999</v>
      </c>
      <c r="BI13" s="456">
        <v>20.954989999999999</v>
      </c>
      <c r="BJ13" s="456">
        <v>18.15202</v>
      </c>
      <c r="BK13" s="456">
        <v>20.998100000000001</v>
      </c>
      <c r="BL13" s="456">
        <v>23.51146</v>
      </c>
      <c r="BM13" s="456">
        <v>32.128579999999999</v>
      </c>
      <c r="BN13" s="456">
        <v>37.303609999999999</v>
      </c>
      <c r="BO13" s="456">
        <v>42.523429999999998</v>
      </c>
      <c r="BP13" s="456">
        <v>46.129919999999998</v>
      </c>
      <c r="BQ13" s="456">
        <v>47.849429999999998</v>
      </c>
      <c r="BR13" s="456">
        <v>46.23301</v>
      </c>
      <c r="BS13" s="456">
        <v>40.005279999999999</v>
      </c>
      <c r="BT13" s="456">
        <v>35.668579999999999</v>
      </c>
      <c r="BU13" s="456">
        <v>25.915559999999999</v>
      </c>
      <c r="BV13" s="456">
        <v>22.246870000000001</v>
      </c>
    </row>
    <row r="14" spans="1:74" ht="11.1" customHeight="1" x14ac:dyDescent="0.2">
      <c r="A14" s="234" t="s">
        <v>645</v>
      </c>
      <c r="B14" s="746" t="s">
        <v>1018</v>
      </c>
      <c r="C14" s="468">
        <v>1.4701411900000001</v>
      </c>
      <c r="D14" s="468">
        <v>1.2428844109999999</v>
      </c>
      <c r="E14" s="468">
        <v>1.286337311</v>
      </c>
      <c r="F14" s="468">
        <v>1.282078574</v>
      </c>
      <c r="G14" s="468">
        <v>1.327051422</v>
      </c>
      <c r="H14" s="468">
        <v>1.276390219</v>
      </c>
      <c r="I14" s="468">
        <v>1.3414767990000001</v>
      </c>
      <c r="J14" s="468">
        <v>1.3540097639999999</v>
      </c>
      <c r="K14" s="468">
        <v>1.329383886</v>
      </c>
      <c r="L14" s="468">
        <v>1.298471846</v>
      </c>
      <c r="M14" s="468">
        <v>1.396719147</v>
      </c>
      <c r="N14" s="468">
        <v>1.4819844310000001</v>
      </c>
      <c r="O14" s="468">
        <v>1.420005</v>
      </c>
      <c r="P14" s="468">
        <v>1.3015429999999999</v>
      </c>
      <c r="Q14" s="468">
        <v>1.4418599999999999</v>
      </c>
      <c r="R14" s="468">
        <v>1.355521</v>
      </c>
      <c r="S14" s="468">
        <v>1.345291</v>
      </c>
      <c r="T14" s="468">
        <v>1.2933840000000001</v>
      </c>
      <c r="U14" s="468">
        <v>1.296089</v>
      </c>
      <c r="V14" s="468">
        <v>1.2669440000000001</v>
      </c>
      <c r="W14" s="468">
        <v>1.314594</v>
      </c>
      <c r="X14" s="468">
        <v>1.41991</v>
      </c>
      <c r="Y14" s="468">
        <v>1.439638</v>
      </c>
      <c r="Z14" s="468">
        <v>1.4726189999999999</v>
      </c>
      <c r="AA14" s="468">
        <v>1.3989529999999999</v>
      </c>
      <c r="AB14" s="468">
        <v>1.302748</v>
      </c>
      <c r="AC14" s="468">
        <v>1.3594850000000001</v>
      </c>
      <c r="AD14" s="468">
        <v>1.279704</v>
      </c>
      <c r="AE14" s="468">
        <v>1.2462690000000001</v>
      </c>
      <c r="AF14" s="468">
        <v>1.2019040000000001</v>
      </c>
      <c r="AG14" s="468">
        <v>1.2175240000000001</v>
      </c>
      <c r="AH14" s="468">
        <v>1.2272460000000001</v>
      </c>
      <c r="AI14" s="468">
        <v>1.201454</v>
      </c>
      <c r="AJ14" s="468">
        <v>1.2610779999999999</v>
      </c>
      <c r="AK14" s="468">
        <v>1.317493</v>
      </c>
      <c r="AL14" s="468">
        <v>1.3932819999999999</v>
      </c>
      <c r="AM14" s="468">
        <v>1.3891817849999999</v>
      </c>
      <c r="AN14" s="468">
        <v>1.2517746059999999</v>
      </c>
      <c r="AO14" s="468">
        <v>1.387720321</v>
      </c>
      <c r="AP14" s="468">
        <v>1.3061884509999999</v>
      </c>
      <c r="AQ14" s="468">
        <v>1.2531736410000001</v>
      </c>
      <c r="AR14" s="468">
        <v>1.2775919280000001</v>
      </c>
      <c r="AS14" s="468">
        <v>1.285006001</v>
      </c>
      <c r="AT14" s="468">
        <v>1.348824051</v>
      </c>
      <c r="AU14" s="468">
        <v>1.2835926600000001</v>
      </c>
      <c r="AV14" s="468">
        <v>1.2670626949999999</v>
      </c>
      <c r="AW14" s="468">
        <v>1.263213183</v>
      </c>
      <c r="AX14" s="468">
        <v>1.355489038</v>
      </c>
      <c r="AY14" s="468">
        <v>1.3181320000000001</v>
      </c>
      <c r="AZ14" s="917">
        <v>1.09832</v>
      </c>
      <c r="BA14" s="456">
        <v>1.2348570000000001</v>
      </c>
      <c r="BB14" s="456">
        <v>1.2305710000000001</v>
      </c>
      <c r="BC14" s="456">
        <v>1.025887</v>
      </c>
      <c r="BD14" s="456">
        <v>1.2131449999999999</v>
      </c>
      <c r="BE14" s="456">
        <v>1.378709</v>
      </c>
      <c r="BF14" s="456">
        <v>1.424409</v>
      </c>
      <c r="BG14" s="456">
        <v>1.3485609999999999</v>
      </c>
      <c r="BH14" s="456">
        <v>1.3302320000000001</v>
      </c>
      <c r="BI14" s="456">
        <v>1.324759</v>
      </c>
      <c r="BJ14" s="456">
        <v>1.4524410000000001</v>
      </c>
      <c r="BK14" s="456">
        <v>1.4354370000000001</v>
      </c>
      <c r="BL14" s="456">
        <v>1.206752</v>
      </c>
      <c r="BM14" s="456">
        <v>1.366703</v>
      </c>
      <c r="BN14" s="456">
        <v>1.3512710000000001</v>
      </c>
      <c r="BO14" s="456">
        <v>1.024767</v>
      </c>
      <c r="BP14" s="456">
        <v>1.219292</v>
      </c>
      <c r="BQ14" s="456">
        <v>1.420113</v>
      </c>
      <c r="BR14" s="456">
        <v>1.4734039999999999</v>
      </c>
      <c r="BS14" s="456">
        <v>1.378336</v>
      </c>
      <c r="BT14" s="456">
        <v>1.2876730000000001</v>
      </c>
      <c r="BU14" s="456">
        <v>1.274518</v>
      </c>
      <c r="BV14" s="456">
        <v>1.4659869999999999</v>
      </c>
    </row>
    <row r="15" spans="1:74" ht="11.1" customHeight="1" x14ac:dyDescent="0.2">
      <c r="A15" s="234" t="s">
        <v>731</v>
      </c>
      <c r="B15" s="746" t="s">
        <v>1019</v>
      </c>
      <c r="C15" s="468">
        <v>1.0316212220000001</v>
      </c>
      <c r="D15" s="468">
        <v>0.94666525199999996</v>
      </c>
      <c r="E15" s="468">
        <v>1.032126152</v>
      </c>
      <c r="F15" s="468">
        <v>0.951963004</v>
      </c>
      <c r="G15" s="468">
        <v>0.97342434899999997</v>
      </c>
      <c r="H15" s="468">
        <v>0.99442702999999999</v>
      </c>
      <c r="I15" s="468">
        <v>1.017925457</v>
      </c>
      <c r="J15" s="468">
        <v>0.99013379000000001</v>
      </c>
      <c r="K15" s="468">
        <v>0.94872394900000001</v>
      </c>
      <c r="L15" s="468">
        <v>0.97280922599999997</v>
      </c>
      <c r="M15" s="468">
        <v>0.92684235100000001</v>
      </c>
      <c r="N15" s="468">
        <v>0.95269486299999995</v>
      </c>
      <c r="O15" s="468">
        <v>0.97718347900000002</v>
      </c>
      <c r="P15" s="468">
        <v>0.881398232</v>
      </c>
      <c r="Q15" s="468">
        <v>0.93083258099999999</v>
      </c>
      <c r="R15" s="468">
        <v>0.856137335</v>
      </c>
      <c r="S15" s="468">
        <v>0.96406165799999999</v>
      </c>
      <c r="T15" s="468">
        <v>0.93271632699999996</v>
      </c>
      <c r="U15" s="468">
        <v>0.953957999</v>
      </c>
      <c r="V15" s="468">
        <v>0.96118095299999995</v>
      </c>
      <c r="W15" s="468">
        <v>0.88880023699999999</v>
      </c>
      <c r="X15" s="468">
        <v>0.92605443200000004</v>
      </c>
      <c r="Y15" s="468">
        <v>0.91801650199999996</v>
      </c>
      <c r="Z15" s="468">
        <v>1.003880933</v>
      </c>
      <c r="AA15" s="468">
        <v>0.90295712500000003</v>
      </c>
      <c r="AB15" s="468">
        <v>0.84403876499999997</v>
      </c>
      <c r="AC15" s="468">
        <v>0.86940553899999995</v>
      </c>
      <c r="AD15" s="468">
        <v>0.79383870400000001</v>
      </c>
      <c r="AE15" s="468">
        <v>0.89320171000000004</v>
      </c>
      <c r="AF15" s="468">
        <v>0.85975633500000004</v>
      </c>
      <c r="AG15" s="468">
        <v>0.89952890799999996</v>
      </c>
      <c r="AH15" s="468">
        <v>0.925413967</v>
      </c>
      <c r="AI15" s="468">
        <v>0.87158981199999996</v>
      </c>
      <c r="AJ15" s="468">
        <v>0.876932606</v>
      </c>
      <c r="AK15" s="468">
        <v>0.84706859499999998</v>
      </c>
      <c r="AL15" s="468">
        <v>0.86726445600000002</v>
      </c>
      <c r="AM15" s="468">
        <v>0.89367622099999999</v>
      </c>
      <c r="AN15" s="468">
        <v>0.81667210400000001</v>
      </c>
      <c r="AO15" s="468">
        <v>0.88219597199999999</v>
      </c>
      <c r="AP15" s="468">
        <v>0.83172326900000004</v>
      </c>
      <c r="AQ15" s="468">
        <v>0.86504051599999998</v>
      </c>
      <c r="AR15" s="468">
        <v>0.87561782799999999</v>
      </c>
      <c r="AS15" s="468">
        <v>0.88616050400000002</v>
      </c>
      <c r="AT15" s="468">
        <v>0.85138667800000001</v>
      </c>
      <c r="AU15" s="468">
        <v>0.80790072499999999</v>
      </c>
      <c r="AV15" s="468">
        <v>0.78769595800000003</v>
      </c>
      <c r="AW15" s="468">
        <v>0.82914561399999998</v>
      </c>
      <c r="AX15" s="468">
        <v>0.84936289099999995</v>
      </c>
      <c r="AY15" s="468">
        <v>0.88908259999999995</v>
      </c>
      <c r="AZ15" s="917">
        <v>0.81585379999999996</v>
      </c>
      <c r="BA15" s="456">
        <v>0.87157989999999996</v>
      </c>
      <c r="BB15" s="456">
        <v>0.80636989999999997</v>
      </c>
      <c r="BC15" s="456">
        <v>0.89002760000000003</v>
      </c>
      <c r="BD15" s="456">
        <v>0.87264759999999997</v>
      </c>
      <c r="BE15" s="456">
        <v>0.89830520000000003</v>
      </c>
      <c r="BF15" s="456">
        <v>0.89817709999999995</v>
      </c>
      <c r="BG15" s="456">
        <v>0.84427940000000001</v>
      </c>
      <c r="BH15" s="456">
        <v>0.85154300000000005</v>
      </c>
      <c r="BI15" s="456">
        <v>0.85725200000000001</v>
      </c>
      <c r="BJ15" s="456">
        <v>0.89569509999999997</v>
      </c>
      <c r="BK15" s="456">
        <v>0.89322089999999998</v>
      </c>
      <c r="BL15" s="456">
        <v>0.81582900000000003</v>
      </c>
      <c r="BM15" s="456">
        <v>0.87085950000000001</v>
      </c>
      <c r="BN15" s="456">
        <v>0.80810709999999997</v>
      </c>
      <c r="BO15" s="456">
        <v>0.88580930000000002</v>
      </c>
      <c r="BP15" s="456">
        <v>0.86963550000000001</v>
      </c>
      <c r="BQ15" s="456">
        <v>0.89629879999999995</v>
      </c>
      <c r="BR15" s="456">
        <v>0.89424539999999997</v>
      </c>
      <c r="BS15" s="456">
        <v>0.84027739999999995</v>
      </c>
      <c r="BT15" s="456">
        <v>0.83871790000000002</v>
      </c>
      <c r="BU15" s="456">
        <v>0.84700410000000004</v>
      </c>
      <c r="BV15" s="456">
        <v>0.86346970000000001</v>
      </c>
    </row>
    <row r="16" spans="1:74" ht="11.1" customHeight="1" x14ac:dyDescent="0.2">
      <c r="A16" s="234" t="s">
        <v>732</v>
      </c>
      <c r="B16" s="746" t="s">
        <v>1020</v>
      </c>
      <c r="C16" s="468">
        <v>1.0415609749999999</v>
      </c>
      <c r="D16" s="468">
        <v>1.0191701010000001</v>
      </c>
      <c r="E16" s="468">
        <v>0.96367595399999995</v>
      </c>
      <c r="F16" s="468">
        <v>0.82478786699999995</v>
      </c>
      <c r="G16" s="468">
        <v>0.92920460400000005</v>
      </c>
      <c r="H16" s="468">
        <v>1.036898788</v>
      </c>
      <c r="I16" s="468">
        <v>1.16968779</v>
      </c>
      <c r="J16" s="468">
        <v>1.1571246399999999</v>
      </c>
      <c r="K16" s="468">
        <v>0.99229399900000004</v>
      </c>
      <c r="L16" s="468">
        <v>0.87043934899999997</v>
      </c>
      <c r="M16" s="468">
        <v>0.93968523500000001</v>
      </c>
      <c r="N16" s="468">
        <v>1.057306391</v>
      </c>
      <c r="O16" s="468">
        <v>0.99422219099999998</v>
      </c>
      <c r="P16" s="468">
        <v>0.84509541200000005</v>
      </c>
      <c r="Q16" s="468">
        <v>0.85943252599999997</v>
      </c>
      <c r="R16" s="468">
        <v>0.67545200500000002</v>
      </c>
      <c r="S16" s="468">
        <v>0.83940228299999997</v>
      </c>
      <c r="T16" s="468">
        <v>0.87540592800000006</v>
      </c>
      <c r="U16" s="468">
        <v>0.98942901599999999</v>
      </c>
      <c r="V16" s="468">
        <v>1.008680418</v>
      </c>
      <c r="W16" s="468">
        <v>0.81904464200000004</v>
      </c>
      <c r="X16" s="468">
        <v>0.63384353199999999</v>
      </c>
      <c r="Y16" s="468">
        <v>0.77913426900000005</v>
      </c>
      <c r="Z16" s="468">
        <v>0.86752249800000003</v>
      </c>
      <c r="AA16" s="468">
        <v>0.97903669199999999</v>
      </c>
      <c r="AB16" s="468">
        <v>0.84066074700000004</v>
      </c>
      <c r="AC16" s="468">
        <v>0.79574872399999996</v>
      </c>
      <c r="AD16" s="468">
        <v>0.64747113000000001</v>
      </c>
      <c r="AE16" s="468">
        <v>0.74235607299999995</v>
      </c>
      <c r="AF16" s="468">
        <v>0.86137404399999995</v>
      </c>
      <c r="AG16" s="468">
        <v>0.91033317999999996</v>
      </c>
      <c r="AH16" s="468">
        <v>0.93538171400000003</v>
      </c>
      <c r="AI16" s="468">
        <v>0.777289444</v>
      </c>
      <c r="AJ16" s="468">
        <v>0.57181925499999997</v>
      </c>
      <c r="AK16" s="468">
        <v>0.70039182700000002</v>
      </c>
      <c r="AL16" s="468">
        <v>0.89149612700000003</v>
      </c>
      <c r="AM16" s="468">
        <v>0.93975668899999998</v>
      </c>
      <c r="AN16" s="468">
        <v>0.84836000099999997</v>
      </c>
      <c r="AO16" s="468">
        <v>0.86499604799999996</v>
      </c>
      <c r="AP16" s="468">
        <v>0.59025275300000002</v>
      </c>
      <c r="AQ16" s="468">
        <v>0.79121422600000002</v>
      </c>
      <c r="AR16" s="468">
        <v>0.89372794099999997</v>
      </c>
      <c r="AS16" s="468">
        <v>0.97525919100000003</v>
      </c>
      <c r="AT16" s="468">
        <v>0.96487853999999995</v>
      </c>
      <c r="AU16" s="468">
        <v>0.92315799600000004</v>
      </c>
      <c r="AV16" s="468">
        <v>0.75052803300000004</v>
      </c>
      <c r="AW16" s="468">
        <v>0.82879418000000005</v>
      </c>
      <c r="AX16" s="468">
        <v>0.98660780100000001</v>
      </c>
      <c r="AY16" s="468">
        <v>0.93117130000000004</v>
      </c>
      <c r="AZ16" s="917">
        <v>0.80097149999999995</v>
      </c>
      <c r="BA16" s="456">
        <v>0.80387980000000003</v>
      </c>
      <c r="BB16" s="456">
        <v>0.61459200000000003</v>
      </c>
      <c r="BC16" s="456">
        <v>0.75847240000000005</v>
      </c>
      <c r="BD16" s="456">
        <v>0.84898479999999998</v>
      </c>
      <c r="BE16" s="456">
        <v>0.94249099999999997</v>
      </c>
      <c r="BF16" s="456">
        <v>0.95232669999999997</v>
      </c>
      <c r="BG16" s="456">
        <v>0.8222545</v>
      </c>
      <c r="BH16" s="456">
        <v>0.63793469999999997</v>
      </c>
      <c r="BI16" s="456">
        <v>0.76491960000000003</v>
      </c>
      <c r="BJ16" s="456">
        <v>0.90565499999999999</v>
      </c>
      <c r="BK16" s="456">
        <v>0.93941909999999995</v>
      </c>
      <c r="BL16" s="456">
        <v>0.81071219999999999</v>
      </c>
      <c r="BM16" s="456">
        <v>0.81038180000000004</v>
      </c>
      <c r="BN16" s="456">
        <v>0.61278319999999997</v>
      </c>
      <c r="BO16" s="456">
        <v>0.75679940000000001</v>
      </c>
      <c r="BP16" s="456">
        <v>0.86090040000000001</v>
      </c>
      <c r="BQ16" s="456">
        <v>0.93613590000000002</v>
      </c>
      <c r="BR16" s="456">
        <v>0.94444939999999999</v>
      </c>
      <c r="BS16" s="456">
        <v>0.83468120000000001</v>
      </c>
      <c r="BT16" s="456">
        <v>0.64808089999999996</v>
      </c>
      <c r="BU16" s="456">
        <v>0.76508039999999999</v>
      </c>
      <c r="BV16" s="456">
        <v>0.92835369999999995</v>
      </c>
    </row>
    <row r="17" spans="1:74" ht="11.1" customHeight="1" x14ac:dyDescent="0.2">
      <c r="A17" s="234" t="s">
        <v>646</v>
      </c>
      <c r="B17" s="478" t="s">
        <v>1024</v>
      </c>
      <c r="C17" s="468">
        <v>-0.49331000000000003</v>
      </c>
      <c r="D17" s="468">
        <v>-0.41225800000000001</v>
      </c>
      <c r="E17" s="468">
        <v>-0.31750800000000001</v>
      </c>
      <c r="F17" s="468">
        <v>-0.26522600000000002</v>
      </c>
      <c r="G17" s="468">
        <v>-0.46674599999999999</v>
      </c>
      <c r="H17" s="468">
        <v>-0.58906499999999995</v>
      </c>
      <c r="I17" s="468">
        <v>-0.76842200000000005</v>
      </c>
      <c r="J17" s="468">
        <v>-0.63960899999999998</v>
      </c>
      <c r="K17" s="468">
        <v>-0.59795600000000004</v>
      </c>
      <c r="L17" s="468">
        <v>-0.43435200000000002</v>
      </c>
      <c r="M17" s="468">
        <v>-0.49512</v>
      </c>
      <c r="N17" s="468">
        <v>-0.54828600000000005</v>
      </c>
      <c r="O17" s="468">
        <v>-0.62047099999999999</v>
      </c>
      <c r="P17" s="468">
        <v>-0.45580900000000002</v>
      </c>
      <c r="Q17" s="468">
        <v>-0.51901799999999998</v>
      </c>
      <c r="R17" s="468">
        <v>-0.28984900000000002</v>
      </c>
      <c r="S17" s="468">
        <v>-0.45910000000000001</v>
      </c>
      <c r="T17" s="468">
        <v>-0.55130900000000005</v>
      </c>
      <c r="U17" s="468">
        <v>-0.65633200000000003</v>
      </c>
      <c r="V17" s="468">
        <v>-0.65299399999999996</v>
      </c>
      <c r="W17" s="468">
        <v>-0.55264999999999997</v>
      </c>
      <c r="X17" s="468">
        <v>-0.371666</v>
      </c>
      <c r="Y17" s="468">
        <v>-0.34693800000000002</v>
      </c>
      <c r="Z17" s="468">
        <v>-0.51389200000000002</v>
      </c>
      <c r="AA17" s="468">
        <v>-0.41406599999999999</v>
      </c>
      <c r="AB17" s="468">
        <v>-0.40375100000000003</v>
      </c>
      <c r="AC17" s="468">
        <v>-0.34876200000000002</v>
      </c>
      <c r="AD17" s="468">
        <v>-0.338148</v>
      </c>
      <c r="AE17" s="468">
        <v>-0.28409600000000002</v>
      </c>
      <c r="AF17" s="468">
        <v>-0.57881000000000005</v>
      </c>
      <c r="AG17" s="468">
        <v>-0.638961</v>
      </c>
      <c r="AH17" s="468">
        <v>-0.798265</v>
      </c>
      <c r="AI17" s="468">
        <v>-0.63749800000000001</v>
      </c>
      <c r="AJ17" s="468">
        <v>-0.43867299999999998</v>
      </c>
      <c r="AK17" s="468">
        <v>-0.48954500000000001</v>
      </c>
      <c r="AL17" s="468">
        <v>-0.48128700000000002</v>
      </c>
      <c r="AM17" s="468">
        <v>-0.466586</v>
      </c>
      <c r="AN17" s="468">
        <v>-0.410242</v>
      </c>
      <c r="AO17" s="468">
        <v>-0.39850799999999997</v>
      </c>
      <c r="AP17" s="468">
        <v>-0.25927299999999998</v>
      </c>
      <c r="AQ17" s="468">
        <v>-0.27052700000000002</v>
      </c>
      <c r="AR17" s="468">
        <v>-0.41955199999999998</v>
      </c>
      <c r="AS17" s="468">
        <v>-0.48560300000000001</v>
      </c>
      <c r="AT17" s="468">
        <v>-0.56800899999999999</v>
      </c>
      <c r="AU17" s="468">
        <v>-0.45650200000000002</v>
      </c>
      <c r="AV17" s="468">
        <v>-0.51345200000000002</v>
      </c>
      <c r="AW17" s="468">
        <v>-0.60997599999999996</v>
      </c>
      <c r="AX17" s="468">
        <v>-0.46215600000000001</v>
      </c>
      <c r="AY17" s="468">
        <v>-0.23165160000000001</v>
      </c>
      <c r="AZ17" s="917">
        <v>-0.39906960000000002</v>
      </c>
      <c r="BA17" s="456">
        <v>-0.39239489999999999</v>
      </c>
      <c r="BB17" s="456">
        <v>-0.19435569999999999</v>
      </c>
      <c r="BC17" s="456">
        <v>-6.9212200000000001E-2</v>
      </c>
      <c r="BD17" s="456">
        <v>-0.2925545</v>
      </c>
      <c r="BE17" s="456">
        <v>-0.3886944</v>
      </c>
      <c r="BF17" s="456">
        <v>-0.54663090000000003</v>
      </c>
      <c r="BG17" s="456">
        <v>-0.43195260000000002</v>
      </c>
      <c r="BH17" s="456">
        <v>-0.49640840000000003</v>
      </c>
      <c r="BI17" s="456">
        <v>-0.51049860000000002</v>
      </c>
      <c r="BJ17" s="456">
        <v>-0.39254489999999997</v>
      </c>
      <c r="BK17" s="456">
        <v>-0.43905539999999998</v>
      </c>
      <c r="BL17" s="456">
        <v>-0.37911089999999997</v>
      </c>
      <c r="BM17" s="456">
        <v>-0.37812440000000003</v>
      </c>
      <c r="BN17" s="456">
        <v>-0.25344660000000002</v>
      </c>
      <c r="BO17" s="456">
        <v>-0.13738159999999999</v>
      </c>
      <c r="BP17" s="456">
        <v>-0.22671520000000001</v>
      </c>
      <c r="BQ17" s="456">
        <v>-0.37427159999999998</v>
      </c>
      <c r="BR17" s="456">
        <v>-0.52929800000000005</v>
      </c>
      <c r="BS17" s="456">
        <v>-0.43038929999999997</v>
      </c>
      <c r="BT17" s="456">
        <v>-0.48181649999999998</v>
      </c>
      <c r="BU17" s="456">
        <v>-0.49623669999999998</v>
      </c>
      <c r="BV17" s="456">
        <v>-0.3308431</v>
      </c>
    </row>
    <row r="18" spans="1:74" ht="11.1" customHeight="1" x14ac:dyDescent="0.2">
      <c r="A18" s="234" t="s">
        <v>647</v>
      </c>
      <c r="B18" s="478" t="s">
        <v>1025</v>
      </c>
      <c r="C18" s="468">
        <v>3.5635779890000001</v>
      </c>
      <c r="D18" s="468">
        <v>1.6514383850000001</v>
      </c>
      <c r="E18" s="468">
        <v>1.381308607</v>
      </c>
      <c r="F18" s="468">
        <v>1.200211038</v>
      </c>
      <c r="G18" s="468">
        <v>1.348607205</v>
      </c>
      <c r="H18" s="468">
        <v>1.497633298</v>
      </c>
      <c r="I18" s="468">
        <v>1.4477544280000001</v>
      </c>
      <c r="J18" s="468">
        <v>1.500230631</v>
      </c>
      <c r="K18" s="468">
        <v>1.510022878</v>
      </c>
      <c r="L18" s="468">
        <v>1.480511355</v>
      </c>
      <c r="M18" s="468">
        <v>1.392236829</v>
      </c>
      <c r="N18" s="468">
        <v>3.8530234459999999</v>
      </c>
      <c r="O18" s="468">
        <v>1.303177759</v>
      </c>
      <c r="P18" s="468">
        <v>1.5346401300000001</v>
      </c>
      <c r="Q18" s="468">
        <v>1.152477502</v>
      </c>
      <c r="R18" s="468">
        <v>1.108508112</v>
      </c>
      <c r="S18" s="468">
        <v>1.1525393660000001</v>
      </c>
      <c r="T18" s="468">
        <v>1.207780901</v>
      </c>
      <c r="U18" s="468">
        <v>1.5460876539999999</v>
      </c>
      <c r="V18" s="468">
        <v>1.544215288</v>
      </c>
      <c r="W18" s="468">
        <v>1.426652662</v>
      </c>
      <c r="X18" s="468">
        <v>1.22243345</v>
      </c>
      <c r="Y18" s="468">
        <v>1.0204422740000001</v>
      </c>
      <c r="Z18" s="468">
        <v>1.169415203</v>
      </c>
      <c r="AA18" s="468">
        <v>1.759434648</v>
      </c>
      <c r="AB18" s="468">
        <v>0.89025228499999998</v>
      </c>
      <c r="AC18" s="468">
        <v>0.93054904699999996</v>
      </c>
      <c r="AD18" s="468">
        <v>1.084084083</v>
      </c>
      <c r="AE18" s="468">
        <v>1.1042221679999999</v>
      </c>
      <c r="AF18" s="468">
        <v>1.2198587320000001</v>
      </c>
      <c r="AG18" s="468">
        <v>1.385104916</v>
      </c>
      <c r="AH18" s="468">
        <v>1.372943035</v>
      </c>
      <c r="AI18" s="468">
        <v>1.0298982130000001</v>
      </c>
      <c r="AJ18" s="468">
        <v>1.1106361680000001</v>
      </c>
      <c r="AK18" s="468">
        <v>1.042213726</v>
      </c>
      <c r="AL18" s="468">
        <v>1.465195751</v>
      </c>
      <c r="AM18" s="468">
        <v>3.1879191119999999</v>
      </c>
      <c r="AN18" s="468">
        <v>1.460470932</v>
      </c>
      <c r="AO18" s="468">
        <v>1.2010522610000001</v>
      </c>
      <c r="AP18" s="468">
        <v>1.122430993</v>
      </c>
      <c r="AQ18" s="468">
        <v>1.045631617</v>
      </c>
      <c r="AR18" s="468">
        <v>1.44969389</v>
      </c>
      <c r="AS18" s="468">
        <v>1.623875078</v>
      </c>
      <c r="AT18" s="468">
        <v>1.4275677529999999</v>
      </c>
      <c r="AU18" s="468">
        <v>1.240010608</v>
      </c>
      <c r="AV18" s="468">
        <v>1.312297531</v>
      </c>
      <c r="AW18" s="468">
        <v>1.258694057</v>
      </c>
      <c r="AX18" s="468">
        <v>2.1233467720000001</v>
      </c>
      <c r="AY18" s="468">
        <v>2.0276879999999999</v>
      </c>
      <c r="AZ18" s="917">
        <v>1.247047</v>
      </c>
      <c r="BA18" s="456">
        <v>1.001306</v>
      </c>
      <c r="BB18" s="456">
        <v>0.98709080000000005</v>
      </c>
      <c r="BC18" s="456">
        <v>1.0141230000000001</v>
      </c>
      <c r="BD18" s="456">
        <v>1.175468</v>
      </c>
      <c r="BE18" s="456">
        <v>1.4262300000000001</v>
      </c>
      <c r="BF18" s="456">
        <v>1.3346420000000001</v>
      </c>
      <c r="BG18" s="456">
        <v>1.1519170000000001</v>
      </c>
      <c r="BH18" s="456">
        <v>1.092282</v>
      </c>
      <c r="BI18" s="456">
        <v>0.98664470000000004</v>
      </c>
      <c r="BJ18" s="456">
        <v>1.4746159999999999</v>
      </c>
      <c r="BK18" s="456">
        <v>2.2316009999999999</v>
      </c>
      <c r="BL18" s="456">
        <v>1.143864</v>
      </c>
      <c r="BM18" s="456">
        <v>0.98567879999999997</v>
      </c>
      <c r="BN18" s="456">
        <v>0.9924366</v>
      </c>
      <c r="BO18" s="456">
        <v>1.0122139999999999</v>
      </c>
      <c r="BP18" s="456">
        <v>1.209746</v>
      </c>
      <c r="BQ18" s="456">
        <v>1.4291940000000001</v>
      </c>
      <c r="BR18" s="456">
        <v>1.3051870000000001</v>
      </c>
      <c r="BS18" s="456">
        <v>1.0937809999999999</v>
      </c>
      <c r="BT18" s="456">
        <v>1.0958110000000001</v>
      </c>
      <c r="BU18" s="456">
        <v>1.022797</v>
      </c>
      <c r="BV18" s="456">
        <v>1.6094090000000001</v>
      </c>
    </row>
    <row r="19" spans="1:74" ht="11.1" customHeight="1" x14ac:dyDescent="0.2">
      <c r="A19" s="234" t="s">
        <v>648</v>
      </c>
      <c r="B19" s="478" t="s">
        <v>1538</v>
      </c>
      <c r="C19" s="468">
        <v>0.29161194200000001</v>
      </c>
      <c r="D19" s="468">
        <v>0.25126378300000002</v>
      </c>
      <c r="E19" s="468">
        <v>0.270395096</v>
      </c>
      <c r="F19" s="468">
        <v>0.29133490400000001</v>
      </c>
      <c r="G19" s="468">
        <v>0.36521351600000002</v>
      </c>
      <c r="H19" s="468">
        <v>0.28065564999999998</v>
      </c>
      <c r="I19" s="468">
        <v>0.34215333999999997</v>
      </c>
      <c r="J19" s="468">
        <v>0.27687559499999997</v>
      </c>
      <c r="K19" s="468">
        <v>0.30634179299999997</v>
      </c>
      <c r="L19" s="468">
        <v>0.27608252799999999</v>
      </c>
      <c r="M19" s="468">
        <v>0.235622153</v>
      </c>
      <c r="N19" s="468">
        <v>0.26363407700000002</v>
      </c>
      <c r="O19" s="468">
        <v>0.28537277300000002</v>
      </c>
      <c r="P19" s="468">
        <v>0.23757803699999999</v>
      </c>
      <c r="Q19" s="468">
        <v>0.28021892199999998</v>
      </c>
      <c r="R19" s="468">
        <v>0.201633803</v>
      </c>
      <c r="S19" s="468">
        <v>0.30845157699999998</v>
      </c>
      <c r="T19" s="468">
        <v>0.272863095</v>
      </c>
      <c r="U19" s="468">
        <v>0.30507399299999999</v>
      </c>
      <c r="V19" s="468">
        <v>0.33270513099999999</v>
      </c>
      <c r="W19" s="468">
        <v>0.28903578299999999</v>
      </c>
      <c r="X19" s="468">
        <v>0.248792031</v>
      </c>
      <c r="Y19" s="468">
        <v>0.261548273</v>
      </c>
      <c r="Z19" s="468">
        <v>0.316496746</v>
      </c>
      <c r="AA19" s="468">
        <v>0.29222527999999998</v>
      </c>
      <c r="AB19" s="468">
        <v>0.244235219</v>
      </c>
      <c r="AC19" s="468">
        <v>0.227141015</v>
      </c>
      <c r="AD19" s="468">
        <v>0.25619543500000003</v>
      </c>
      <c r="AE19" s="468">
        <v>0.20981217599999999</v>
      </c>
      <c r="AF19" s="468">
        <v>0.291473341</v>
      </c>
      <c r="AG19" s="468">
        <v>0.26515878599999998</v>
      </c>
      <c r="AH19" s="468">
        <v>0.22415518100000001</v>
      </c>
      <c r="AI19" s="468">
        <v>0.26399171500000002</v>
      </c>
      <c r="AJ19" s="468">
        <v>0.24620482499999999</v>
      </c>
      <c r="AK19" s="468">
        <v>0.21732848099999999</v>
      </c>
      <c r="AL19" s="468">
        <v>0.237583509</v>
      </c>
      <c r="AM19" s="468">
        <v>0.29910888800000002</v>
      </c>
      <c r="AN19" s="468">
        <v>0.320775967</v>
      </c>
      <c r="AO19" s="468">
        <v>0.15967662199999999</v>
      </c>
      <c r="AP19" s="468">
        <v>0.127623818</v>
      </c>
      <c r="AQ19" s="468">
        <v>0.120913971</v>
      </c>
      <c r="AR19" s="468">
        <v>0.25115013600000002</v>
      </c>
      <c r="AS19" s="468">
        <v>0.23506205199999999</v>
      </c>
      <c r="AT19" s="468">
        <v>0.14418187499999999</v>
      </c>
      <c r="AU19" s="468">
        <v>0.157754171</v>
      </c>
      <c r="AV19" s="468">
        <v>0.203790426</v>
      </c>
      <c r="AW19" s="468">
        <v>0.190975753</v>
      </c>
      <c r="AX19" s="468">
        <v>0.14608222300000001</v>
      </c>
      <c r="AY19" s="468">
        <v>0.29223559999999998</v>
      </c>
      <c r="AZ19" s="917">
        <v>0.26613110000000001</v>
      </c>
      <c r="BA19" s="456">
        <v>0.2223455</v>
      </c>
      <c r="BB19" s="456">
        <v>0.19515099999999999</v>
      </c>
      <c r="BC19" s="456">
        <v>0.2130592</v>
      </c>
      <c r="BD19" s="456">
        <v>0.27182889999999998</v>
      </c>
      <c r="BE19" s="456">
        <v>0.26843159999999999</v>
      </c>
      <c r="BF19" s="456">
        <v>0.23368069999999999</v>
      </c>
      <c r="BG19" s="456">
        <v>0.2369272</v>
      </c>
      <c r="BH19" s="456">
        <v>0.2329291</v>
      </c>
      <c r="BI19" s="456">
        <v>0.22328419999999999</v>
      </c>
      <c r="BJ19" s="456">
        <v>0.2333875</v>
      </c>
      <c r="BK19" s="456">
        <v>0.29452329999999999</v>
      </c>
      <c r="BL19" s="456">
        <v>0.27564889999999997</v>
      </c>
      <c r="BM19" s="456">
        <v>0.2030544</v>
      </c>
      <c r="BN19" s="456">
        <v>0.1929901</v>
      </c>
      <c r="BO19" s="456">
        <v>0.1812618</v>
      </c>
      <c r="BP19" s="456">
        <v>0.27148410000000001</v>
      </c>
      <c r="BQ19" s="456">
        <v>0.25621749999999999</v>
      </c>
      <c r="BR19" s="456">
        <v>0.20067260000000001</v>
      </c>
      <c r="BS19" s="456">
        <v>0.21955769999999999</v>
      </c>
      <c r="BT19" s="456">
        <v>0.22764139999999999</v>
      </c>
      <c r="BU19" s="456">
        <v>0.21052950000000001</v>
      </c>
      <c r="BV19" s="456">
        <v>0.20568439999999999</v>
      </c>
    </row>
    <row r="20" spans="1:74" ht="11.1" customHeight="1" x14ac:dyDescent="0.2">
      <c r="A20" s="234" t="s">
        <v>738</v>
      </c>
      <c r="B20" s="446" t="s">
        <v>1026</v>
      </c>
      <c r="C20" s="468">
        <v>0.39450876299999998</v>
      </c>
      <c r="D20" s="468">
        <v>0.32714090400000001</v>
      </c>
      <c r="E20" s="468">
        <v>0.361099952</v>
      </c>
      <c r="F20" s="468">
        <v>0.33895582299999999</v>
      </c>
      <c r="G20" s="468">
        <v>0.34173211799999997</v>
      </c>
      <c r="H20" s="468">
        <v>0.34901512499999998</v>
      </c>
      <c r="I20" s="468">
        <v>0.35201356700000003</v>
      </c>
      <c r="J20" s="468">
        <v>0.33408432999999998</v>
      </c>
      <c r="K20" s="468">
        <v>0.307954907</v>
      </c>
      <c r="L20" s="468">
        <v>0.30091672200000003</v>
      </c>
      <c r="M20" s="468">
        <v>0.29126634200000001</v>
      </c>
      <c r="N20" s="468">
        <v>0.32255017899999999</v>
      </c>
      <c r="O20" s="468">
        <v>0.32922210499999999</v>
      </c>
      <c r="P20" s="468">
        <v>0.26745550000000001</v>
      </c>
      <c r="Q20" s="468">
        <v>0.27407759500000001</v>
      </c>
      <c r="R20" s="468">
        <v>0.25766712400000003</v>
      </c>
      <c r="S20" s="468">
        <v>0.31381385099999998</v>
      </c>
      <c r="T20" s="468">
        <v>0.30365930400000002</v>
      </c>
      <c r="U20" s="468">
        <v>0.290734887</v>
      </c>
      <c r="V20" s="468">
        <v>0.29806524299999998</v>
      </c>
      <c r="W20" s="468">
        <v>0.24214708700000001</v>
      </c>
      <c r="X20" s="468">
        <v>0.26123630599999997</v>
      </c>
      <c r="Y20" s="468">
        <v>0.27428623400000002</v>
      </c>
      <c r="Z20" s="468">
        <v>0.29056717500000001</v>
      </c>
      <c r="AA20" s="468">
        <v>0.24868932499999999</v>
      </c>
      <c r="AB20" s="468">
        <v>0.22397323599999999</v>
      </c>
      <c r="AC20" s="468">
        <v>0.19649674</v>
      </c>
      <c r="AD20" s="468">
        <v>0.15778017599999999</v>
      </c>
      <c r="AE20" s="468">
        <v>0.191985567</v>
      </c>
      <c r="AF20" s="468">
        <v>0.13943417499999999</v>
      </c>
      <c r="AG20" s="468">
        <v>0.15107364600000001</v>
      </c>
      <c r="AH20" s="468">
        <v>0.13796086099999999</v>
      </c>
      <c r="AI20" s="468">
        <v>0.123420209</v>
      </c>
      <c r="AJ20" s="468">
        <v>9.4337696999999998E-2</v>
      </c>
      <c r="AK20" s="468">
        <v>0.13072324699999999</v>
      </c>
      <c r="AL20" s="468">
        <v>0.116882482</v>
      </c>
      <c r="AM20" s="468">
        <v>0.132365176</v>
      </c>
      <c r="AN20" s="468">
        <v>0.11608847999999999</v>
      </c>
      <c r="AO20" s="468">
        <v>9.3885495999999999E-2</v>
      </c>
      <c r="AP20" s="468">
        <v>8.7940984E-2</v>
      </c>
      <c r="AQ20" s="468">
        <v>5.0332457999999997E-2</v>
      </c>
      <c r="AR20" s="468">
        <v>4.6657463000000003E-2</v>
      </c>
      <c r="AS20" s="468">
        <v>5.6063246999999997E-2</v>
      </c>
      <c r="AT20" s="468">
        <v>-4.0554895000000001E-2</v>
      </c>
      <c r="AU20" s="468">
        <v>-2.5549579999999999E-2</v>
      </c>
      <c r="AV20" s="468">
        <v>-1.0273988E-2</v>
      </c>
      <c r="AW20" s="468">
        <v>6.1116627E-2</v>
      </c>
      <c r="AX20" s="468">
        <v>3.2969829999999999E-2</v>
      </c>
      <c r="AY20" s="468">
        <v>-9.5591400000000007E-3</v>
      </c>
      <c r="AZ20" s="917">
        <v>-4.6178200000000003E-2</v>
      </c>
      <c r="BA20" s="456">
        <v>-5.3131100000000001E-2</v>
      </c>
      <c r="BB20" s="456">
        <v>-7.9666799999999996E-2</v>
      </c>
      <c r="BC20" s="456">
        <v>-0.1251756</v>
      </c>
      <c r="BD20" s="456">
        <v>-0.17737559999999999</v>
      </c>
      <c r="BE20" s="456">
        <v>-0.16313920000000001</v>
      </c>
      <c r="BF20" s="456">
        <v>-0.20335300000000001</v>
      </c>
      <c r="BG20" s="456">
        <v>-0.29082059999999998</v>
      </c>
      <c r="BH20" s="456">
        <v>-0.30585610000000002</v>
      </c>
      <c r="BI20" s="456">
        <v>-0.17127429999999999</v>
      </c>
      <c r="BJ20" s="456">
        <v>-0.18573690000000001</v>
      </c>
      <c r="BK20" s="456">
        <v>-0.170122</v>
      </c>
      <c r="BL20" s="456">
        <v>-0.22156329999999999</v>
      </c>
      <c r="BM20" s="456">
        <v>-0.2194509</v>
      </c>
      <c r="BN20" s="456">
        <v>-0.2381047</v>
      </c>
      <c r="BO20" s="456">
        <v>-0.25839630000000002</v>
      </c>
      <c r="BP20" s="456">
        <v>-0.3243723</v>
      </c>
      <c r="BQ20" s="456">
        <v>-0.3293394</v>
      </c>
      <c r="BR20" s="456">
        <v>-0.35751739999999999</v>
      </c>
      <c r="BS20" s="456">
        <v>-0.47142840000000003</v>
      </c>
      <c r="BT20" s="456">
        <v>-0.52816859999999999</v>
      </c>
      <c r="BU20" s="456">
        <v>-0.42243979999999998</v>
      </c>
      <c r="BV20" s="456">
        <v>-0.42303410000000002</v>
      </c>
    </row>
    <row r="21" spans="1:74" ht="11.1" customHeight="1" x14ac:dyDescent="0.2">
      <c r="A21" s="229"/>
      <c r="B21" s="67" t="s">
        <v>733</v>
      </c>
      <c r="C21" s="469"/>
      <c r="D21" s="469"/>
      <c r="E21" s="469"/>
      <c r="F21" s="469"/>
      <c r="G21" s="469"/>
      <c r="H21" s="469"/>
      <c r="I21" s="469"/>
      <c r="J21" s="469"/>
      <c r="K21" s="469"/>
      <c r="L21" s="469"/>
      <c r="M21" s="469"/>
      <c r="N21" s="469"/>
      <c r="O21" s="469"/>
      <c r="P21" s="469"/>
      <c r="Q21" s="469"/>
      <c r="R21" s="469"/>
      <c r="S21" s="469"/>
      <c r="T21" s="469"/>
      <c r="U21" s="469"/>
      <c r="V21" s="469"/>
      <c r="W21" s="469"/>
      <c r="X21" s="469"/>
      <c r="Y21" s="469"/>
      <c r="Z21" s="469"/>
      <c r="AA21" s="469"/>
      <c r="AB21" s="469"/>
      <c r="AC21" s="469"/>
      <c r="AD21" s="469"/>
      <c r="AE21" s="469"/>
      <c r="AF21" s="469"/>
      <c r="AG21" s="469"/>
      <c r="AH21" s="469"/>
      <c r="AI21" s="469"/>
      <c r="AJ21" s="469"/>
      <c r="AK21" s="469"/>
      <c r="AL21" s="469"/>
      <c r="AM21" s="469"/>
      <c r="AN21" s="469"/>
      <c r="AO21" s="469"/>
      <c r="AP21" s="469"/>
      <c r="AQ21" s="469"/>
      <c r="AR21" s="469"/>
      <c r="AS21" s="469"/>
      <c r="AT21" s="469"/>
      <c r="AU21" s="469"/>
      <c r="AV21" s="469"/>
      <c r="AW21" s="469"/>
      <c r="AX21" s="469"/>
      <c r="AY21" s="469"/>
      <c r="AZ21" s="946"/>
      <c r="BA21" s="474"/>
      <c r="BB21" s="474"/>
      <c r="BC21" s="474"/>
      <c r="BD21" s="474"/>
      <c r="BE21" s="474"/>
      <c r="BF21" s="474"/>
      <c r="BG21" s="474"/>
      <c r="BH21" s="474"/>
      <c r="BI21" s="474"/>
      <c r="BJ21" s="474"/>
      <c r="BK21" s="474"/>
      <c r="BL21" s="474"/>
      <c r="BM21" s="474"/>
      <c r="BN21" s="474"/>
      <c r="BO21" s="474"/>
      <c r="BP21" s="474"/>
      <c r="BQ21" s="474"/>
      <c r="BR21" s="474"/>
      <c r="BS21" s="474"/>
      <c r="BT21" s="474"/>
      <c r="BU21" s="474"/>
      <c r="BV21" s="474"/>
    </row>
    <row r="22" spans="1:74" s="285" customFormat="1" ht="11.1" customHeight="1" x14ac:dyDescent="0.2">
      <c r="A22" s="475" t="s">
        <v>655</v>
      </c>
      <c r="B22" s="449" t="s">
        <v>1027</v>
      </c>
      <c r="C22" s="301">
        <v>9.0252123839999996</v>
      </c>
      <c r="D22" s="301">
        <v>7.6632963920000003</v>
      </c>
      <c r="E22" s="301">
        <v>8.4395646089999996</v>
      </c>
      <c r="F22" s="301">
        <v>7.3439979209999997</v>
      </c>
      <c r="G22" s="301">
        <v>7.6384179559999996</v>
      </c>
      <c r="H22" s="301">
        <v>8.2731327889999999</v>
      </c>
      <c r="I22" s="301">
        <v>10.511845667999999</v>
      </c>
      <c r="J22" s="301">
        <v>10.360737996999999</v>
      </c>
      <c r="K22" s="301">
        <v>8.2616489410000007</v>
      </c>
      <c r="L22" s="301">
        <v>7.3231363229999999</v>
      </c>
      <c r="M22" s="301">
        <v>7.8742737590000003</v>
      </c>
      <c r="N22" s="301">
        <v>8.2735665199999993</v>
      </c>
      <c r="O22" s="301">
        <v>8.1611340059999993</v>
      </c>
      <c r="P22" s="301">
        <v>7.565238452</v>
      </c>
      <c r="Q22" s="301">
        <v>8.3029057060000007</v>
      </c>
      <c r="R22" s="301">
        <v>7.0904809809999998</v>
      </c>
      <c r="S22" s="301">
        <v>7.2040374109999998</v>
      </c>
      <c r="T22" s="301">
        <v>7.6503634229999999</v>
      </c>
      <c r="U22" s="301">
        <v>10.783315447</v>
      </c>
      <c r="V22" s="301">
        <v>9.3504736919999996</v>
      </c>
      <c r="W22" s="301">
        <v>8.7014958520000008</v>
      </c>
      <c r="X22" s="301">
        <v>8.0038992429999993</v>
      </c>
      <c r="Y22" s="301">
        <v>7.5118631709999999</v>
      </c>
      <c r="Z22" s="301">
        <v>8.2138161749999998</v>
      </c>
      <c r="AA22" s="301">
        <v>8.8957866909999996</v>
      </c>
      <c r="AB22" s="301">
        <v>7.7669106299999999</v>
      </c>
      <c r="AC22" s="301">
        <v>8.888343763</v>
      </c>
      <c r="AD22" s="301">
        <v>7.7752049239999996</v>
      </c>
      <c r="AE22" s="301">
        <v>8.059973609</v>
      </c>
      <c r="AF22" s="301">
        <v>9.1979264680000004</v>
      </c>
      <c r="AG22" s="301">
        <v>11.026777019000001</v>
      </c>
      <c r="AH22" s="301">
        <v>10.365392258</v>
      </c>
      <c r="AI22" s="301">
        <v>8.5294027030000006</v>
      </c>
      <c r="AJ22" s="301">
        <v>8.1056886380000002</v>
      </c>
      <c r="AK22" s="301">
        <v>8.2512455530000004</v>
      </c>
      <c r="AL22" s="301">
        <v>8.6103924749999994</v>
      </c>
      <c r="AM22" s="301">
        <v>9.1075924859999997</v>
      </c>
      <c r="AN22" s="301">
        <v>8.047106973</v>
      </c>
      <c r="AO22" s="301">
        <v>8.6038443119999997</v>
      </c>
      <c r="AP22" s="301">
        <v>7.4047471160000002</v>
      </c>
      <c r="AQ22" s="301">
        <v>7.5924445440000001</v>
      </c>
      <c r="AR22" s="301">
        <v>9.6398535439999993</v>
      </c>
      <c r="AS22" s="301">
        <v>11.469217484</v>
      </c>
      <c r="AT22" s="301">
        <v>10.179866133999999</v>
      </c>
      <c r="AU22" s="301">
        <v>8.9278973770000007</v>
      </c>
      <c r="AV22" s="301">
        <v>8.6675518260000004</v>
      </c>
      <c r="AW22" s="301">
        <v>9.1229558869999998</v>
      </c>
      <c r="AX22" s="301">
        <v>10.154046916</v>
      </c>
      <c r="AY22" s="301">
        <v>10.752649999999999</v>
      </c>
      <c r="AZ22" s="916">
        <v>9.5323250000000002</v>
      </c>
      <c r="BA22" s="462">
        <v>9.0410050000000002</v>
      </c>
      <c r="BB22" s="462">
        <v>7.5251999999999999</v>
      </c>
      <c r="BC22" s="462">
        <v>7.7466189999999999</v>
      </c>
      <c r="BD22" s="462">
        <v>8.7642589999999991</v>
      </c>
      <c r="BE22" s="462">
        <v>10.828329999999999</v>
      </c>
      <c r="BF22" s="462">
        <v>10.236789999999999</v>
      </c>
      <c r="BG22" s="462">
        <v>8.2546250000000008</v>
      </c>
      <c r="BH22" s="462">
        <v>7.6296239999999997</v>
      </c>
      <c r="BI22" s="462">
        <v>7.4654920000000002</v>
      </c>
      <c r="BJ22" s="462">
        <v>8.6254519999999992</v>
      </c>
      <c r="BK22" s="462">
        <v>8.8799670000000006</v>
      </c>
      <c r="BL22" s="462">
        <v>7.6941879999999996</v>
      </c>
      <c r="BM22" s="462">
        <v>7.9394340000000003</v>
      </c>
      <c r="BN22" s="462">
        <v>7.4747320000000004</v>
      </c>
      <c r="BO22" s="462">
        <v>7.48027</v>
      </c>
      <c r="BP22" s="462">
        <v>8.4588610000000006</v>
      </c>
      <c r="BQ22" s="462">
        <v>10.62603</v>
      </c>
      <c r="BR22" s="462">
        <v>10.109680000000001</v>
      </c>
      <c r="BS22" s="462">
        <v>8.1468790000000002</v>
      </c>
      <c r="BT22" s="462">
        <v>7.2370960000000002</v>
      </c>
      <c r="BU22" s="462">
        <v>7.4314090000000004</v>
      </c>
      <c r="BV22" s="462">
        <v>8.5146080000000008</v>
      </c>
    </row>
    <row r="23" spans="1:74" ht="11.1" customHeight="1" x14ac:dyDescent="0.2">
      <c r="A23" s="234" t="s">
        <v>650</v>
      </c>
      <c r="B23" s="478" t="s">
        <v>1021</v>
      </c>
      <c r="C23" s="468">
        <v>3.939917957</v>
      </c>
      <c r="D23" s="468">
        <v>3.5889442699999998</v>
      </c>
      <c r="E23" s="468">
        <v>3.8894771869999998</v>
      </c>
      <c r="F23" s="468">
        <v>3.5339791479999998</v>
      </c>
      <c r="G23" s="468">
        <v>4.3209078449999998</v>
      </c>
      <c r="H23" s="468">
        <v>4.6405108940000002</v>
      </c>
      <c r="I23" s="468">
        <v>6.7065068849999996</v>
      </c>
      <c r="J23" s="468">
        <v>6.8012020360000003</v>
      </c>
      <c r="K23" s="468">
        <v>4.6609431160000003</v>
      </c>
      <c r="L23" s="468">
        <v>3.5988453310000001</v>
      </c>
      <c r="M23" s="468">
        <v>4.0187897379999997</v>
      </c>
      <c r="N23" s="468">
        <v>3.6339898179999999</v>
      </c>
      <c r="O23" s="468">
        <v>3.9874522190000001</v>
      </c>
      <c r="P23" s="468">
        <v>3.5278177070000001</v>
      </c>
      <c r="Q23" s="468">
        <v>4.0528060010000004</v>
      </c>
      <c r="R23" s="468">
        <v>4.24033807</v>
      </c>
      <c r="S23" s="468">
        <v>3.8364960419999998</v>
      </c>
      <c r="T23" s="468">
        <v>5.2840281759999996</v>
      </c>
      <c r="U23" s="468">
        <v>6.616514199</v>
      </c>
      <c r="V23" s="468">
        <v>5.351800334</v>
      </c>
      <c r="W23" s="468">
        <v>5.0974850549999999</v>
      </c>
      <c r="X23" s="468">
        <v>4.4334989150000004</v>
      </c>
      <c r="Y23" s="468">
        <v>4.3808034439999997</v>
      </c>
      <c r="Z23" s="468">
        <v>4.3836922889999999</v>
      </c>
      <c r="AA23" s="468">
        <v>4.9683504840000001</v>
      </c>
      <c r="AB23" s="468">
        <v>3.776053702</v>
      </c>
      <c r="AC23" s="468">
        <v>4.4389577710000001</v>
      </c>
      <c r="AD23" s="468">
        <v>3.4651499060000002</v>
      </c>
      <c r="AE23" s="468">
        <v>3.9221953169999999</v>
      </c>
      <c r="AF23" s="468">
        <v>5.2336902009999999</v>
      </c>
      <c r="AG23" s="468">
        <v>6.8832140190000004</v>
      </c>
      <c r="AH23" s="468">
        <v>6.3403160720000002</v>
      </c>
      <c r="AI23" s="468">
        <v>5.3091629349999998</v>
      </c>
      <c r="AJ23" s="468">
        <v>5.7701612359999999</v>
      </c>
      <c r="AK23" s="468">
        <v>5.0800340469999998</v>
      </c>
      <c r="AL23" s="468">
        <v>4.469341107</v>
      </c>
      <c r="AM23" s="468">
        <v>4.4206362029999999</v>
      </c>
      <c r="AN23" s="468">
        <v>4.1119539639999996</v>
      </c>
      <c r="AO23" s="468">
        <v>4.1969223089999996</v>
      </c>
      <c r="AP23" s="468">
        <v>3.8457082640000002</v>
      </c>
      <c r="AQ23" s="468">
        <v>3.7708791920000002</v>
      </c>
      <c r="AR23" s="468">
        <v>5.2747332250000003</v>
      </c>
      <c r="AS23" s="468">
        <v>7.0373225330000002</v>
      </c>
      <c r="AT23" s="468">
        <v>6.0635034059999997</v>
      </c>
      <c r="AU23" s="468">
        <v>4.9788262659999996</v>
      </c>
      <c r="AV23" s="468">
        <v>4.9409767999999996</v>
      </c>
      <c r="AW23" s="468">
        <v>5.1119411960000001</v>
      </c>
      <c r="AX23" s="468">
        <v>5.6554209100000001</v>
      </c>
      <c r="AY23" s="468">
        <v>5.9990110000000003</v>
      </c>
      <c r="AZ23" s="917">
        <v>5.3512089999999999</v>
      </c>
      <c r="BA23" s="456">
        <v>4.4038149999999998</v>
      </c>
      <c r="BB23" s="456">
        <v>4.2723760000000004</v>
      </c>
      <c r="BC23" s="456">
        <v>3.5843919999999998</v>
      </c>
      <c r="BD23" s="456">
        <v>4.4737179999999999</v>
      </c>
      <c r="BE23" s="456">
        <v>6.4867210000000002</v>
      </c>
      <c r="BF23" s="456">
        <v>6.1469040000000001</v>
      </c>
      <c r="BG23" s="456">
        <v>4.3851979999999999</v>
      </c>
      <c r="BH23" s="456">
        <v>4.103529</v>
      </c>
      <c r="BI23" s="456">
        <v>3.455247</v>
      </c>
      <c r="BJ23" s="456">
        <v>3.896833</v>
      </c>
      <c r="BK23" s="456">
        <v>3.9672809999999998</v>
      </c>
      <c r="BL23" s="456">
        <v>3.4026320000000001</v>
      </c>
      <c r="BM23" s="456">
        <v>3.0485410000000002</v>
      </c>
      <c r="BN23" s="456">
        <v>2.6397249999999999</v>
      </c>
      <c r="BO23" s="456">
        <v>2.7542390000000001</v>
      </c>
      <c r="BP23" s="456">
        <v>3.9703759999999999</v>
      </c>
      <c r="BQ23" s="456">
        <v>6.1141360000000002</v>
      </c>
      <c r="BR23" s="456">
        <v>5.8535589999999997</v>
      </c>
      <c r="BS23" s="456">
        <v>4.1157690000000002</v>
      </c>
      <c r="BT23" s="456">
        <v>4.2542859999999996</v>
      </c>
      <c r="BU23" s="456">
        <v>3.2810290000000002</v>
      </c>
      <c r="BV23" s="456">
        <v>3.6894719999999999</v>
      </c>
    </row>
    <row r="24" spans="1:74" ht="11.1" customHeight="1" x14ac:dyDescent="0.2">
      <c r="A24" s="234" t="s">
        <v>651</v>
      </c>
      <c r="B24" s="478" t="s">
        <v>473</v>
      </c>
      <c r="C24" s="468">
        <v>0.15433516799999999</v>
      </c>
      <c r="D24" s="468">
        <v>9.1760670000000003E-2</v>
      </c>
      <c r="E24" s="468">
        <v>1.3233144000000001E-2</v>
      </c>
      <c r="F24" s="468">
        <v>4.16885E-3</v>
      </c>
      <c r="G24" s="468">
        <v>6.7032029999999996E-3</v>
      </c>
      <c r="H24" s="468">
        <v>1.813217E-3</v>
      </c>
      <c r="I24" s="468">
        <v>1.3912753999999999E-2</v>
      </c>
      <c r="J24" s="468">
        <v>1.9949887999999999E-2</v>
      </c>
      <c r="K24" s="468">
        <v>1.9410149999999999E-3</v>
      </c>
      <c r="L24" s="468">
        <v>2.9320259999999999E-3</v>
      </c>
      <c r="M24" s="468">
        <v>4.3568460000000002E-3</v>
      </c>
      <c r="N24" s="468">
        <v>3.2791041E-2</v>
      </c>
      <c r="O24" s="468">
        <v>2.8954839E-2</v>
      </c>
      <c r="P24" s="468">
        <v>8.2918449000000005E-2</v>
      </c>
      <c r="Q24" s="468">
        <v>5.6058009999999997E-3</v>
      </c>
      <c r="R24" s="468">
        <v>2.5041709999999999E-3</v>
      </c>
      <c r="S24" s="468">
        <v>1.906982E-3</v>
      </c>
      <c r="T24" s="468">
        <v>1.8449510000000001E-3</v>
      </c>
      <c r="U24" s="468">
        <v>1.3886745000000001E-2</v>
      </c>
      <c r="V24" s="468">
        <v>2.073872E-3</v>
      </c>
      <c r="W24" s="468">
        <v>2.9886099999999998E-4</v>
      </c>
      <c r="X24" s="468">
        <v>2.7703756999999999E-2</v>
      </c>
      <c r="Y24" s="468">
        <v>8.8356690000000009E-3</v>
      </c>
      <c r="Z24" s="468">
        <v>2.6811232000000001E-2</v>
      </c>
      <c r="AA24" s="468">
        <v>3.0665102E-2</v>
      </c>
      <c r="AB24" s="468">
        <v>3.0678089999999999E-3</v>
      </c>
      <c r="AC24" s="468">
        <v>1.162532E-2</v>
      </c>
      <c r="AD24" s="468">
        <v>1.788607E-3</v>
      </c>
      <c r="AE24" s="468">
        <v>1.7261189999999999E-3</v>
      </c>
      <c r="AF24" s="468">
        <v>1.605963E-3</v>
      </c>
      <c r="AG24" s="468">
        <v>4.9509099000000001E-2</v>
      </c>
      <c r="AH24" s="468">
        <v>2.0788035E-2</v>
      </c>
      <c r="AI24" s="468">
        <v>2.6339689999999999E-3</v>
      </c>
      <c r="AJ24" s="468">
        <v>2.3831500000000001E-3</v>
      </c>
      <c r="AK24" s="468">
        <v>2.4496357999999999E-2</v>
      </c>
      <c r="AL24" s="468">
        <v>0.1035606</v>
      </c>
      <c r="AM24" s="468">
        <v>0.100862351</v>
      </c>
      <c r="AN24" s="468">
        <v>3.3500699000000002E-2</v>
      </c>
      <c r="AO24" s="468">
        <v>4.2489629999999997E-3</v>
      </c>
      <c r="AP24" s="468">
        <v>2.1624790000000001E-3</v>
      </c>
      <c r="AQ24" s="468">
        <v>2.3613940000000002E-3</v>
      </c>
      <c r="AR24" s="468">
        <v>2.2079906999999999E-2</v>
      </c>
      <c r="AS24" s="468">
        <v>6.5920135000000005E-2</v>
      </c>
      <c r="AT24" s="468">
        <v>3.1459899E-2</v>
      </c>
      <c r="AU24" s="468">
        <v>1.6689000000000001E-3</v>
      </c>
      <c r="AV24" s="468">
        <v>3.149495E-3</v>
      </c>
      <c r="AW24" s="468">
        <v>2.5787900000000001E-3</v>
      </c>
      <c r="AX24" s="468">
        <v>1.2121530000000001E-3</v>
      </c>
      <c r="AY24" s="468">
        <v>0.40482240000000003</v>
      </c>
      <c r="AZ24" s="917">
        <v>3.3500700000000001E-2</v>
      </c>
      <c r="BA24" s="456">
        <v>4.2489600000000004E-3</v>
      </c>
      <c r="BB24" s="456">
        <v>2.16248E-3</v>
      </c>
      <c r="BC24" s="456">
        <v>2.3613900000000001E-3</v>
      </c>
      <c r="BD24" s="456">
        <v>2.20799E-2</v>
      </c>
      <c r="BE24" s="456">
        <v>6.5920099999999995E-2</v>
      </c>
      <c r="BF24" s="456">
        <v>3.1459899999999999E-2</v>
      </c>
      <c r="BG24" s="456">
        <v>1.6689000000000001E-3</v>
      </c>
      <c r="BH24" s="456">
        <v>3.1495E-3</v>
      </c>
      <c r="BI24" s="456">
        <v>2.5787900000000001E-3</v>
      </c>
      <c r="BJ24" s="456">
        <v>1.2121499999999999E-3</v>
      </c>
      <c r="BK24" s="456">
        <v>9.2082399999999995E-2</v>
      </c>
      <c r="BL24" s="456">
        <v>3.3500700000000001E-2</v>
      </c>
      <c r="BM24" s="456">
        <v>4.2489600000000004E-3</v>
      </c>
      <c r="BN24" s="456">
        <v>2.16248E-3</v>
      </c>
      <c r="BO24" s="456">
        <v>2.3613900000000001E-3</v>
      </c>
      <c r="BP24" s="456">
        <v>2.20799E-2</v>
      </c>
      <c r="BQ24" s="456">
        <v>6.5920099999999995E-2</v>
      </c>
      <c r="BR24" s="456">
        <v>3.1459899999999999E-2</v>
      </c>
      <c r="BS24" s="456">
        <v>1.6689000000000001E-3</v>
      </c>
      <c r="BT24" s="456">
        <v>3.1495E-3</v>
      </c>
      <c r="BU24" s="456">
        <v>2.5787900000000001E-3</v>
      </c>
      <c r="BV24" s="456">
        <v>1.2121499999999999E-3</v>
      </c>
    </row>
    <row r="25" spans="1:74" ht="11.1" customHeight="1" x14ac:dyDescent="0.2">
      <c r="A25" s="234" t="s">
        <v>652</v>
      </c>
      <c r="B25" s="446" t="s">
        <v>1022</v>
      </c>
      <c r="C25" s="468">
        <v>2.351677</v>
      </c>
      <c r="D25" s="468">
        <v>2.2473770000000002</v>
      </c>
      <c r="E25" s="468">
        <v>2.483851</v>
      </c>
      <c r="F25" s="468">
        <v>1.7011769999999999</v>
      </c>
      <c r="G25" s="468">
        <v>1.573663</v>
      </c>
      <c r="H25" s="468">
        <v>2.2830180000000002</v>
      </c>
      <c r="I25" s="468">
        <v>2.4790740000000002</v>
      </c>
      <c r="J25" s="468">
        <v>2.4692310000000002</v>
      </c>
      <c r="K25" s="468">
        <v>2.391289</v>
      </c>
      <c r="L25" s="468">
        <v>2.4850319999999999</v>
      </c>
      <c r="M25" s="468">
        <v>2.4198059999999999</v>
      </c>
      <c r="N25" s="468">
        <v>2.5005000000000002</v>
      </c>
      <c r="O25" s="468">
        <v>2.454634</v>
      </c>
      <c r="P25" s="468">
        <v>2.1987679999999998</v>
      </c>
      <c r="Q25" s="468">
        <v>2.4810859999999999</v>
      </c>
      <c r="R25" s="468">
        <v>0.999247</v>
      </c>
      <c r="S25" s="468">
        <v>1.4977579999999999</v>
      </c>
      <c r="T25" s="468">
        <v>0.924898</v>
      </c>
      <c r="U25" s="468">
        <v>2.3311120000000001</v>
      </c>
      <c r="V25" s="468">
        <v>2.3212760000000001</v>
      </c>
      <c r="W25" s="468">
        <v>2.2086800000000002</v>
      </c>
      <c r="X25" s="468">
        <v>2.0885129999999998</v>
      </c>
      <c r="Y25" s="468">
        <v>1.5202180000000001</v>
      </c>
      <c r="Z25" s="468">
        <v>2.1780490000000001</v>
      </c>
      <c r="AA25" s="468">
        <v>2.1924380000000001</v>
      </c>
      <c r="AB25" s="468">
        <v>2.3353359999999999</v>
      </c>
      <c r="AC25" s="468">
        <v>2.4955579999999999</v>
      </c>
      <c r="AD25" s="468">
        <v>2.4170400000000001</v>
      </c>
      <c r="AE25" s="468">
        <v>2.4621050000000002</v>
      </c>
      <c r="AF25" s="468">
        <v>2.407689</v>
      </c>
      <c r="AG25" s="468">
        <v>2.4765830000000002</v>
      </c>
      <c r="AH25" s="468">
        <v>2.4398930000000001</v>
      </c>
      <c r="AI25" s="468">
        <v>1.9673879999999999</v>
      </c>
      <c r="AJ25" s="468">
        <v>1.088438</v>
      </c>
      <c r="AK25" s="468">
        <v>1.836929</v>
      </c>
      <c r="AL25" s="468">
        <v>2.4277700000000002</v>
      </c>
      <c r="AM25" s="468">
        <v>2.498367</v>
      </c>
      <c r="AN25" s="468">
        <v>2.2483200000000001</v>
      </c>
      <c r="AO25" s="468">
        <v>2.4948709999999998</v>
      </c>
      <c r="AP25" s="468">
        <v>1.801188</v>
      </c>
      <c r="AQ25" s="468">
        <v>1.9286620000000001</v>
      </c>
      <c r="AR25" s="468">
        <v>2.4112969999999998</v>
      </c>
      <c r="AS25" s="468">
        <v>2.4785699999999999</v>
      </c>
      <c r="AT25" s="468">
        <v>2.324951</v>
      </c>
      <c r="AU25" s="468">
        <v>2.383381</v>
      </c>
      <c r="AV25" s="468">
        <v>2.1408719999999999</v>
      </c>
      <c r="AW25" s="468">
        <v>2.408239</v>
      </c>
      <c r="AX25" s="468">
        <v>2.5001639999999998</v>
      </c>
      <c r="AY25" s="468">
        <v>2.5230199999999998</v>
      </c>
      <c r="AZ25" s="917">
        <v>2.2763</v>
      </c>
      <c r="BA25" s="456">
        <v>2.4237799999999998</v>
      </c>
      <c r="BB25" s="456">
        <v>0.98480999999999996</v>
      </c>
      <c r="BC25" s="456">
        <v>2.03932</v>
      </c>
      <c r="BD25" s="456">
        <v>2.3455900000000001</v>
      </c>
      <c r="BE25" s="456">
        <v>2.4237799999999998</v>
      </c>
      <c r="BF25" s="456">
        <v>2.4237799999999998</v>
      </c>
      <c r="BG25" s="456">
        <v>2.3455900000000001</v>
      </c>
      <c r="BH25" s="456">
        <v>1.7762899999999999</v>
      </c>
      <c r="BI25" s="456">
        <v>1.92109</v>
      </c>
      <c r="BJ25" s="456">
        <v>2.4237799999999998</v>
      </c>
      <c r="BK25" s="456">
        <v>2.4237799999999998</v>
      </c>
      <c r="BL25" s="456">
        <v>2.1892200000000002</v>
      </c>
      <c r="BM25" s="456">
        <v>2.4237799999999998</v>
      </c>
      <c r="BN25" s="456">
        <v>2.3455900000000001</v>
      </c>
      <c r="BO25" s="456">
        <v>2.4237799999999998</v>
      </c>
      <c r="BP25" s="456">
        <v>2.3455900000000001</v>
      </c>
      <c r="BQ25" s="456">
        <v>2.4237799999999998</v>
      </c>
      <c r="BR25" s="456">
        <v>2.4237799999999998</v>
      </c>
      <c r="BS25" s="456">
        <v>2.3455900000000001</v>
      </c>
      <c r="BT25" s="456">
        <v>1.0114399999999999</v>
      </c>
      <c r="BU25" s="456">
        <v>2.0215000000000001</v>
      </c>
      <c r="BV25" s="456">
        <v>2.4237799999999998</v>
      </c>
    </row>
    <row r="26" spans="1:74" ht="11.1" customHeight="1" x14ac:dyDescent="0.2">
      <c r="A26" s="234" t="s">
        <v>653</v>
      </c>
      <c r="B26" s="446" t="s">
        <v>1015</v>
      </c>
      <c r="C26" s="468">
        <v>0.50072918300000002</v>
      </c>
      <c r="D26" s="468">
        <v>0.61926938799999998</v>
      </c>
      <c r="E26" s="468">
        <v>0.90835944999999996</v>
      </c>
      <c r="F26" s="468">
        <v>1.040137264</v>
      </c>
      <c r="G26" s="468">
        <v>0.75784167800000002</v>
      </c>
      <c r="H26" s="468">
        <v>0.35747368800000001</v>
      </c>
      <c r="I26" s="468">
        <v>0.20358311800000001</v>
      </c>
      <c r="J26" s="468">
        <v>0.178426736</v>
      </c>
      <c r="K26" s="468">
        <v>0.33314761199999998</v>
      </c>
      <c r="L26" s="468">
        <v>0.43662063600000001</v>
      </c>
      <c r="M26" s="468">
        <v>0.48507423700000002</v>
      </c>
      <c r="N26" s="468">
        <v>0.70199537000000001</v>
      </c>
      <c r="O26" s="468">
        <v>0.89396942000000001</v>
      </c>
      <c r="P26" s="468">
        <v>0.67737340999999995</v>
      </c>
      <c r="Q26" s="468">
        <v>0.70040243000000002</v>
      </c>
      <c r="R26" s="468">
        <v>0.83645356999999998</v>
      </c>
      <c r="S26" s="468">
        <v>0.66906761999999997</v>
      </c>
      <c r="T26" s="468">
        <v>0.56193472</v>
      </c>
      <c r="U26" s="468">
        <v>0.85382696000000002</v>
      </c>
      <c r="V26" s="468">
        <v>0.71515010999999995</v>
      </c>
      <c r="W26" s="468">
        <v>0.58289924999999998</v>
      </c>
      <c r="X26" s="468">
        <v>0.63139234</v>
      </c>
      <c r="Y26" s="468">
        <v>0.61253972999999995</v>
      </c>
      <c r="Z26" s="468">
        <v>0.77504640000000002</v>
      </c>
      <c r="AA26" s="468">
        <v>0.79697415500000002</v>
      </c>
      <c r="AB26" s="468">
        <v>0.63880530599999996</v>
      </c>
      <c r="AC26" s="468">
        <v>0.85748878799999995</v>
      </c>
      <c r="AD26" s="468">
        <v>0.86780387400000003</v>
      </c>
      <c r="AE26" s="468">
        <v>0.72694927200000004</v>
      </c>
      <c r="AF26" s="468">
        <v>0.44158014899999998</v>
      </c>
      <c r="AG26" s="468">
        <v>0.54046530000000004</v>
      </c>
      <c r="AH26" s="468">
        <v>0.548805404</v>
      </c>
      <c r="AI26" s="468">
        <v>0.28417219900000001</v>
      </c>
      <c r="AJ26" s="468">
        <v>0.25004115399999999</v>
      </c>
      <c r="AK26" s="468">
        <v>0.257273843</v>
      </c>
      <c r="AL26" s="468">
        <v>0.54520675900000004</v>
      </c>
      <c r="AM26" s="468">
        <v>0.53377942700000003</v>
      </c>
      <c r="AN26" s="468">
        <v>0.537076883</v>
      </c>
      <c r="AO26" s="468">
        <v>0.60953778800000002</v>
      </c>
      <c r="AP26" s="468">
        <v>0.52931865099999997</v>
      </c>
      <c r="AQ26" s="468">
        <v>0.65937670199999998</v>
      </c>
      <c r="AR26" s="468">
        <v>0.59301747100000002</v>
      </c>
      <c r="AS26" s="468">
        <v>0.52990499800000002</v>
      </c>
      <c r="AT26" s="468">
        <v>0.496432441</v>
      </c>
      <c r="AU26" s="468">
        <v>0.42729488399999999</v>
      </c>
      <c r="AV26" s="468">
        <v>0.440267299</v>
      </c>
      <c r="AW26" s="468">
        <v>0.478756821</v>
      </c>
      <c r="AX26" s="468">
        <v>0.49488998899999997</v>
      </c>
      <c r="AY26" s="468">
        <v>0.58986649999999996</v>
      </c>
      <c r="AZ26" s="917">
        <v>0.5533747</v>
      </c>
      <c r="BA26" s="456">
        <v>0.71338710000000005</v>
      </c>
      <c r="BB26" s="456">
        <v>0.85951029999999995</v>
      </c>
      <c r="BC26" s="456">
        <v>0.77923790000000004</v>
      </c>
      <c r="BD26" s="456">
        <v>0.55294920000000003</v>
      </c>
      <c r="BE26" s="456">
        <v>0.4854985</v>
      </c>
      <c r="BF26" s="456">
        <v>0.38113089999999999</v>
      </c>
      <c r="BG26" s="456">
        <v>0.36154360000000002</v>
      </c>
      <c r="BH26" s="456">
        <v>0.50151579999999996</v>
      </c>
      <c r="BI26" s="456">
        <v>0.57289599999999996</v>
      </c>
      <c r="BJ26" s="456">
        <v>0.69160410000000005</v>
      </c>
      <c r="BK26" s="456">
        <v>0.69360560000000004</v>
      </c>
      <c r="BL26" s="456">
        <v>0.60324469999999997</v>
      </c>
      <c r="BM26" s="456">
        <v>0.74367190000000005</v>
      </c>
      <c r="BN26" s="456">
        <v>0.87671319999999997</v>
      </c>
      <c r="BO26" s="456">
        <v>0.78972410000000004</v>
      </c>
      <c r="BP26" s="456">
        <v>0.55885569999999996</v>
      </c>
      <c r="BQ26" s="456">
        <v>0.48940600000000001</v>
      </c>
      <c r="BR26" s="456">
        <v>0.38366349999999999</v>
      </c>
      <c r="BS26" s="456">
        <v>0.3634771</v>
      </c>
      <c r="BT26" s="456">
        <v>0.50374669999999999</v>
      </c>
      <c r="BU26" s="456">
        <v>0.57526189999999999</v>
      </c>
      <c r="BV26" s="456">
        <v>0.69168169999999995</v>
      </c>
    </row>
    <row r="27" spans="1:74" ht="11.1" customHeight="1" x14ac:dyDescent="0.2">
      <c r="A27" s="234" t="s">
        <v>1557</v>
      </c>
      <c r="B27" s="446" t="s">
        <v>1016</v>
      </c>
      <c r="C27" s="468">
        <v>0.42399894100000002</v>
      </c>
      <c r="D27" s="468">
        <v>0.400686651</v>
      </c>
      <c r="E27" s="468">
        <v>0.45066539900000002</v>
      </c>
      <c r="F27" s="468">
        <v>0.41379280299999999</v>
      </c>
      <c r="G27" s="468">
        <v>0.26362746799999998</v>
      </c>
      <c r="H27" s="468">
        <v>0.25479177200000003</v>
      </c>
      <c r="I27" s="468">
        <v>0.266606122</v>
      </c>
      <c r="J27" s="468">
        <v>0.15849137299999999</v>
      </c>
      <c r="K27" s="468">
        <v>0.25428525899999999</v>
      </c>
      <c r="L27" s="468">
        <v>0.26885080900000002</v>
      </c>
      <c r="M27" s="468">
        <v>0.42690075999999999</v>
      </c>
      <c r="N27" s="468">
        <v>0.43096772300000002</v>
      </c>
      <c r="O27" s="468">
        <v>0.30410737799999998</v>
      </c>
      <c r="P27" s="468">
        <v>0.30187255200000002</v>
      </c>
      <c r="Q27" s="468">
        <v>0.40074828899999998</v>
      </c>
      <c r="R27" s="468">
        <v>0.33991504700000003</v>
      </c>
      <c r="S27" s="468">
        <v>0.383071891</v>
      </c>
      <c r="T27" s="468">
        <v>0.175184651</v>
      </c>
      <c r="U27" s="468">
        <v>0.13821296999999999</v>
      </c>
      <c r="V27" s="468">
        <v>0.23802705499999999</v>
      </c>
      <c r="W27" s="468">
        <v>0.18856055099999999</v>
      </c>
      <c r="X27" s="468">
        <v>0.26497938300000001</v>
      </c>
      <c r="Y27" s="468">
        <v>0.363194925</v>
      </c>
      <c r="Z27" s="468">
        <v>0.32707280399999999</v>
      </c>
      <c r="AA27" s="468">
        <v>0.33697820899999997</v>
      </c>
      <c r="AB27" s="468">
        <v>0.35479248800000002</v>
      </c>
      <c r="AC27" s="468">
        <v>0.406606672</v>
      </c>
      <c r="AD27" s="468">
        <v>0.353917343</v>
      </c>
      <c r="AE27" s="468">
        <v>0.19319303500000001</v>
      </c>
      <c r="AF27" s="468">
        <v>0.236091367</v>
      </c>
      <c r="AG27" s="468">
        <v>0.17357389600000001</v>
      </c>
      <c r="AH27" s="468">
        <v>0.173590041</v>
      </c>
      <c r="AI27" s="468">
        <v>0.18837662799999999</v>
      </c>
      <c r="AJ27" s="468">
        <v>0.35142934599999998</v>
      </c>
      <c r="AK27" s="468">
        <v>0.47200651100000002</v>
      </c>
      <c r="AL27" s="468">
        <v>0.34011302100000002</v>
      </c>
      <c r="AM27" s="468">
        <v>0.46318837699999998</v>
      </c>
      <c r="AN27" s="468">
        <v>0.37684155499999999</v>
      </c>
      <c r="AO27" s="468">
        <v>0.436281745</v>
      </c>
      <c r="AP27" s="468">
        <v>0.37533353800000002</v>
      </c>
      <c r="AQ27" s="468">
        <v>0.30128980500000002</v>
      </c>
      <c r="AR27" s="468">
        <v>0.26009238000000001</v>
      </c>
      <c r="AS27" s="468">
        <v>0.224160047</v>
      </c>
      <c r="AT27" s="468">
        <v>0.184278571</v>
      </c>
      <c r="AU27" s="468">
        <v>0.20440948</v>
      </c>
      <c r="AV27" s="468">
        <v>0.36802515600000002</v>
      </c>
      <c r="AW27" s="468">
        <v>0.42431523700000001</v>
      </c>
      <c r="AX27" s="468">
        <v>0.49472379399999999</v>
      </c>
      <c r="AY27" s="468">
        <v>0.43477460000000001</v>
      </c>
      <c r="AZ27" s="917">
        <v>0.55883689999999997</v>
      </c>
      <c r="BA27" s="456">
        <v>0.6602654</v>
      </c>
      <c r="BB27" s="456">
        <v>0.56925049999999999</v>
      </c>
      <c r="BC27" s="456">
        <v>0.43040679999999998</v>
      </c>
      <c r="BD27" s="456">
        <v>0.37214829999999999</v>
      </c>
      <c r="BE27" s="456">
        <v>0.30399619999999999</v>
      </c>
      <c r="BF27" s="456">
        <v>0.28537380000000001</v>
      </c>
      <c r="BG27" s="456">
        <v>0.30217369999999999</v>
      </c>
      <c r="BH27" s="456">
        <v>0.53788449999999999</v>
      </c>
      <c r="BI27" s="456">
        <v>0.84881980000000001</v>
      </c>
      <c r="BJ27" s="456">
        <v>0.83746549999999997</v>
      </c>
      <c r="BK27" s="456">
        <v>0.82772409999999996</v>
      </c>
      <c r="BL27" s="456">
        <v>0.72035479999999996</v>
      </c>
      <c r="BM27" s="456">
        <v>0.84628800000000004</v>
      </c>
      <c r="BN27" s="456">
        <v>0.72986430000000002</v>
      </c>
      <c r="BO27" s="456">
        <v>0.54643819999999999</v>
      </c>
      <c r="BP27" s="456">
        <v>0.48157929999999999</v>
      </c>
      <c r="BQ27" s="456">
        <v>0.39591700000000002</v>
      </c>
      <c r="BR27" s="456">
        <v>0.3592148</v>
      </c>
      <c r="BS27" s="456">
        <v>0.38652829999999999</v>
      </c>
      <c r="BT27" s="456">
        <v>0.6937508</v>
      </c>
      <c r="BU27" s="456">
        <v>0.84627830000000004</v>
      </c>
      <c r="BV27" s="456">
        <v>0.8513754</v>
      </c>
    </row>
    <row r="28" spans="1:74" ht="11.1" customHeight="1" x14ac:dyDescent="0.2">
      <c r="A28" s="234" t="s">
        <v>1558</v>
      </c>
      <c r="B28" s="446" t="s">
        <v>1017</v>
      </c>
      <c r="C28" s="468">
        <v>0.194543511</v>
      </c>
      <c r="D28" s="468">
        <v>0.16620300900000001</v>
      </c>
      <c r="E28" s="468">
        <v>0.27518367500000002</v>
      </c>
      <c r="F28" s="468">
        <v>0.33540501299999997</v>
      </c>
      <c r="G28" s="468">
        <v>0.38830035099999999</v>
      </c>
      <c r="H28" s="468">
        <v>0.38929855299999999</v>
      </c>
      <c r="I28" s="468">
        <v>0.42779225199999998</v>
      </c>
      <c r="J28" s="468">
        <v>0.38303163400000001</v>
      </c>
      <c r="K28" s="468">
        <v>0.31569912700000002</v>
      </c>
      <c r="L28" s="468">
        <v>0.26304682800000001</v>
      </c>
      <c r="M28" s="468">
        <v>0.20302168400000001</v>
      </c>
      <c r="N28" s="468">
        <v>0.13565596799999999</v>
      </c>
      <c r="O28" s="468">
        <v>0.12861283900000001</v>
      </c>
      <c r="P28" s="468">
        <v>0.21768636599999999</v>
      </c>
      <c r="Q28" s="468">
        <v>0.31678531700000001</v>
      </c>
      <c r="R28" s="468">
        <v>0.36911491600000002</v>
      </c>
      <c r="S28" s="468">
        <v>0.49713638700000001</v>
      </c>
      <c r="T28" s="468">
        <v>0.37717124200000002</v>
      </c>
      <c r="U28" s="468">
        <v>0.40534815400000002</v>
      </c>
      <c r="V28" s="468">
        <v>0.38147527199999998</v>
      </c>
      <c r="W28" s="468">
        <v>0.33148525400000001</v>
      </c>
      <c r="X28" s="468">
        <v>0.278252163</v>
      </c>
      <c r="Y28" s="468">
        <v>0.246610581</v>
      </c>
      <c r="Z28" s="468">
        <v>0.160837217</v>
      </c>
      <c r="AA28" s="468">
        <v>0.114738875</v>
      </c>
      <c r="AB28" s="468">
        <v>0.30746287</v>
      </c>
      <c r="AC28" s="468">
        <v>0.36490913400000002</v>
      </c>
      <c r="AD28" s="468">
        <v>0.40819291400000002</v>
      </c>
      <c r="AE28" s="468">
        <v>0.49019834400000001</v>
      </c>
      <c r="AF28" s="468">
        <v>0.51865122600000002</v>
      </c>
      <c r="AG28" s="468">
        <v>0.52862920099999999</v>
      </c>
      <c r="AH28" s="468">
        <v>0.48559511799999999</v>
      </c>
      <c r="AI28" s="468">
        <v>0.44950327899999998</v>
      </c>
      <c r="AJ28" s="468">
        <v>0.41711993600000002</v>
      </c>
      <c r="AK28" s="468">
        <v>0.28363145099999998</v>
      </c>
      <c r="AL28" s="468">
        <v>0.185801675</v>
      </c>
      <c r="AM28" s="468">
        <v>0.31536587900000002</v>
      </c>
      <c r="AN28" s="468">
        <v>0.32830178500000001</v>
      </c>
      <c r="AO28" s="468">
        <v>0.50141826899999997</v>
      </c>
      <c r="AP28" s="468">
        <v>0.55654633799999997</v>
      </c>
      <c r="AQ28" s="468">
        <v>0.59986429299999999</v>
      </c>
      <c r="AR28" s="468">
        <v>0.65959844700000003</v>
      </c>
      <c r="AS28" s="468">
        <v>0.69168931099999997</v>
      </c>
      <c r="AT28" s="468">
        <v>0.67892294799999997</v>
      </c>
      <c r="AU28" s="468">
        <v>0.58939680999999999</v>
      </c>
      <c r="AV28" s="468">
        <v>0.49088499099999999</v>
      </c>
      <c r="AW28" s="468">
        <v>0.37415609399999999</v>
      </c>
      <c r="AX28" s="468">
        <v>0.28378435200000002</v>
      </c>
      <c r="AY28" s="468">
        <v>0.25660769999999999</v>
      </c>
      <c r="AZ28" s="917">
        <v>0.32937759999999999</v>
      </c>
      <c r="BA28" s="456">
        <v>0.4715915</v>
      </c>
      <c r="BB28" s="456">
        <v>0.52617749999999996</v>
      </c>
      <c r="BC28" s="456">
        <v>0.59538950000000002</v>
      </c>
      <c r="BD28" s="456">
        <v>0.62423130000000004</v>
      </c>
      <c r="BE28" s="456">
        <v>0.6432542</v>
      </c>
      <c r="BF28" s="456">
        <v>0.61835850000000003</v>
      </c>
      <c r="BG28" s="456">
        <v>0.54324099999999997</v>
      </c>
      <c r="BH28" s="456">
        <v>0.46561740000000001</v>
      </c>
      <c r="BI28" s="456">
        <v>0.3464354</v>
      </c>
      <c r="BJ28" s="456">
        <v>0.25501259999999998</v>
      </c>
      <c r="BK28" s="456">
        <v>0.29150359999999997</v>
      </c>
      <c r="BL28" s="456">
        <v>0.3624906</v>
      </c>
      <c r="BM28" s="456">
        <v>0.52249080000000003</v>
      </c>
      <c r="BN28" s="456">
        <v>0.58142939999999999</v>
      </c>
      <c r="BO28" s="456">
        <v>0.66007959999999999</v>
      </c>
      <c r="BP28" s="456">
        <v>0.70115780000000005</v>
      </c>
      <c r="BQ28" s="456">
        <v>0.72333639999999999</v>
      </c>
      <c r="BR28" s="456">
        <v>0.69681709999999997</v>
      </c>
      <c r="BS28" s="456">
        <v>0.61142989999999997</v>
      </c>
      <c r="BT28" s="456">
        <v>0.53288979999999997</v>
      </c>
      <c r="BU28" s="456">
        <v>0.39587509999999998</v>
      </c>
      <c r="BV28" s="456">
        <v>0.2850761</v>
      </c>
    </row>
    <row r="29" spans="1:74" ht="11.1" customHeight="1" x14ac:dyDescent="0.2">
      <c r="A29" s="234" t="s">
        <v>654</v>
      </c>
      <c r="B29" s="478" t="s">
        <v>1559</v>
      </c>
      <c r="C29" s="468">
        <v>1.4600106239999999</v>
      </c>
      <c r="D29" s="468">
        <v>0.54905540399999997</v>
      </c>
      <c r="E29" s="468">
        <v>0.41879475399999999</v>
      </c>
      <c r="F29" s="468">
        <v>0.31533784300000001</v>
      </c>
      <c r="G29" s="468">
        <v>0.32737441099999998</v>
      </c>
      <c r="H29" s="468">
        <v>0.34622666499999999</v>
      </c>
      <c r="I29" s="468">
        <v>0.41437053699999998</v>
      </c>
      <c r="J29" s="468">
        <v>0.35040533000000001</v>
      </c>
      <c r="K29" s="468">
        <v>0.30434381199999999</v>
      </c>
      <c r="L29" s="468">
        <v>0.26780869299999999</v>
      </c>
      <c r="M29" s="468">
        <v>0.31632449400000001</v>
      </c>
      <c r="N29" s="468">
        <v>0.83766660000000004</v>
      </c>
      <c r="O29" s="468">
        <v>0.36340331100000001</v>
      </c>
      <c r="P29" s="468">
        <v>0.55880196800000004</v>
      </c>
      <c r="Q29" s="468">
        <v>0.34547186800000002</v>
      </c>
      <c r="R29" s="468">
        <v>0.30290820699999998</v>
      </c>
      <c r="S29" s="468">
        <v>0.31860048899999999</v>
      </c>
      <c r="T29" s="468">
        <v>0.32530168300000001</v>
      </c>
      <c r="U29" s="468">
        <v>0.42441441899999999</v>
      </c>
      <c r="V29" s="468">
        <v>0.340671049</v>
      </c>
      <c r="W29" s="468">
        <v>0.29208688100000002</v>
      </c>
      <c r="X29" s="468">
        <v>0.279559685</v>
      </c>
      <c r="Y29" s="468">
        <v>0.37966082200000001</v>
      </c>
      <c r="Z29" s="468">
        <v>0.36230723300000001</v>
      </c>
      <c r="AA29" s="468">
        <v>0.45564186600000001</v>
      </c>
      <c r="AB29" s="468">
        <v>0.35139245499999999</v>
      </c>
      <c r="AC29" s="468">
        <v>0.31319807799999999</v>
      </c>
      <c r="AD29" s="468">
        <v>0.26131228000000001</v>
      </c>
      <c r="AE29" s="468">
        <v>0.26360652200000001</v>
      </c>
      <c r="AF29" s="468">
        <v>0.35861856199999997</v>
      </c>
      <c r="AG29" s="468">
        <v>0.37480250399999998</v>
      </c>
      <c r="AH29" s="468">
        <v>0.35640458800000002</v>
      </c>
      <c r="AI29" s="468">
        <v>0.32816569299999998</v>
      </c>
      <c r="AJ29" s="468">
        <v>0.226115816</v>
      </c>
      <c r="AK29" s="468">
        <v>0.29687434299999998</v>
      </c>
      <c r="AL29" s="468">
        <v>0.53859931299999997</v>
      </c>
      <c r="AM29" s="468">
        <v>0.77539324899999995</v>
      </c>
      <c r="AN29" s="468">
        <v>0.41111208700000001</v>
      </c>
      <c r="AO29" s="468">
        <v>0.36056423799999998</v>
      </c>
      <c r="AP29" s="468">
        <v>0.294489846</v>
      </c>
      <c r="AQ29" s="468">
        <v>0.33001115800000003</v>
      </c>
      <c r="AR29" s="468">
        <v>0.41903511399999999</v>
      </c>
      <c r="AS29" s="468">
        <v>0.44165046000000002</v>
      </c>
      <c r="AT29" s="468">
        <v>0.40031786899999999</v>
      </c>
      <c r="AU29" s="468">
        <v>0.34292003700000001</v>
      </c>
      <c r="AV29" s="468">
        <v>0.283376085</v>
      </c>
      <c r="AW29" s="468">
        <v>0.322968749</v>
      </c>
      <c r="AX29" s="468">
        <v>0.72385171800000003</v>
      </c>
      <c r="AY29" s="468">
        <v>0.5445489</v>
      </c>
      <c r="AZ29" s="917">
        <v>0.4297262</v>
      </c>
      <c r="BA29" s="456">
        <v>0.3639172</v>
      </c>
      <c r="BB29" s="456">
        <v>0.31091380000000002</v>
      </c>
      <c r="BC29" s="456">
        <v>0.3155115</v>
      </c>
      <c r="BD29" s="456">
        <v>0.37354300000000001</v>
      </c>
      <c r="BE29" s="456">
        <v>0.41916490000000001</v>
      </c>
      <c r="BF29" s="456">
        <v>0.34978690000000001</v>
      </c>
      <c r="BG29" s="456">
        <v>0.31520969999999998</v>
      </c>
      <c r="BH29" s="456">
        <v>0.24163770000000001</v>
      </c>
      <c r="BI29" s="456">
        <v>0.31842520000000002</v>
      </c>
      <c r="BJ29" s="456">
        <v>0.51954500000000003</v>
      </c>
      <c r="BK29" s="456">
        <v>0.58399009999999996</v>
      </c>
      <c r="BL29" s="456">
        <v>0.38274540000000001</v>
      </c>
      <c r="BM29" s="456">
        <v>0.35041349999999999</v>
      </c>
      <c r="BN29" s="456">
        <v>0.29924800000000001</v>
      </c>
      <c r="BO29" s="456">
        <v>0.30364809999999998</v>
      </c>
      <c r="BP29" s="456">
        <v>0.379222</v>
      </c>
      <c r="BQ29" s="456">
        <v>0.41353240000000002</v>
      </c>
      <c r="BR29" s="456">
        <v>0.36118349999999999</v>
      </c>
      <c r="BS29" s="456">
        <v>0.32241540000000002</v>
      </c>
      <c r="BT29" s="456">
        <v>0.2378335</v>
      </c>
      <c r="BU29" s="456">
        <v>0.30888599999999999</v>
      </c>
      <c r="BV29" s="456">
        <v>0.57201120000000005</v>
      </c>
    </row>
    <row r="30" spans="1:74" ht="11.1" customHeight="1" x14ac:dyDescent="0.2">
      <c r="A30" s="234" t="s">
        <v>656</v>
      </c>
      <c r="B30" s="476" t="s">
        <v>1560</v>
      </c>
      <c r="C30" s="468">
        <v>11.299628</v>
      </c>
      <c r="D30" s="468">
        <v>9.6485289999999999</v>
      </c>
      <c r="E30" s="468">
        <v>9.6124460000000003</v>
      </c>
      <c r="F30" s="468">
        <v>8.3066110000000002</v>
      </c>
      <c r="G30" s="468">
        <v>8.9601790000000001</v>
      </c>
      <c r="H30" s="468">
        <v>9.5019259999999992</v>
      </c>
      <c r="I30" s="468">
        <v>12.135505999999999</v>
      </c>
      <c r="J30" s="468">
        <v>12.238972</v>
      </c>
      <c r="K30" s="468">
        <v>9.1390849999999997</v>
      </c>
      <c r="L30" s="468">
        <v>8.6590919999999993</v>
      </c>
      <c r="M30" s="468">
        <v>8.983136</v>
      </c>
      <c r="N30" s="468">
        <v>10.402118</v>
      </c>
      <c r="O30" s="468">
        <v>10.232981000000001</v>
      </c>
      <c r="P30" s="468">
        <v>9.3235729999999997</v>
      </c>
      <c r="Q30" s="468">
        <v>9.4446864999999995</v>
      </c>
      <c r="R30" s="468">
        <v>8.1304850000000002</v>
      </c>
      <c r="S30" s="468">
        <v>8.2165090000000003</v>
      </c>
      <c r="T30" s="468">
        <v>9.2209900000000005</v>
      </c>
      <c r="U30" s="468">
        <v>12.031221</v>
      </c>
      <c r="V30" s="468">
        <v>10.530988000000001</v>
      </c>
      <c r="W30" s="468">
        <v>9.6730160000000005</v>
      </c>
      <c r="X30" s="468">
        <v>8.7112350000000003</v>
      </c>
      <c r="Y30" s="468">
        <v>9.1774944999999999</v>
      </c>
      <c r="Z30" s="468">
        <v>10.021229999999999</v>
      </c>
      <c r="AA30" s="468">
        <v>10.88109</v>
      </c>
      <c r="AB30" s="468">
        <v>9.4984599999999997</v>
      </c>
      <c r="AC30" s="468">
        <v>9.2684189999999997</v>
      </c>
      <c r="AD30" s="468">
        <v>8.2959340000000008</v>
      </c>
      <c r="AE30" s="468">
        <v>8.6333260000000003</v>
      </c>
      <c r="AF30" s="468">
        <v>10.116960000000001</v>
      </c>
      <c r="AG30" s="468">
        <v>12.311949</v>
      </c>
      <c r="AH30" s="468">
        <v>10.875717</v>
      </c>
      <c r="AI30" s="468">
        <v>8.8129390000000001</v>
      </c>
      <c r="AJ30" s="468">
        <v>8.5663119999999999</v>
      </c>
      <c r="AK30" s="468">
        <v>8.8414839999999995</v>
      </c>
      <c r="AL30" s="468">
        <v>10.713865</v>
      </c>
      <c r="AM30" s="468">
        <v>11.389412999999999</v>
      </c>
      <c r="AN30" s="468">
        <v>9.9601539999999993</v>
      </c>
      <c r="AO30" s="468">
        <v>9.3421979999999998</v>
      </c>
      <c r="AP30" s="468">
        <v>8.2557299999999998</v>
      </c>
      <c r="AQ30" s="468">
        <v>8.4221959999999996</v>
      </c>
      <c r="AR30" s="468">
        <v>9.9760729999999995</v>
      </c>
      <c r="AS30" s="468">
        <v>12.180866999999999</v>
      </c>
      <c r="AT30" s="468">
        <v>10.322217</v>
      </c>
      <c r="AU30" s="468">
        <v>8.8241230000000002</v>
      </c>
      <c r="AV30" s="468">
        <v>8.6494859999999996</v>
      </c>
      <c r="AW30" s="468">
        <v>9.1889000000000003</v>
      </c>
      <c r="AX30" s="468">
        <v>11.229142</v>
      </c>
      <c r="AY30" s="468">
        <v>11.625431000000001</v>
      </c>
      <c r="AZ30" s="917">
        <v>10.15832</v>
      </c>
      <c r="BA30" s="456">
        <v>9.6075459999999993</v>
      </c>
      <c r="BB30" s="456">
        <v>8.3327290000000005</v>
      </c>
      <c r="BC30" s="456">
        <v>8.4135550000000006</v>
      </c>
      <c r="BD30" s="456">
        <v>9.6101159999999997</v>
      </c>
      <c r="BE30" s="456">
        <v>11.919129999999999</v>
      </c>
      <c r="BF30" s="456">
        <v>11.45153</v>
      </c>
      <c r="BG30" s="456">
        <v>9.1229759999999995</v>
      </c>
      <c r="BH30" s="456">
        <v>8.7036269999999991</v>
      </c>
      <c r="BI30" s="456">
        <v>8.7082259999999998</v>
      </c>
      <c r="BJ30" s="456">
        <v>10.279249999999999</v>
      </c>
      <c r="BK30" s="456">
        <v>10.51914</v>
      </c>
      <c r="BL30" s="456">
        <v>9.1265169999999998</v>
      </c>
      <c r="BM30" s="456">
        <v>9.0649160000000002</v>
      </c>
      <c r="BN30" s="456">
        <v>8.1063229999999997</v>
      </c>
      <c r="BO30" s="456">
        <v>8.2683920000000004</v>
      </c>
      <c r="BP30" s="456">
        <v>9.4984769999999994</v>
      </c>
      <c r="BQ30" s="456">
        <v>11.85149</v>
      </c>
      <c r="BR30" s="456">
        <v>11.40977</v>
      </c>
      <c r="BS30" s="456">
        <v>9.0354510000000001</v>
      </c>
      <c r="BT30" s="456">
        <v>8.5816879999999998</v>
      </c>
      <c r="BU30" s="456">
        <v>8.6338240000000006</v>
      </c>
      <c r="BV30" s="456">
        <v>10.14167</v>
      </c>
    </row>
    <row r="31" spans="1:74" ht="11.1" customHeight="1" x14ac:dyDescent="0.2">
      <c r="A31" s="229"/>
      <c r="B31" s="67" t="s">
        <v>734</v>
      </c>
      <c r="C31" s="469"/>
      <c r="D31" s="469"/>
      <c r="E31" s="469"/>
      <c r="F31" s="469"/>
      <c r="G31" s="469"/>
      <c r="H31" s="469"/>
      <c r="I31" s="469"/>
      <c r="J31" s="469"/>
      <c r="K31" s="469"/>
      <c r="L31" s="469"/>
      <c r="M31" s="469"/>
      <c r="N31" s="469"/>
      <c r="O31" s="469"/>
      <c r="P31" s="469"/>
      <c r="Q31" s="469"/>
      <c r="R31" s="469"/>
      <c r="S31" s="469"/>
      <c r="T31" s="469"/>
      <c r="U31" s="469"/>
      <c r="V31" s="469"/>
      <c r="W31" s="469"/>
      <c r="X31" s="469"/>
      <c r="Y31" s="469"/>
      <c r="Z31" s="469"/>
      <c r="AA31" s="469"/>
      <c r="AB31" s="469"/>
      <c r="AC31" s="469"/>
      <c r="AD31" s="469"/>
      <c r="AE31" s="469"/>
      <c r="AF31" s="469"/>
      <c r="AG31" s="469"/>
      <c r="AH31" s="469"/>
      <c r="AI31" s="469"/>
      <c r="AJ31" s="469"/>
      <c r="AK31" s="469"/>
      <c r="AL31" s="469"/>
      <c r="AM31" s="469"/>
      <c r="AN31" s="469"/>
      <c r="AO31" s="469"/>
      <c r="AP31" s="469"/>
      <c r="AQ31" s="469"/>
      <c r="AR31" s="469"/>
      <c r="AS31" s="469"/>
      <c r="AT31" s="469"/>
      <c r="AU31" s="469"/>
      <c r="AV31" s="469"/>
      <c r="AW31" s="469"/>
      <c r="AX31" s="469"/>
      <c r="AY31" s="469"/>
      <c r="AZ31" s="946"/>
      <c r="BA31" s="474"/>
      <c r="BB31" s="474"/>
      <c r="BC31" s="474"/>
      <c r="BD31" s="474"/>
      <c r="BE31" s="474"/>
      <c r="BF31" s="474"/>
      <c r="BG31" s="474"/>
      <c r="BH31" s="474"/>
      <c r="BI31" s="474"/>
      <c r="BJ31" s="474"/>
      <c r="BK31" s="474"/>
      <c r="BL31" s="474"/>
      <c r="BM31" s="474"/>
      <c r="BN31" s="474"/>
      <c r="BO31" s="474"/>
      <c r="BP31" s="474"/>
      <c r="BQ31" s="474"/>
      <c r="BR31" s="474"/>
      <c r="BS31" s="474"/>
      <c r="BT31" s="474"/>
      <c r="BU31" s="474"/>
      <c r="BV31" s="474"/>
    </row>
    <row r="32" spans="1:74" s="285" customFormat="1" ht="11.1" customHeight="1" x14ac:dyDescent="0.2">
      <c r="A32" s="475" t="s">
        <v>662</v>
      </c>
      <c r="B32" s="449" t="s">
        <v>1027</v>
      </c>
      <c r="C32" s="301">
        <v>11.471596527999999</v>
      </c>
      <c r="D32" s="301">
        <v>9.7971022740000002</v>
      </c>
      <c r="E32" s="301">
        <v>9.4900946410000007</v>
      </c>
      <c r="F32" s="301">
        <v>9.6430764090000007</v>
      </c>
      <c r="G32" s="301">
        <v>10.703377851999999</v>
      </c>
      <c r="H32" s="301">
        <v>10.927987337999999</v>
      </c>
      <c r="I32" s="301">
        <v>13.360115044</v>
      </c>
      <c r="J32" s="301">
        <v>12.992623326</v>
      </c>
      <c r="K32" s="301">
        <v>9.5407692470000001</v>
      </c>
      <c r="L32" s="301">
        <v>9.5246497380000008</v>
      </c>
      <c r="M32" s="301">
        <v>9.9995475989999996</v>
      </c>
      <c r="N32" s="301">
        <v>10.880164683</v>
      </c>
      <c r="O32" s="301">
        <v>10.431373736999999</v>
      </c>
      <c r="P32" s="301">
        <v>9.8595006810000001</v>
      </c>
      <c r="Q32" s="301">
        <v>9.7405963169999996</v>
      </c>
      <c r="R32" s="301">
        <v>8.7364389710000001</v>
      </c>
      <c r="S32" s="301">
        <v>9.7725103739999994</v>
      </c>
      <c r="T32" s="301">
        <v>10.592674685</v>
      </c>
      <c r="U32" s="301">
        <v>13.680152701000001</v>
      </c>
      <c r="V32" s="301">
        <v>12.029524542000001</v>
      </c>
      <c r="W32" s="301">
        <v>10.683968882</v>
      </c>
      <c r="X32" s="301">
        <v>9.9713899000000001</v>
      </c>
      <c r="Y32" s="301">
        <v>10.836388444000001</v>
      </c>
      <c r="Z32" s="301">
        <v>10.988857383999999</v>
      </c>
      <c r="AA32" s="301">
        <v>11.504579937999999</v>
      </c>
      <c r="AB32" s="301">
        <v>10.684686289</v>
      </c>
      <c r="AC32" s="301">
        <v>10.281996306</v>
      </c>
      <c r="AD32" s="301">
        <v>9.9273645300000002</v>
      </c>
      <c r="AE32" s="301">
        <v>10.520569075999999</v>
      </c>
      <c r="AF32" s="301">
        <v>11.590718224</v>
      </c>
      <c r="AG32" s="301">
        <v>13.532510084</v>
      </c>
      <c r="AH32" s="301">
        <v>12.240123935</v>
      </c>
      <c r="AI32" s="301">
        <v>10.170747559</v>
      </c>
      <c r="AJ32" s="301">
        <v>9.9835385619999997</v>
      </c>
      <c r="AK32" s="301">
        <v>10.272024821</v>
      </c>
      <c r="AL32" s="301">
        <v>11.662063966</v>
      </c>
      <c r="AM32" s="301">
        <v>11.882180443999999</v>
      </c>
      <c r="AN32" s="301">
        <v>10.329608611999999</v>
      </c>
      <c r="AO32" s="301">
        <v>10.412700682000001</v>
      </c>
      <c r="AP32" s="301">
        <v>9.8398918040000005</v>
      </c>
      <c r="AQ32" s="301">
        <v>10.095306829</v>
      </c>
      <c r="AR32" s="301">
        <v>12.058236483</v>
      </c>
      <c r="AS32" s="301">
        <v>14.596904059</v>
      </c>
      <c r="AT32" s="301">
        <v>12.42882168</v>
      </c>
      <c r="AU32" s="301">
        <v>10.503138545000001</v>
      </c>
      <c r="AV32" s="301">
        <v>10.361503295</v>
      </c>
      <c r="AW32" s="301">
        <v>10.598249449000001</v>
      </c>
      <c r="AX32" s="301">
        <v>12.110793505</v>
      </c>
      <c r="AY32" s="301">
        <v>12.85806</v>
      </c>
      <c r="AZ32" s="916">
        <v>10.890940000000001</v>
      </c>
      <c r="BA32" s="462">
        <v>10.452719999999999</v>
      </c>
      <c r="BB32" s="462">
        <v>9.6059149999999995</v>
      </c>
      <c r="BC32" s="462">
        <v>10.240600000000001</v>
      </c>
      <c r="BD32" s="462">
        <v>11.4635</v>
      </c>
      <c r="BE32" s="462">
        <v>13.83465</v>
      </c>
      <c r="BF32" s="462">
        <v>13.208299999999999</v>
      </c>
      <c r="BG32" s="462">
        <v>10.84746</v>
      </c>
      <c r="BH32" s="462">
        <v>10.55175</v>
      </c>
      <c r="BI32" s="462">
        <v>10.44938</v>
      </c>
      <c r="BJ32" s="462">
        <v>11.3414</v>
      </c>
      <c r="BK32" s="462">
        <v>11.45368</v>
      </c>
      <c r="BL32" s="462">
        <v>10.105700000000001</v>
      </c>
      <c r="BM32" s="462">
        <v>10.28593</v>
      </c>
      <c r="BN32" s="462">
        <v>9.5242529999999999</v>
      </c>
      <c r="BO32" s="462">
        <v>10.09445</v>
      </c>
      <c r="BP32" s="462">
        <v>11.359069999999999</v>
      </c>
      <c r="BQ32" s="462">
        <v>13.80043</v>
      </c>
      <c r="BR32" s="462">
        <v>13.21377</v>
      </c>
      <c r="BS32" s="462">
        <v>11.036390000000001</v>
      </c>
      <c r="BT32" s="462">
        <v>10.41079</v>
      </c>
      <c r="BU32" s="462">
        <v>10.459020000000001</v>
      </c>
      <c r="BV32" s="462">
        <v>11.29909</v>
      </c>
    </row>
    <row r="33" spans="1:74" ht="11.1" customHeight="1" x14ac:dyDescent="0.2">
      <c r="A33" s="234" t="s">
        <v>657</v>
      </c>
      <c r="B33" s="478" t="s">
        <v>1021</v>
      </c>
      <c r="C33" s="468">
        <v>5.078028786</v>
      </c>
      <c r="D33" s="468">
        <v>4.7311718989999996</v>
      </c>
      <c r="E33" s="468">
        <v>4.4750605830000003</v>
      </c>
      <c r="F33" s="468">
        <v>4.5520362519999997</v>
      </c>
      <c r="G33" s="468">
        <v>5.4151973189999998</v>
      </c>
      <c r="H33" s="468">
        <v>5.678253572</v>
      </c>
      <c r="I33" s="468">
        <v>7.992725321</v>
      </c>
      <c r="J33" s="468">
        <v>7.894759605</v>
      </c>
      <c r="K33" s="468">
        <v>5.2105133480000001</v>
      </c>
      <c r="L33" s="468">
        <v>4.6602065049999997</v>
      </c>
      <c r="M33" s="468">
        <v>4.7720984680000003</v>
      </c>
      <c r="N33" s="468">
        <v>4.8532388400000004</v>
      </c>
      <c r="O33" s="468">
        <v>4.8536049769999998</v>
      </c>
      <c r="P33" s="468">
        <v>4.4984045750000003</v>
      </c>
      <c r="Q33" s="468">
        <v>4.3811130409999999</v>
      </c>
      <c r="R33" s="468">
        <v>3.8645380070000002</v>
      </c>
      <c r="S33" s="468">
        <v>4.2047855040000002</v>
      </c>
      <c r="T33" s="468">
        <v>5.6276529630000001</v>
      </c>
      <c r="U33" s="468">
        <v>8.3408768290000008</v>
      </c>
      <c r="V33" s="468">
        <v>6.5660943710000002</v>
      </c>
      <c r="W33" s="468">
        <v>5.917990402</v>
      </c>
      <c r="X33" s="468">
        <v>4.5959554310000001</v>
      </c>
      <c r="Y33" s="468">
        <v>5.3366509339999997</v>
      </c>
      <c r="Z33" s="468">
        <v>5.2679133030000003</v>
      </c>
      <c r="AA33" s="468">
        <v>5.6614663930000004</v>
      </c>
      <c r="AB33" s="468">
        <v>5.0927015779999998</v>
      </c>
      <c r="AC33" s="468">
        <v>4.9238279079999998</v>
      </c>
      <c r="AD33" s="468">
        <v>4.1224818049999996</v>
      </c>
      <c r="AE33" s="468">
        <v>4.9413186759999999</v>
      </c>
      <c r="AF33" s="468">
        <v>6.1989629270000002</v>
      </c>
      <c r="AG33" s="468">
        <v>8.0120340779999992</v>
      </c>
      <c r="AH33" s="468">
        <v>7.0362779250000003</v>
      </c>
      <c r="AI33" s="468">
        <v>5.7025878460000001</v>
      </c>
      <c r="AJ33" s="468">
        <v>4.9442366890000002</v>
      </c>
      <c r="AK33" s="468">
        <v>4.9375482929999999</v>
      </c>
      <c r="AL33" s="468">
        <v>6.0115371379999996</v>
      </c>
      <c r="AM33" s="468">
        <v>5.5969589239999999</v>
      </c>
      <c r="AN33" s="468">
        <v>5.1225209869999997</v>
      </c>
      <c r="AO33" s="468">
        <v>4.5327286090000003</v>
      </c>
      <c r="AP33" s="468">
        <v>4.2256502319999996</v>
      </c>
      <c r="AQ33" s="468">
        <v>4.1408447600000002</v>
      </c>
      <c r="AR33" s="468">
        <v>6.2972379639999998</v>
      </c>
      <c r="AS33" s="468">
        <v>8.9569341849999997</v>
      </c>
      <c r="AT33" s="468">
        <v>6.9709992620000003</v>
      </c>
      <c r="AU33" s="468">
        <v>5.4278259860000002</v>
      </c>
      <c r="AV33" s="468">
        <v>5.0159084600000003</v>
      </c>
      <c r="AW33" s="468">
        <v>5.0903893</v>
      </c>
      <c r="AX33" s="468">
        <v>6.031983329</v>
      </c>
      <c r="AY33" s="468">
        <v>6.9362269999999997</v>
      </c>
      <c r="AZ33" s="917">
        <v>5.6207779999999996</v>
      </c>
      <c r="BA33" s="456">
        <v>5.1438920000000001</v>
      </c>
      <c r="BB33" s="456">
        <v>4.1159309999999998</v>
      </c>
      <c r="BC33" s="456">
        <v>4.4275779999999996</v>
      </c>
      <c r="BD33" s="456">
        <v>5.7624120000000003</v>
      </c>
      <c r="BE33" s="456">
        <v>8.0661170000000002</v>
      </c>
      <c r="BF33" s="456">
        <v>7.568581</v>
      </c>
      <c r="BG33" s="456">
        <v>5.8367149999999999</v>
      </c>
      <c r="BH33" s="456">
        <v>4.8228609999999996</v>
      </c>
      <c r="BI33" s="456">
        <v>4.5215870000000002</v>
      </c>
      <c r="BJ33" s="456">
        <v>5.0400669999999996</v>
      </c>
      <c r="BK33" s="456">
        <v>5.0474490000000003</v>
      </c>
      <c r="BL33" s="456">
        <v>4.4144629999999996</v>
      </c>
      <c r="BM33" s="456">
        <v>3.8714</v>
      </c>
      <c r="BN33" s="456">
        <v>3.144476</v>
      </c>
      <c r="BO33" s="456">
        <v>3.6058059999999998</v>
      </c>
      <c r="BP33" s="456">
        <v>4.9593790000000002</v>
      </c>
      <c r="BQ33" s="456">
        <v>7.2810269999999999</v>
      </c>
      <c r="BR33" s="456">
        <v>6.8793249999999997</v>
      </c>
      <c r="BS33" s="456">
        <v>5.0730329999999997</v>
      </c>
      <c r="BT33" s="456">
        <v>4.2419399999999996</v>
      </c>
      <c r="BU33" s="456">
        <v>3.8150409999999999</v>
      </c>
      <c r="BV33" s="456">
        <v>4.3129819999999999</v>
      </c>
    </row>
    <row r="34" spans="1:74" ht="11.1" customHeight="1" x14ac:dyDescent="0.2">
      <c r="A34" s="234" t="s">
        <v>658</v>
      </c>
      <c r="B34" s="446" t="s">
        <v>473</v>
      </c>
      <c r="C34" s="468">
        <v>0</v>
      </c>
      <c r="D34" s="468">
        <v>0</v>
      </c>
      <c r="E34" s="468">
        <v>0</v>
      </c>
      <c r="F34" s="468">
        <v>0</v>
      </c>
      <c r="G34" s="468">
        <v>0</v>
      </c>
      <c r="H34" s="468">
        <v>0</v>
      </c>
      <c r="I34" s="468">
        <v>0</v>
      </c>
      <c r="J34" s="468">
        <v>0</v>
      </c>
      <c r="K34" s="468">
        <v>0</v>
      </c>
      <c r="L34" s="468">
        <v>0</v>
      </c>
      <c r="M34" s="468">
        <v>0</v>
      </c>
      <c r="N34" s="468">
        <v>0</v>
      </c>
      <c r="O34" s="468">
        <v>0</v>
      </c>
      <c r="P34" s="468">
        <v>0</v>
      </c>
      <c r="Q34" s="468">
        <v>0</v>
      </c>
      <c r="R34" s="468">
        <v>0</v>
      </c>
      <c r="S34" s="468">
        <v>0</v>
      </c>
      <c r="T34" s="468">
        <v>0</v>
      </c>
      <c r="U34" s="468">
        <v>0</v>
      </c>
      <c r="V34" s="468">
        <v>0</v>
      </c>
      <c r="W34" s="468">
        <v>0</v>
      </c>
      <c r="X34" s="468">
        <v>0</v>
      </c>
      <c r="Y34" s="468">
        <v>0</v>
      </c>
      <c r="Z34" s="468">
        <v>0</v>
      </c>
      <c r="AA34" s="468">
        <v>0</v>
      </c>
      <c r="AB34" s="468">
        <v>0</v>
      </c>
      <c r="AC34" s="468">
        <v>0</v>
      </c>
      <c r="AD34" s="468">
        <v>0</v>
      </c>
      <c r="AE34" s="468">
        <v>0</v>
      </c>
      <c r="AF34" s="468">
        <v>0</v>
      </c>
      <c r="AG34" s="468">
        <v>0</v>
      </c>
      <c r="AH34" s="468">
        <v>0</v>
      </c>
      <c r="AI34" s="468">
        <v>0</v>
      </c>
      <c r="AJ34" s="468">
        <v>0</v>
      </c>
      <c r="AK34" s="468">
        <v>0</v>
      </c>
      <c r="AL34" s="468">
        <v>0</v>
      </c>
      <c r="AM34" s="468">
        <v>0</v>
      </c>
      <c r="AN34" s="468">
        <v>0</v>
      </c>
      <c r="AO34" s="468">
        <v>0</v>
      </c>
      <c r="AP34" s="468">
        <v>0</v>
      </c>
      <c r="AQ34" s="468">
        <v>0</v>
      </c>
      <c r="AR34" s="468">
        <v>0</v>
      </c>
      <c r="AS34" s="468">
        <v>0</v>
      </c>
      <c r="AT34" s="468">
        <v>0</v>
      </c>
      <c r="AU34" s="468">
        <v>0</v>
      </c>
      <c r="AV34" s="468">
        <v>0</v>
      </c>
      <c r="AW34" s="468">
        <v>0</v>
      </c>
      <c r="AX34" s="468">
        <v>0</v>
      </c>
      <c r="AY34" s="468">
        <v>0</v>
      </c>
      <c r="AZ34" s="917">
        <v>0</v>
      </c>
      <c r="BA34" s="456">
        <v>0</v>
      </c>
      <c r="BB34" s="456">
        <v>0</v>
      </c>
      <c r="BC34" s="456">
        <v>0</v>
      </c>
      <c r="BD34" s="456">
        <v>0</v>
      </c>
      <c r="BE34" s="456">
        <v>0</v>
      </c>
      <c r="BF34" s="456">
        <v>0</v>
      </c>
      <c r="BG34" s="456">
        <v>0</v>
      </c>
      <c r="BH34" s="456">
        <v>0</v>
      </c>
      <c r="BI34" s="456">
        <v>0</v>
      </c>
      <c r="BJ34" s="456">
        <v>0</v>
      </c>
      <c r="BK34" s="456">
        <v>0</v>
      </c>
      <c r="BL34" s="456">
        <v>0</v>
      </c>
      <c r="BM34" s="456">
        <v>0</v>
      </c>
      <c r="BN34" s="456">
        <v>0</v>
      </c>
      <c r="BO34" s="456">
        <v>0</v>
      </c>
      <c r="BP34" s="456">
        <v>0</v>
      </c>
      <c r="BQ34" s="456">
        <v>0</v>
      </c>
      <c r="BR34" s="456">
        <v>0</v>
      </c>
      <c r="BS34" s="456">
        <v>0</v>
      </c>
      <c r="BT34" s="456">
        <v>0</v>
      </c>
      <c r="BU34" s="456">
        <v>0</v>
      </c>
      <c r="BV34" s="456">
        <v>0</v>
      </c>
    </row>
    <row r="35" spans="1:74" ht="11.1" customHeight="1" x14ac:dyDescent="0.2">
      <c r="A35" s="234" t="s">
        <v>659</v>
      </c>
      <c r="B35" s="446" t="s">
        <v>1022</v>
      </c>
      <c r="C35" s="468">
        <v>2.4766319999999999</v>
      </c>
      <c r="D35" s="468">
        <v>2.129934</v>
      </c>
      <c r="E35" s="468">
        <v>1.759827</v>
      </c>
      <c r="F35" s="468">
        <v>2.2480720000000001</v>
      </c>
      <c r="G35" s="468">
        <v>2.449576</v>
      </c>
      <c r="H35" s="468">
        <v>2.3463850000000002</v>
      </c>
      <c r="I35" s="468">
        <v>2.3799920000000001</v>
      </c>
      <c r="J35" s="468">
        <v>2.2978160000000001</v>
      </c>
      <c r="K35" s="468">
        <v>1.7285269999999999</v>
      </c>
      <c r="L35" s="468">
        <v>2.1130990000000001</v>
      </c>
      <c r="M35" s="468">
        <v>2.3962590000000001</v>
      </c>
      <c r="N35" s="468">
        <v>2.4860449999999998</v>
      </c>
      <c r="O35" s="468">
        <v>2.4696549999999999</v>
      </c>
      <c r="P35" s="468">
        <v>2.1856100000000001</v>
      </c>
      <c r="Q35" s="468">
        <v>2.139999</v>
      </c>
      <c r="R35" s="468">
        <v>1.771711</v>
      </c>
      <c r="S35" s="468">
        <v>2.4506009999999998</v>
      </c>
      <c r="T35" s="468">
        <v>2.3679579999999998</v>
      </c>
      <c r="U35" s="468">
        <v>2.386361</v>
      </c>
      <c r="V35" s="468">
        <v>2.409554</v>
      </c>
      <c r="W35" s="468">
        <v>2.113712</v>
      </c>
      <c r="X35" s="468">
        <v>2.4000720000000002</v>
      </c>
      <c r="Y35" s="468">
        <v>2.3780320000000001</v>
      </c>
      <c r="Z35" s="468">
        <v>2.4516580000000001</v>
      </c>
      <c r="AA35" s="468">
        <v>2.4607730000000001</v>
      </c>
      <c r="AB35" s="468">
        <v>2.2955570000000001</v>
      </c>
      <c r="AC35" s="468">
        <v>1.715265</v>
      </c>
      <c r="AD35" s="468">
        <v>2.3959790000000001</v>
      </c>
      <c r="AE35" s="468">
        <v>2.4605579999999998</v>
      </c>
      <c r="AF35" s="468">
        <v>2.355766</v>
      </c>
      <c r="AG35" s="468">
        <v>2.4017089999999999</v>
      </c>
      <c r="AH35" s="468">
        <v>2.1936550000000001</v>
      </c>
      <c r="AI35" s="468">
        <v>1.791663</v>
      </c>
      <c r="AJ35" s="468">
        <v>2.2305860000000002</v>
      </c>
      <c r="AK35" s="468">
        <v>2.3420489999999998</v>
      </c>
      <c r="AL35" s="468">
        <v>2.4297599999999999</v>
      </c>
      <c r="AM35" s="468">
        <v>2.4254199999999999</v>
      </c>
      <c r="AN35" s="468">
        <v>2.1831119999999999</v>
      </c>
      <c r="AO35" s="468">
        <v>2.1934140000000002</v>
      </c>
      <c r="AP35" s="468">
        <v>2.2993739999999998</v>
      </c>
      <c r="AQ35" s="468">
        <v>2.4763090000000001</v>
      </c>
      <c r="AR35" s="468">
        <v>2.3784010000000002</v>
      </c>
      <c r="AS35" s="468">
        <v>2.4059620000000002</v>
      </c>
      <c r="AT35" s="468">
        <v>2.4299200000000001</v>
      </c>
      <c r="AU35" s="468">
        <v>2.352846</v>
      </c>
      <c r="AV35" s="468">
        <v>2.4464130000000002</v>
      </c>
      <c r="AW35" s="468">
        <v>2.3346849999999999</v>
      </c>
      <c r="AX35" s="468">
        <v>2.4817239999999998</v>
      </c>
      <c r="AY35" s="468">
        <v>2.5009700000000001</v>
      </c>
      <c r="AZ35" s="917">
        <v>2.2079300000000002</v>
      </c>
      <c r="BA35" s="456">
        <v>1.6532100000000001</v>
      </c>
      <c r="BB35" s="456">
        <v>2.13443</v>
      </c>
      <c r="BC35" s="456">
        <v>2.4359799999999998</v>
      </c>
      <c r="BD35" s="456">
        <v>2.3574000000000002</v>
      </c>
      <c r="BE35" s="456">
        <v>2.4359799999999998</v>
      </c>
      <c r="BF35" s="456">
        <v>2.4359799999999998</v>
      </c>
      <c r="BG35" s="456">
        <v>2.0164200000000001</v>
      </c>
      <c r="BH35" s="456">
        <v>2.4359799999999998</v>
      </c>
      <c r="BI35" s="456">
        <v>2.3574000000000002</v>
      </c>
      <c r="BJ35" s="456">
        <v>2.4359799999999998</v>
      </c>
      <c r="BK35" s="456">
        <v>2.4359799999999998</v>
      </c>
      <c r="BL35" s="456">
        <v>2.20024</v>
      </c>
      <c r="BM35" s="456">
        <v>2.1839200000000001</v>
      </c>
      <c r="BN35" s="456">
        <v>2.2846000000000002</v>
      </c>
      <c r="BO35" s="456">
        <v>2.4359799999999998</v>
      </c>
      <c r="BP35" s="456">
        <v>2.3574000000000002</v>
      </c>
      <c r="BQ35" s="456">
        <v>2.4359799999999998</v>
      </c>
      <c r="BR35" s="456">
        <v>2.4359799999999998</v>
      </c>
      <c r="BS35" s="456">
        <v>2.3397399999999999</v>
      </c>
      <c r="BT35" s="456">
        <v>2.1970999999999998</v>
      </c>
      <c r="BU35" s="456">
        <v>2.3574000000000002</v>
      </c>
      <c r="BV35" s="456">
        <v>2.4359799999999998</v>
      </c>
    </row>
    <row r="36" spans="1:74" ht="11.1" customHeight="1" x14ac:dyDescent="0.2">
      <c r="A36" s="234" t="s">
        <v>660</v>
      </c>
      <c r="B36" s="446" t="s">
        <v>1015</v>
      </c>
      <c r="C36" s="468">
        <v>2.4115053469999999</v>
      </c>
      <c r="D36" s="468">
        <v>2.2091782919999998</v>
      </c>
      <c r="E36" s="468">
        <v>2.51748605</v>
      </c>
      <c r="F36" s="468">
        <v>2.1814047269999999</v>
      </c>
      <c r="G36" s="468">
        <v>2.2980127619999999</v>
      </c>
      <c r="H36" s="468">
        <v>2.333229373</v>
      </c>
      <c r="I36" s="468">
        <v>2.3903478069999999</v>
      </c>
      <c r="J36" s="468">
        <v>2.2928776530000001</v>
      </c>
      <c r="K36" s="468">
        <v>2.1509347860000001</v>
      </c>
      <c r="L36" s="468">
        <v>2.1189708970000001</v>
      </c>
      <c r="M36" s="468">
        <v>2.1497675209999998</v>
      </c>
      <c r="N36" s="468">
        <v>2.3276987849999999</v>
      </c>
      <c r="O36" s="468">
        <v>2.6601176660000001</v>
      </c>
      <c r="P36" s="468">
        <v>2.2579637109999999</v>
      </c>
      <c r="Q36" s="468">
        <v>2.446587895</v>
      </c>
      <c r="R36" s="468">
        <v>2.3587562000000002</v>
      </c>
      <c r="S36" s="468">
        <v>2.4140065169999998</v>
      </c>
      <c r="T36" s="468">
        <v>2.0787795550000001</v>
      </c>
      <c r="U36" s="468">
        <v>2.382581155</v>
      </c>
      <c r="V36" s="468">
        <v>2.4592847760000001</v>
      </c>
      <c r="W36" s="468">
        <v>2.1632538129999999</v>
      </c>
      <c r="X36" s="468">
        <v>2.238708398</v>
      </c>
      <c r="Y36" s="468">
        <v>2.3115044770000002</v>
      </c>
      <c r="Z36" s="468">
        <v>2.584885528</v>
      </c>
      <c r="AA36" s="468">
        <v>2.6313599129999998</v>
      </c>
      <c r="AB36" s="468">
        <v>2.5293123660000001</v>
      </c>
      <c r="AC36" s="468">
        <v>2.7132380459999998</v>
      </c>
      <c r="AD36" s="468">
        <v>2.5327358379999998</v>
      </c>
      <c r="AE36" s="468">
        <v>2.3750123909999998</v>
      </c>
      <c r="AF36" s="468">
        <v>2.1857835720000001</v>
      </c>
      <c r="AG36" s="468">
        <v>2.3956602020000002</v>
      </c>
      <c r="AH36" s="468">
        <v>2.2841576799999999</v>
      </c>
      <c r="AI36" s="468">
        <v>1.9510217860000001</v>
      </c>
      <c r="AJ36" s="468">
        <v>1.9159018729999999</v>
      </c>
      <c r="AK36" s="468">
        <v>2.0241223289999999</v>
      </c>
      <c r="AL36" s="468">
        <v>2.3320207439999998</v>
      </c>
      <c r="AM36" s="468">
        <v>2.231360225</v>
      </c>
      <c r="AN36" s="468">
        <v>1.926351938</v>
      </c>
      <c r="AO36" s="468">
        <v>2.3189758679999999</v>
      </c>
      <c r="AP36" s="468">
        <v>2.1161626670000002</v>
      </c>
      <c r="AQ36" s="468">
        <v>2.3960622329999999</v>
      </c>
      <c r="AR36" s="468">
        <v>2.2535777289999999</v>
      </c>
      <c r="AS36" s="468">
        <v>2.2201087209999999</v>
      </c>
      <c r="AT36" s="468">
        <v>2.1166491980000002</v>
      </c>
      <c r="AU36" s="468">
        <v>1.9259794640000001</v>
      </c>
      <c r="AV36" s="468">
        <v>1.9512843339999999</v>
      </c>
      <c r="AW36" s="468">
        <v>2.1207903899999998</v>
      </c>
      <c r="AX36" s="468">
        <v>2.1943648759999999</v>
      </c>
      <c r="AY36" s="468">
        <v>2.136587</v>
      </c>
      <c r="AZ36" s="917">
        <v>1.9456899999999999</v>
      </c>
      <c r="BA36" s="456">
        <v>2.2770190000000001</v>
      </c>
      <c r="BB36" s="456">
        <v>2.1159240000000001</v>
      </c>
      <c r="BC36" s="456">
        <v>2.2521689999999999</v>
      </c>
      <c r="BD36" s="456">
        <v>2.1957209999999998</v>
      </c>
      <c r="BE36" s="456">
        <v>2.3181069999999999</v>
      </c>
      <c r="BF36" s="456">
        <v>2.2781539999999998</v>
      </c>
      <c r="BG36" s="456">
        <v>2.1253709999999999</v>
      </c>
      <c r="BH36" s="456">
        <v>2.177651</v>
      </c>
      <c r="BI36" s="456">
        <v>2.329542</v>
      </c>
      <c r="BJ36" s="456">
        <v>2.447022</v>
      </c>
      <c r="BK36" s="456">
        <v>2.3467380000000002</v>
      </c>
      <c r="BL36" s="456">
        <v>2.1035699999999999</v>
      </c>
      <c r="BM36" s="456">
        <v>2.4224079999999999</v>
      </c>
      <c r="BN36" s="456">
        <v>2.232952</v>
      </c>
      <c r="BO36" s="456">
        <v>2.3527529999999999</v>
      </c>
      <c r="BP36" s="456">
        <v>2.2764340000000001</v>
      </c>
      <c r="BQ36" s="456">
        <v>2.3876940000000002</v>
      </c>
      <c r="BR36" s="456">
        <v>2.336033</v>
      </c>
      <c r="BS36" s="456">
        <v>2.1719599999999999</v>
      </c>
      <c r="BT36" s="456">
        <v>2.2176939999999998</v>
      </c>
      <c r="BU36" s="456">
        <v>2.361774</v>
      </c>
      <c r="BV36" s="456">
        <v>2.4747249999999998</v>
      </c>
    </row>
    <row r="37" spans="1:74" ht="11.1" customHeight="1" x14ac:dyDescent="0.2">
      <c r="A37" s="234" t="s">
        <v>1561</v>
      </c>
      <c r="B37" s="446" t="s">
        <v>1016</v>
      </c>
      <c r="C37" s="468">
        <v>0.35950033399999998</v>
      </c>
      <c r="D37" s="468">
        <v>0.460614774</v>
      </c>
      <c r="E37" s="468">
        <v>0.50287992199999998</v>
      </c>
      <c r="F37" s="468">
        <v>0.44302254200000002</v>
      </c>
      <c r="G37" s="468">
        <v>0.296001652</v>
      </c>
      <c r="H37" s="468">
        <v>0.33133503800000003</v>
      </c>
      <c r="I37" s="468">
        <v>0.30882066600000002</v>
      </c>
      <c r="J37" s="468">
        <v>0.21812315700000001</v>
      </c>
      <c r="K37" s="468">
        <v>0.23170238500000001</v>
      </c>
      <c r="L37" s="468">
        <v>0.39959687500000002</v>
      </c>
      <c r="M37" s="468">
        <v>0.49172422500000001</v>
      </c>
      <c r="N37" s="468">
        <v>0.51960543000000003</v>
      </c>
      <c r="O37" s="468">
        <v>0.29780800000000002</v>
      </c>
      <c r="P37" s="468">
        <v>0.54399399999999998</v>
      </c>
      <c r="Q37" s="468">
        <v>0.52563400000000005</v>
      </c>
      <c r="R37" s="468">
        <v>0.464335</v>
      </c>
      <c r="S37" s="468">
        <v>0.34866599999999998</v>
      </c>
      <c r="T37" s="468">
        <v>0.22574269</v>
      </c>
      <c r="U37" s="468">
        <v>0.23742780999999999</v>
      </c>
      <c r="V37" s="468">
        <v>0.30180400000000002</v>
      </c>
      <c r="W37" s="468">
        <v>0.212032</v>
      </c>
      <c r="X37" s="468">
        <v>0.46562648600000001</v>
      </c>
      <c r="Y37" s="468">
        <v>0.62556500000000004</v>
      </c>
      <c r="Z37" s="468">
        <v>0.54662299999999997</v>
      </c>
      <c r="AA37" s="468">
        <v>0.52337900000000004</v>
      </c>
      <c r="AB37" s="468">
        <v>0.54367399999999999</v>
      </c>
      <c r="AC37" s="468">
        <v>0.65854299999999999</v>
      </c>
      <c r="AD37" s="468">
        <v>0.587036</v>
      </c>
      <c r="AE37" s="468">
        <v>0.35769800000000002</v>
      </c>
      <c r="AF37" s="468">
        <v>0.43879876000000001</v>
      </c>
      <c r="AG37" s="468">
        <v>0.27505299999999999</v>
      </c>
      <c r="AH37" s="468">
        <v>0.34132499999999999</v>
      </c>
      <c r="AI37" s="468">
        <v>0.34917599999999999</v>
      </c>
      <c r="AJ37" s="468">
        <v>0.54407700000000003</v>
      </c>
      <c r="AK37" s="468">
        <v>0.73170500000000005</v>
      </c>
      <c r="AL37" s="468">
        <v>0.67617499999999997</v>
      </c>
      <c r="AM37" s="468">
        <v>0.78690131799999996</v>
      </c>
      <c r="AN37" s="468">
        <v>0.60781078499999996</v>
      </c>
      <c r="AO37" s="468">
        <v>0.88612623899999998</v>
      </c>
      <c r="AP37" s="468">
        <v>0.67920061200000004</v>
      </c>
      <c r="AQ37" s="468">
        <v>0.54731352799999999</v>
      </c>
      <c r="AR37" s="468">
        <v>0.49188545700000003</v>
      </c>
      <c r="AS37" s="468">
        <v>0.33909845700000002</v>
      </c>
      <c r="AT37" s="468">
        <v>0.31672524499999999</v>
      </c>
      <c r="AU37" s="468">
        <v>0.27125353000000002</v>
      </c>
      <c r="AV37" s="468">
        <v>0.508910635</v>
      </c>
      <c r="AW37" s="468">
        <v>0.67899398799999999</v>
      </c>
      <c r="AX37" s="468">
        <v>0.78307085899999995</v>
      </c>
      <c r="AY37" s="468">
        <v>0.77097599999999999</v>
      </c>
      <c r="AZ37" s="917">
        <v>0.67796469999999998</v>
      </c>
      <c r="BA37" s="456">
        <v>0.91393690000000005</v>
      </c>
      <c r="BB37" s="456">
        <v>0.73833380000000004</v>
      </c>
      <c r="BC37" s="456">
        <v>0.54816690000000001</v>
      </c>
      <c r="BD37" s="456">
        <v>0.52336859999999996</v>
      </c>
      <c r="BE37" s="456">
        <v>0.35708519999999999</v>
      </c>
      <c r="BF37" s="456">
        <v>0.37279790000000002</v>
      </c>
      <c r="BG37" s="456">
        <v>0.33271830000000002</v>
      </c>
      <c r="BH37" s="456">
        <v>0.59244929999999996</v>
      </c>
      <c r="BI37" s="456">
        <v>0.81801610000000002</v>
      </c>
      <c r="BJ37" s="456">
        <v>0.95388550000000005</v>
      </c>
      <c r="BK37" s="456">
        <v>0.93291729999999995</v>
      </c>
      <c r="BL37" s="456">
        <v>0.79562160000000004</v>
      </c>
      <c r="BM37" s="456">
        <v>1.09249</v>
      </c>
      <c r="BN37" s="456">
        <v>1.060413</v>
      </c>
      <c r="BO37" s="456">
        <v>0.79496489999999997</v>
      </c>
      <c r="BP37" s="456">
        <v>0.76060890000000003</v>
      </c>
      <c r="BQ37" s="456">
        <v>0.618008</v>
      </c>
      <c r="BR37" s="456">
        <v>0.63395029999999997</v>
      </c>
      <c r="BS37" s="456">
        <v>0.56779930000000001</v>
      </c>
      <c r="BT37" s="456">
        <v>1.0110509999999999</v>
      </c>
      <c r="BU37" s="456">
        <v>1.3526670000000001</v>
      </c>
      <c r="BV37" s="456">
        <v>1.4553970000000001</v>
      </c>
    </row>
    <row r="38" spans="1:74" ht="11.1" customHeight="1" x14ac:dyDescent="0.2">
      <c r="A38" s="234" t="s">
        <v>1562</v>
      </c>
      <c r="B38" s="446" t="s">
        <v>1017</v>
      </c>
      <c r="C38" s="468">
        <v>7.1079969000000007E-2</v>
      </c>
      <c r="D38" s="468">
        <v>8.9607258999999995E-2</v>
      </c>
      <c r="E38" s="468">
        <v>0.12864691</v>
      </c>
      <c r="F38" s="468">
        <v>0.15102990499999999</v>
      </c>
      <c r="G38" s="468">
        <v>0.15212226400000001</v>
      </c>
      <c r="H38" s="468">
        <v>0.165943163</v>
      </c>
      <c r="I38" s="468">
        <v>0.17242570500000001</v>
      </c>
      <c r="J38" s="468">
        <v>0.177668782</v>
      </c>
      <c r="K38" s="468">
        <v>0.15157236299999999</v>
      </c>
      <c r="L38" s="468">
        <v>0.15366218200000001</v>
      </c>
      <c r="M38" s="468">
        <v>0.11061156799999999</v>
      </c>
      <c r="N38" s="468">
        <v>8.9150434000000001E-2</v>
      </c>
      <c r="O38" s="468">
        <v>5.6858603000000001E-2</v>
      </c>
      <c r="P38" s="468">
        <v>0.107945003</v>
      </c>
      <c r="Q38" s="468">
        <v>0.159751481</v>
      </c>
      <c r="R38" s="468">
        <v>0.21138262599999999</v>
      </c>
      <c r="S38" s="468">
        <v>0.28910918400000002</v>
      </c>
      <c r="T38" s="468">
        <v>0.22760630800000001</v>
      </c>
      <c r="U38" s="468">
        <v>0.243819288</v>
      </c>
      <c r="V38" s="468">
        <v>0.22596707199999999</v>
      </c>
      <c r="W38" s="468">
        <v>0.206430532</v>
      </c>
      <c r="X38" s="468">
        <v>0.14960981100000001</v>
      </c>
      <c r="Y38" s="468">
        <v>0.117669194</v>
      </c>
      <c r="Z38" s="468">
        <v>6.9679501000000005E-2</v>
      </c>
      <c r="AA38" s="468">
        <v>5.8014913000000001E-2</v>
      </c>
      <c r="AB38" s="468">
        <v>0.16777545799999999</v>
      </c>
      <c r="AC38" s="468">
        <v>0.20514411099999999</v>
      </c>
      <c r="AD38" s="468">
        <v>0.23549413999999999</v>
      </c>
      <c r="AE38" s="468">
        <v>0.328293681</v>
      </c>
      <c r="AF38" s="468">
        <v>0.33264081400000001</v>
      </c>
      <c r="AG38" s="468">
        <v>0.36176018500000001</v>
      </c>
      <c r="AH38" s="468">
        <v>0.31980282199999999</v>
      </c>
      <c r="AI38" s="468">
        <v>0.32498147300000002</v>
      </c>
      <c r="AJ38" s="468">
        <v>0.28896089800000002</v>
      </c>
      <c r="AK38" s="468">
        <v>0.18523292699999999</v>
      </c>
      <c r="AL38" s="468">
        <v>0.102297599</v>
      </c>
      <c r="AM38" s="468">
        <v>0.249104827</v>
      </c>
      <c r="AN38" s="468">
        <v>0.26197765200000001</v>
      </c>
      <c r="AO38" s="468">
        <v>0.39566422600000001</v>
      </c>
      <c r="AP38" s="468">
        <v>0.45050915200000002</v>
      </c>
      <c r="AQ38" s="468">
        <v>0.484549432</v>
      </c>
      <c r="AR38" s="468">
        <v>0.53387206300000001</v>
      </c>
      <c r="AS38" s="468">
        <v>0.57316299400000004</v>
      </c>
      <c r="AT38" s="468">
        <v>0.54342063699999998</v>
      </c>
      <c r="AU38" s="468">
        <v>0.482266949</v>
      </c>
      <c r="AV38" s="468">
        <v>0.40340529000000003</v>
      </c>
      <c r="AW38" s="468">
        <v>0.30816570700000001</v>
      </c>
      <c r="AX38" s="468">
        <v>0.24438921699999999</v>
      </c>
      <c r="AY38" s="468">
        <v>0.20494129999999999</v>
      </c>
      <c r="AZ38" s="917">
        <v>0.2689918</v>
      </c>
      <c r="BA38" s="456">
        <v>0.38395109999999999</v>
      </c>
      <c r="BB38" s="456">
        <v>0.44100149999999999</v>
      </c>
      <c r="BC38" s="456">
        <v>0.51541979999999998</v>
      </c>
      <c r="BD38" s="456">
        <v>0.53805510000000001</v>
      </c>
      <c r="BE38" s="456">
        <v>0.57250610000000002</v>
      </c>
      <c r="BF38" s="456">
        <v>0.52136090000000002</v>
      </c>
      <c r="BG38" s="456">
        <v>0.48015459999999999</v>
      </c>
      <c r="BH38" s="456">
        <v>0.45952720000000002</v>
      </c>
      <c r="BI38" s="456">
        <v>0.35553390000000001</v>
      </c>
      <c r="BJ38" s="456">
        <v>0.27967189999999997</v>
      </c>
      <c r="BK38" s="456">
        <v>0.32313330000000001</v>
      </c>
      <c r="BL38" s="456">
        <v>0.43370439999999999</v>
      </c>
      <c r="BM38" s="456">
        <v>0.6423141</v>
      </c>
      <c r="BN38" s="456">
        <v>0.74603520000000001</v>
      </c>
      <c r="BO38" s="456">
        <v>0.85266249999999999</v>
      </c>
      <c r="BP38" s="456">
        <v>0.91182379999999996</v>
      </c>
      <c r="BQ38" s="456">
        <v>0.98985780000000001</v>
      </c>
      <c r="BR38" s="456">
        <v>0.90457290000000001</v>
      </c>
      <c r="BS38" s="456">
        <v>0.83997010000000005</v>
      </c>
      <c r="BT38" s="456">
        <v>0.6959843</v>
      </c>
      <c r="BU38" s="456">
        <v>0.51669670000000001</v>
      </c>
      <c r="BV38" s="456">
        <v>0.39480979999999999</v>
      </c>
    </row>
    <row r="39" spans="1:74" ht="11.1" customHeight="1" x14ac:dyDescent="0.2">
      <c r="A39" s="234" t="s">
        <v>661</v>
      </c>
      <c r="B39" s="478" t="s">
        <v>1559</v>
      </c>
      <c r="C39" s="468">
        <v>1.0748500919999999</v>
      </c>
      <c r="D39" s="468">
        <v>0.17659605</v>
      </c>
      <c r="E39" s="468">
        <v>0.106194176</v>
      </c>
      <c r="F39" s="468">
        <v>6.7510982999999997E-2</v>
      </c>
      <c r="G39" s="468">
        <v>9.2467855000000002E-2</v>
      </c>
      <c r="H39" s="468">
        <v>7.2841191999999999E-2</v>
      </c>
      <c r="I39" s="468">
        <v>0.11580354499999999</v>
      </c>
      <c r="J39" s="468">
        <v>0.11137812900000001</v>
      </c>
      <c r="K39" s="468">
        <v>6.7519364999999998E-2</v>
      </c>
      <c r="L39" s="468">
        <v>7.9114278999999996E-2</v>
      </c>
      <c r="M39" s="468">
        <v>7.9086817000000004E-2</v>
      </c>
      <c r="N39" s="468">
        <v>0.60442619399999997</v>
      </c>
      <c r="O39" s="468">
        <v>9.3329491000000001E-2</v>
      </c>
      <c r="P39" s="468">
        <v>0.26558339199999997</v>
      </c>
      <c r="Q39" s="468">
        <v>8.7510900000000003E-2</v>
      </c>
      <c r="R39" s="468">
        <v>6.5716137999999993E-2</v>
      </c>
      <c r="S39" s="468">
        <v>6.5342169000000005E-2</v>
      </c>
      <c r="T39" s="468">
        <v>6.4935169000000001E-2</v>
      </c>
      <c r="U39" s="468">
        <v>8.9086619000000006E-2</v>
      </c>
      <c r="V39" s="468">
        <v>6.6820323000000001E-2</v>
      </c>
      <c r="W39" s="468">
        <v>7.0550135E-2</v>
      </c>
      <c r="X39" s="468">
        <v>0.12141777400000001</v>
      </c>
      <c r="Y39" s="468">
        <v>6.6966839E-2</v>
      </c>
      <c r="Z39" s="468">
        <v>6.8098052000000006E-2</v>
      </c>
      <c r="AA39" s="468">
        <v>0.169586719</v>
      </c>
      <c r="AB39" s="468">
        <v>5.5665886999999997E-2</v>
      </c>
      <c r="AC39" s="468">
        <v>6.5978241000000007E-2</v>
      </c>
      <c r="AD39" s="468">
        <v>5.3637747E-2</v>
      </c>
      <c r="AE39" s="468">
        <v>5.7688327999999997E-2</v>
      </c>
      <c r="AF39" s="468">
        <v>7.8766151000000006E-2</v>
      </c>
      <c r="AG39" s="468">
        <v>8.6293619000000002E-2</v>
      </c>
      <c r="AH39" s="468">
        <v>6.4905508000000001E-2</v>
      </c>
      <c r="AI39" s="468">
        <v>5.1317453999999998E-2</v>
      </c>
      <c r="AJ39" s="468">
        <v>5.9776101999999998E-2</v>
      </c>
      <c r="AK39" s="468">
        <v>5.1367271999999999E-2</v>
      </c>
      <c r="AL39" s="468">
        <v>0.110273485</v>
      </c>
      <c r="AM39" s="468">
        <v>0.59243515000000002</v>
      </c>
      <c r="AN39" s="468">
        <v>0.22783524999999999</v>
      </c>
      <c r="AO39" s="468">
        <v>8.5791740000000005E-2</v>
      </c>
      <c r="AP39" s="468">
        <v>6.8995140999999996E-2</v>
      </c>
      <c r="AQ39" s="468">
        <v>5.0227875999999998E-2</v>
      </c>
      <c r="AR39" s="468">
        <v>0.10326227</v>
      </c>
      <c r="AS39" s="468">
        <v>0.101637702</v>
      </c>
      <c r="AT39" s="468">
        <v>5.1107338000000002E-2</v>
      </c>
      <c r="AU39" s="468">
        <v>4.2966615999999999E-2</v>
      </c>
      <c r="AV39" s="468">
        <v>3.5581575999999997E-2</v>
      </c>
      <c r="AW39" s="468">
        <v>6.5225063999999999E-2</v>
      </c>
      <c r="AX39" s="468">
        <v>0.375261224</v>
      </c>
      <c r="AY39" s="468">
        <v>0.30836200000000002</v>
      </c>
      <c r="AZ39" s="917">
        <v>0.16958309999999999</v>
      </c>
      <c r="BA39" s="456">
        <v>8.0712300000000001E-2</v>
      </c>
      <c r="BB39" s="456">
        <v>6.0294399999999998E-2</v>
      </c>
      <c r="BC39" s="456">
        <v>6.1283700000000003E-2</v>
      </c>
      <c r="BD39" s="456">
        <v>8.6544599999999999E-2</v>
      </c>
      <c r="BE39" s="456">
        <v>8.4852999999999998E-2</v>
      </c>
      <c r="BF39" s="456">
        <v>3.1427099999999999E-2</v>
      </c>
      <c r="BG39" s="456">
        <v>5.6080900000000003E-2</v>
      </c>
      <c r="BH39" s="456">
        <v>6.3280100000000006E-2</v>
      </c>
      <c r="BI39" s="456">
        <v>6.7297300000000004E-2</v>
      </c>
      <c r="BJ39" s="456">
        <v>0.18477579999999999</v>
      </c>
      <c r="BK39" s="456">
        <v>0.36746020000000001</v>
      </c>
      <c r="BL39" s="456">
        <v>0.15809899999999999</v>
      </c>
      <c r="BM39" s="456">
        <v>7.3400400000000005E-2</v>
      </c>
      <c r="BN39" s="456">
        <v>5.5776699999999999E-2</v>
      </c>
      <c r="BO39" s="456">
        <v>5.2283099999999999E-2</v>
      </c>
      <c r="BP39" s="456">
        <v>9.3428600000000001E-2</v>
      </c>
      <c r="BQ39" s="456">
        <v>8.7864200000000003E-2</v>
      </c>
      <c r="BR39" s="456">
        <v>2.39055E-2</v>
      </c>
      <c r="BS39" s="456">
        <v>4.3886599999999998E-2</v>
      </c>
      <c r="BT39" s="456">
        <v>4.7020100000000002E-2</v>
      </c>
      <c r="BU39" s="456">
        <v>5.5442699999999998E-2</v>
      </c>
      <c r="BV39" s="456">
        <v>0.22519339999999999</v>
      </c>
    </row>
    <row r="40" spans="1:74" ht="11.1" customHeight="1" x14ac:dyDescent="0.2">
      <c r="A40" s="234" t="s">
        <v>663</v>
      </c>
      <c r="B40" s="476" t="s">
        <v>1560</v>
      </c>
      <c r="C40" s="468">
        <v>13.97039</v>
      </c>
      <c r="D40" s="468">
        <v>12.007031</v>
      </c>
      <c r="E40" s="468">
        <v>12.109356</v>
      </c>
      <c r="F40" s="468">
        <v>10.768197000000001</v>
      </c>
      <c r="G40" s="468">
        <v>11.532183</v>
      </c>
      <c r="H40" s="468">
        <v>12.668996</v>
      </c>
      <c r="I40" s="468">
        <v>15.766400000000001</v>
      </c>
      <c r="J40" s="468">
        <v>15.922114000000001</v>
      </c>
      <c r="K40" s="468">
        <v>12.336512000000001</v>
      </c>
      <c r="L40" s="468">
        <v>11.119448999999999</v>
      </c>
      <c r="M40" s="468">
        <v>11.434576</v>
      </c>
      <c r="N40" s="468">
        <v>13.046155000000001</v>
      </c>
      <c r="O40" s="468">
        <v>12.699878999999999</v>
      </c>
      <c r="P40" s="468">
        <v>11.432169999999999</v>
      </c>
      <c r="Q40" s="468">
        <v>12.006843999999999</v>
      </c>
      <c r="R40" s="468">
        <v>10.478032000000001</v>
      </c>
      <c r="S40" s="468">
        <v>10.839790000000001</v>
      </c>
      <c r="T40" s="468">
        <v>12.018212999999999</v>
      </c>
      <c r="U40" s="468">
        <v>15.607754999999999</v>
      </c>
      <c r="V40" s="468">
        <v>13.951835000000001</v>
      </c>
      <c r="W40" s="468">
        <v>12.559091</v>
      </c>
      <c r="X40" s="468">
        <v>11.366149</v>
      </c>
      <c r="Y40" s="468">
        <v>11.584643</v>
      </c>
      <c r="Z40" s="468">
        <v>12.505335006999999</v>
      </c>
      <c r="AA40" s="468">
        <v>13.447781000000001</v>
      </c>
      <c r="AB40" s="468">
        <v>11.872809999999999</v>
      </c>
      <c r="AC40" s="468">
        <v>11.655115</v>
      </c>
      <c r="AD40" s="468">
        <v>10.659670999999999</v>
      </c>
      <c r="AE40" s="468">
        <v>11.366106</v>
      </c>
      <c r="AF40" s="468">
        <v>13.643476</v>
      </c>
      <c r="AG40" s="468">
        <v>16.019259999999999</v>
      </c>
      <c r="AH40" s="468">
        <v>14.508747</v>
      </c>
      <c r="AI40" s="468">
        <v>11.894012</v>
      </c>
      <c r="AJ40" s="468">
        <v>11.185245999999999</v>
      </c>
      <c r="AK40" s="468">
        <v>11.306058</v>
      </c>
      <c r="AL40" s="468">
        <v>13.37975</v>
      </c>
      <c r="AM40" s="468">
        <v>14.178055000000001</v>
      </c>
      <c r="AN40" s="468">
        <v>12.330371</v>
      </c>
      <c r="AO40" s="468">
        <v>11.699904</v>
      </c>
      <c r="AP40" s="468">
        <v>10.725705</v>
      </c>
      <c r="AQ40" s="468">
        <v>11.024865999999999</v>
      </c>
      <c r="AR40" s="468">
        <v>13.230293</v>
      </c>
      <c r="AS40" s="468">
        <v>16.270030999999999</v>
      </c>
      <c r="AT40" s="468">
        <v>13.681792</v>
      </c>
      <c r="AU40" s="468">
        <v>11.761621</v>
      </c>
      <c r="AV40" s="468">
        <v>11.135540000000001</v>
      </c>
      <c r="AW40" s="468">
        <v>11.629655</v>
      </c>
      <c r="AX40" s="468">
        <v>13.925901</v>
      </c>
      <c r="AY40" s="468">
        <v>14.385501</v>
      </c>
      <c r="AZ40" s="917">
        <v>13.115780000000001</v>
      </c>
      <c r="BA40" s="456">
        <v>12.93145</v>
      </c>
      <c r="BB40" s="456">
        <v>11.411759999999999</v>
      </c>
      <c r="BC40" s="456">
        <v>11.8287</v>
      </c>
      <c r="BD40" s="456">
        <v>13.5801</v>
      </c>
      <c r="BE40" s="456">
        <v>16.426739999999999</v>
      </c>
      <c r="BF40" s="456">
        <v>15.78398</v>
      </c>
      <c r="BG40" s="456">
        <v>13.004910000000001</v>
      </c>
      <c r="BH40" s="456">
        <v>11.921010000000001</v>
      </c>
      <c r="BI40" s="456">
        <v>11.87468</v>
      </c>
      <c r="BJ40" s="456">
        <v>13.342750000000001</v>
      </c>
      <c r="BK40" s="456">
        <v>13.826029999999999</v>
      </c>
      <c r="BL40" s="456">
        <v>12.13852</v>
      </c>
      <c r="BM40" s="456">
        <v>12.37674</v>
      </c>
      <c r="BN40" s="456">
        <v>11.144920000000001</v>
      </c>
      <c r="BO40" s="456">
        <v>11.64573</v>
      </c>
      <c r="BP40" s="456">
        <v>13.46528</v>
      </c>
      <c r="BQ40" s="456">
        <v>16.38944</v>
      </c>
      <c r="BR40" s="456">
        <v>15.7988</v>
      </c>
      <c r="BS40" s="456">
        <v>12.98086</v>
      </c>
      <c r="BT40" s="456">
        <v>11.85675</v>
      </c>
      <c r="BU40" s="456">
        <v>11.889559999999999</v>
      </c>
      <c r="BV40" s="456">
        <v>13.294090000000001</v>
      </c>
    </row>
    <row r="41" spans="1:74" ht="11.1" customHeight="1" x14ac:dyDescent="0.2">
      <c r="A41" s="229"/>
      <c r="B41" s="67" t="s">
        <v>735</v>
      </c>
      <c r="C41" s="469"/>
      <c r="D41" s="469"/>
      <c r="E41" s="469"/>
      <c r="F41" s="469"/>
      <c r="G41" s="469"/>
      <c r="H41" s="469"/>
      <c r="I41" s="469"/>
      <c r="J41" s="469"/>
      <c r="K41" s="469"/>
      <c r="L41" s="469"/>
      <c r="M41" s="469"/>
      <c r="N41" s="469"/>
      <c r="O41" s="469"/>
      <c r="P41" s="469"/>
      <c r="Q41" s="469"/>
      <c r="R41" s="469"/>
      <c r="S41" s="469"/>
      <c r="T41" s="469"/>
      <c r="U41" s="469"/>
      <c r="V41" s="469"/>
      <c r="W41" s="469"/>
      <c r="X41" s="469"/>
      <c r="Y41" s="469"/>
      <c r="Z41" s="469"/>
      <c r="AA41" s="469"/>
      <c r="AB41" s="469"/>
      <c r="AC41" s="469"/>
      <c r="AD41" s="469"/>
      <c r="AE41" s="469"/>
      <c r="AF41" s="469"/>
      <c r="AG41" s="469"/>
      <c r="AH41" s="469"/>
      <c r="AI41" s="469"/>
      <c r="AJ41" s="469"/>
      <c r="AK41" s="469"/>
      <c r="AL41" s="469"/>
      <c r="AM41" s="469"/>
      <c r="AN41" s="469"/>
      <c r="AO41" s="469"/>
      <c r="AP41" s="469"/>
      <c r="AQ41" s="469"/>
      <c r="AR41" s="469"/>
      <c r="AS41" s="469"/>
      <c r="AT41" s="469"/>
      <c r="AU41" s="469"/>
      <c r="AV41" s="469"/>
      <c r="AW41" s="469"/>
      <c r="AX41" s="469"/>
      <c r="AY41" s="469"/>
      <c r="AZ41" s="946"/>
      <c r="BA41" s="474"/>
      <c r="BB41" s="474"/>
      <c r="BC41" s="474"/>
      <c r="BD41" s="474"/>
      <c r="BE41" s="474"/>
      <c r="BF41" s="474"/>
      <c r="BG41" s="474"/>
      <c r="BH41" s="474"/>
      <c r="BI41" s="474"/>
      <c r="BJ41" s="474"/>
      <c r="BK41" s="474"/>
      <c r="BL41" s="474"/>
      <c r="BM41" s="474"/>
      <c r="BN41" s="474"/>
      <c r="BO41" s="474"/>
      <c r="BP41" s="474"/>
      <c r="BQ41" s="474"/>
      <c r="BR41" s="474"/>
      <c r="BS41" s="474"/>
      <c r="BT41" s="474"/>
      <c r="BU41" s="474"/>
      <c r="BV41" s="474"/>
    </row>
    <row r="42" spans="1:74" s="285" customFormat="1" ht="11.1" customHeight="1" x14ac:dyDescent="0.2">
      <c r="A42" s="475" t="s">
        <v>669</v>
      </c>
      <c r="B42" s="449" t="s">
        <v>1027</v>
      </c>
      <c r="C42" s="301">
        <v>81.805861011999994</v>
      </c>
      <c r="D42" s="301">
        <v>69.174548702999999</v>
      </c>
      <c r="E42" s="301">
        <v>68.017681647000003</v>
      </c>
      <c r="F42" s="301">
        <v>59.174351147000003</v>
      </c>
      <c r="G42" s="301">
        <v>65.437802590999993</v>
      </c>
      <c r="H42" s="301">
        <v>73.198368613</v>
      </c>
      <c r="I42" s="301">
        <v>83.176610875999998</v>
      </c>
      <c r="J42" s="301">
        <v>82.809029881000001</v>
      </c>
      <c r="K42" s="301">
        <v>68.908996502999997</v>
      </c>
      <c r="L42" s="301">
        <v>61.427862691000001</v>
      </c>
      <c r="M42" s="301">
        <v>64.387994925000001</v>
      </c>
      <c r="N42" s="301">
        <v>75.256463867999997</v>
      </c>
      <c r="O42" s="301">
        <v>72.661075897000003</v>
      </c>
      <c r="P42" s="301">
        <v>64.744193107000001</v>
      </c>
      <c r="Q42" s="301">
        <v>68.971341210999995</v>
      </c>
      <c r="R42" s="301">
        <v>58.813815247000001</v>
      </c>
      <c r="S42" s="301">
        <v>62.542214127000001</v>
      </c>
      <c r="T42" s="301">
        <v>70.389971051000003</v>
      </c>
      <c r="U42" s="301">
        <v>85.269367758000001</v>
      </c>
      <c r="V42" s="301">
        <v>82.762851717999993</v>
      </c>
      <c r="W42" s="301">
        <v>70.809999739000006</v>
      </c>
      <c r="X42" s="301">
        <v>62.869972990000001</v>
      </c>
      <c r="Y42" s="301">
        <v>66.826761137999995</v>
      </c>
      <c r="Z42" s="301">
        <v>73.641700994000004</v>
      </c>
      <c r="AA42" s="301">
        <v>81.641390795999996</v>
      </c>
      <c r="AB42" s="301">
        <v>69.426931612000004</v>
      </c>
      <c r="AC42" s="301">
        <v>67.768017749999999</v>
      </c>
      <c r="AD42" s="301">
        <v>61.737323609999997</v>
      </c>
      <c r="AE42" s="301">
        <v>66.681700638999999</v>
      </c>
      <c r="AF42" s="301">
        <v>79.444759340999994</v>
      </c>
      <c r="AG42" s="301">
        <v>86.524766358999997</v>
      </c>
      <c r="AH42" s="301">
        <v>83.283143628000005</v>
      </c>
      <c r="AI42" s="301">
        <v>69.216624624999994</v>
      </c>
      <c r="AJ42" s="301">
        <v>62.878979180000002</v>
      </c>
      <c r="AK42" s="301">
        <v>64.008424968</v>
      </c>
      <c r="AL42" s="301">
        <v>77.501153536000004</v>
      </c>
      <c r="AM42" s="301">
        <v>87.991355882999997</v>
      </c>
      <c r="AN42" s="301">
        <v>73.486107578000002</v>
      </c>
      <c r="AO42" s="301">
        <v>68.856421767000001</v>
      </c>
      <c r="AP42" s="301">
        <v>62.502675787000001</v>
      </c>
      <c r="AQ42" s="301">
        <v>65.909087760999995</v>
      </c>
      <c r="AR42" s="301">
        <v>80.660035532999999</v>
      </c>
      <c r="AS42" s="301">
        <v>93.869233653999999</v>
      </c>
      <c r="AT42" s="301">
        <v>83.419800163999994</v>
      </c>
      <c r="AU42" s="301">
        <v>71.619621651000003</v>
      </c>
      <c r="AV42" s="301">
        <v>65.508833361000001</v>
      </c>
      <c r="AW42" s="301">
        <v>66.539958497000001</v>
      </c>
      <c r="AX42" s="301">
        <v>82.489705499999999</v>
      </c>
      <c r="AY42" s="301">
        <v>87.496880020000006</v>
      </c>
      <c r="AZ42" s="916">
        <v>75.384948227999999</v>
      </c>
      <c r="BA42" s="462">
        <v>74.660600000000002</v>
      </c>
      <c r="BB42" s="462">
        <v>66.194810000000004</v>
      </c>
      <c r="BC42" s="462">
        <v>69.214079999999996</v>
      </c>
      <c r="BD42" s="462">
        <v>78.105119999999999</v>
      </c>
      <c r="BE42" s="462">
        <v>89.959140000000005</v>
      </c>
      <c r="BF42" s="462">
        <v>87.850099999999998</v>
      </c>
      <c r="BG42" s="462">
        <v>74.710849999999994</v>
      </c>
      <c r="BH42" s="462">
        <v>68.507490000000004</v>
      </c>
      <c r="BI42" s="462">
        <v>70.462410000000006</v>
      </c>
      <c r="BJ42" s="462">
        <v>81.511889999999994</v>
      </c>
      <c r="BK42" s="462">
        <v>87.97439</v>
      </c>
      <c r="BL42" s="462">
        <v>75.63485</v>
      </c>
      <c r="BM42" s="462">
        <v>76.068259999999995</v>
      </c>
      <c r="BN42" s="462">
        <v>68.122860000000003</v>
      </c>
      <c r="BO42" s="462">
        <v>72.475470000000001</v>
      </c>
      <c r="BP42" s="462">
        <v>81.80771</v>
      </c>
      <c r="BQ42" s="462">
        <v>94.475470000000001</v>
      </c>
      <c r="BR42" s="462">
        <v>92.735349999999997</v>
      </c>
      <c r="BS42" s="462">
        <v>78.786879999999996</v>
      </c>
      <c r="BT42" s="462">
        <v>72.537270000000007</v>
      </c>
      <c r="BU42" s="462">
        <v>74.429910000000007</v>
      </c>
      <c r="BV42" s="462">
        <v>85.582970000000003</v>
      </c>
    </row>
    <row r="43" spans="1:74" ht="11.1" customHeight="1" x14ac:dyDescent="0.2">
      <c r="A43" s="234" t="s">
        <v>664</v>
      </c>
      <c r="B43" s="478" t="s">
        <v>1021</v>
      </c>
      <c r="C43" s="468">
        <v>27.728312468999999</v>
      </c>
      <c r="D43" s="468">
        <v>24.459084074</v>
      </c>
      <c r="E43" s="468">
        <v>25.947734256</v>
      </c>
      <c r="F43" s="468">
        <v>20.330661221</v>
      </c>
      <c r="G43" s="468">
        <v>23.696620188000001</v>
      </c>
      <c r="H43" s="468">
        <v>30.392852474000001</v>
      </c>
      <c r="I43" s="468">
        <v>37.149022737000003</v>
      </c>
      <c r="J43" s="468">
        <v>36.533886088000003</v>
      </c>
      <c r="K43" s="468">
        <v>30.684391844</v>
      </c>
      <c r="L43" s="468">
        <v>27.083527145000001</v>
      </c>
      <c r="M43" s="468">
        <v>25.713037833000001</v>
      </c>
      <c r="N43" s="468">
        <v>28.249464356000001</v>
      </c>
      <c r="O43" s="468">
        <v>30.782929652</v>
      </c>
      <c r="P43" s="468">
        <v>27.426842646000001</v>
      </c>
      <c r="Q43" s="468">
        <v>29.269513014000001</v>
      </c>
      <c r="R43" s="468">
        <v>23.262649640999999</v>
      </c>
      <c r="S43" s="468">
        <v>26.641716963</v>
      </c>
      <c r="T43" s="468">
        <v>32.830453843999997</v>
      </c>
      <c r="U43" s="468">
        <v>41.444078554000001</v>
      </c>
      <c r="V43" s="468">
        <v>39.117751210999998</v>
      </c>
      <c r="W43" s="468">
        <v>33.266736880000003</v>
      </c>
      <c r="X43" s="468">
        <v>27.330453453000001</v>
      </c>
      <c r="Y43" s="468">
        <v>28.750641673000001</v>
      </c>
      <c r="Z43" s="468">
        <v>31.788569683999999</v>
      </c>
      <c r="AA43" s="468">
        <v>33.628866344999999</v>
      </c>
      <c r="AB43" s="468">
        <v>31.599347645000002</v>
      </c>
      <c r="AC43" s="468">
        <v>30.569849872999999</v>
      </c>
      <c r="AD43" s="468">
        <v>27.069030924</v>
      </c>
      <c r="AE43" s="468">
        <v>28.358852127999999</v>
      </c>
      <c r="AF43" s="468">
        <v>35.552680604999999</v>
      </c>
      <c r="AG43" s="468">
        <v>42.313867758999997</v>
      </c>
      <c r="AH43" s="468">
        <v>39.758246583000002</v>
      </c>
      <c r="AI43" s="468">
        <v>33.998024622999999</v>
      </c>
      <c r="AJ43" s="468">
        <v>27.354696844999999</v>
      </c>
      <c r="AK43" s="468">
        <v>28.450632573</v>
      </c>
      <c r="AL43" s="468">
        <v>32.484031684999998</v>
      </c>
      <c r="AM43" s="468">
        <v>35.141928010000001</v>
      </c>
      <c r="AN43" s="468">
        <v>31.404438895999998</v>
      </c>
      <c r="AO43" s="468">
        <v>28.550559795000002</v>
      </c>
      <c r="AP43" s="468">
        <v>24.260751164999999</v>
      </c>
      <c r="AQ43" s="468">
        <v>26.952649901000001</v>
      </c>
      <c r="AR43" s="468">
        <v>35.515167894000001</v>
      </c>
      <c r="AS43" s="468">
        <v>44.494572765000001</v>
      </c>
      <c r="AT43" s="468">
        <v>39.083263901999999</v>
      </c>
      <c r="AU43" s="468">
        <v>34.080862750999998</v>
      </c>
      <c r="AV43" s="468">
        <v>28.549476331000001</v>
      </c>
      <c r="AW43" s="468">
        <v>27.314323866999999</v>
      </c>
      <c r="AX43" s="468">
        <v>35.450976050999998</v>
      </c>
      <c r="AY43" s="468">
        <v>36.362962760000002</v>
      </c>
      <c r="AZ43" s="917">
        <v>33.040386837</v>
      </c>
      <c r="BA43" s="456">
        <v>31.37285</v>
      </c>
      <c r="BB43" s="456">
        <v>26.31851</v>
      </c>
      <c r="BC43" s="456">
        <v>28.393080000000001</v>
      </c>
      <c r="BD43" s="456">
        <v>34.776479999999999</v>
      </c>
      <c r="BE43" s="456">
        <v>42.819240000000001</v>
      </c>
      <c r="BF43" s="456">
        <v>40.925289999999997</v>
      </c>
      <c r="BG43" s="456">
        <v>35.350169999999999</v>
      </c>
      <c r="BH43" s="456">
        <v>28.954090000000001</v>
      </c>
      <c r="BI43" s="456">
        <v>28.860230000000001</v>
      </c>
      <c r="BJ43" s="456">
        <v>34.874740000000003</v>
      </c>
      <c r="BK43" s="456">
        <v>36.041469999999997</v>
      </c>
      <c r="BL43" s="456">
        <v>31.85848</v>
      </c>
      <c r="BM43" s="456">
        <v>31.19708</v>
      </c>
      <c r="BN43" s="456">
        <v>26.599080000000001</v>
      </c>
      <c r="BO43" s="456">
        <v>28.826889999999999</v>
      </c>
      <c r="BP43" s="456">
        <v>35.588160000000002</v>
      </c>
      <c r="BQ43" s="456">
        <v>44.597299999999997</v>
      </c>
      <c r="BR43" s="456">
        <v>42.858600000000003</v>
      </c>
      <c r="BS43" s="456">
        <v>36.571150000000003</v>
      </c>
      <c r="BT43" s="456">
        <v>30.03792</v>
      </c>
      <c r="BU43" s="456">
        <v>30.146599999999999</v>
      </c>
      <c r="BV43" s="456">
        <v>37.193019999999997</v>
      </c>
    </row>
    <row r="44" spans="1:74" ht="11.1" customHeight="1" x14ac:dyDescent="0.2">
      <c r="A44" s="234" t="s">
        <v>665</v>
      </c>
      <c r="B44" s="446" t="s">
        <v>473</v>
      </c>
      <c r="C44" s="468">
        <v>23.865950931</v>
      </c>
      <c r="D44" s="468">
        <v>17.659593537999999</v>
      </c>
      <c r="E44" s="468">
        <v>13.717796140000001</v>
      </c>
      <c r="F44" s="468">
        <v>13.464845146</v>
      </c>
      <c r="G44" s="468">
        <v>13.798435320999999</v>
      </c>
      <c r="H44" s="468">
        <v>15.287973982</v>
      </c>
      <c r="I44" s="468">
        <v>18.171483153</v>
      </c>
      <c r="J44" s="468">
        <v>19.092617079</v>
      </c>
      <c r="K44" s="468">
        <v>12.376879213</v>
      </c>
      <c r="L44" s="468">
        <v>9.0460841829999996</v>
      </c>
      <c r="M44" s="468">
        <v>11.387858517</v>
      </c>
      <c r="N44" s="468">
        <v>17.032377150999999</v>
      </c>
      <c r="O44" s="468">
        <v>12.451085295</v>
      </c>
      <c r="P44" s="468">
        <v>10.585938820999999</v>
      </c>
      <c r="Q44" s="468">
        <v>11.673125347999999</v>
      </c>
      <c r="R44" s="468">
        <v>10.139908514</v>
      </c>
      <c r="S44" s="468">
        <v>8.7695523830000006</v>
      </c>
      <c r="T44" s="468">
        <v>10.213133951</v>
      </c>
      <c r="U44" s="468">
        <v>16.118471666000001</v>
      </c>
      <c r="V44" s="468">
        <v>15.812427497</v>
      </c>
      <c r="W44" s="468">
        <v>11.52792051</v>
      </c>
      <c r="X44" s="468">
        <v>8.8704651820000002</v>
      </c>
      <c r="Y44" s="468">
        <v>10.361991740000001</v>
      </c>
      <c r="Z44" s="468">
        <v>12.319769561999999</v>
      </c>
      <c r="AA44" s="468">
        <v>17.825246712999999</v>
      </c>
      <c r="AB44" s="468">
        <v>9.9803839819999993</v>
      </c>
      <c r="AC44" s="468">
        <v>8.4780931390000003</v>
      </c>
      <c r="AD44" s="468">
        <v>8.9465954799999992</v>
      </c>
      <c r="AE44" s="468">
        <v>10.713961773999999</v>
      </c>
      <c r="AF44" s="468">
        <v>15.099990681</v>
      </c>
      <c r="AG44" s="468">
        <v>16.230771788999999</v>
      </c>
      <c r="AH44" s="468">
        <v>14.880342936</v>
      </c>
      <c r="AI44" s="468">
        <v>8.7406147149999995</v>
      </c>
      <c r="AJ44" s="468">
        <v>8.1719782050000003</v>
      </c>
      <c r="AK44" s="468">
        <v>8.3904683930000008</v>
      </c>
      <c r="AL44" s="468">
        <v>14.337762468999999</v>
      </c>
      <c r="AM44" s="468">
        <v>21.032432010000001</v>
      </c>
      <c r="AN44" s="468">
        <v>14.593541292999999</v>
      </c>
      <c r="AO44" s="468">
        <v>10.981750857</v>
      </c>
      <c r="AP44" s="468">
        <v>10.94221789</v>
      </c>
      <c r="AQ44" s="468">
        <v>9.8962419659999998</v>
      </c>
      <c r="AR44" s="468">
        <v>15.272228266000001</v>
      </c>
      <c r="AS44" s="468">
        <v>19.723482507</v>
      </c>
      <c r="AT44" s="468">
        <v>14.83938324</v>
      </c>
      <c r="AU44" s="468">
        <v>10.401937813</v>
      </c>
      <c r="AV44" s="468">
        <v>10.685049529</v>
      </c>
      <c r="AW44" s="468">
        <v>11.603065392</v>
      </c>
      <c r="AX44" s="468">
        <v>16.589783805</v>
      </c>
      <c r="AY44" s="468">
        <v>20.28716</v>
      </c>
      <c r="AZ44" s="917">
        <v>15.309810000000001</v>
      </c>
      <c r="BA44" s="456">
        <v>12.98991</v>
      </c>
      <c r="BB44" s="456">
        <v>12.03952</v>
      </c>
      <c r="BC44" s="456">
        <v>10.617620000000001</v>
      </c>
      <c r="BD44" s="456">
        <v>13.08544</v>
      </c>
      <c r="BE44" s="456">
        <v>16.750080000000001</v>
      </c>
      <c r="BF44" s="456">
        <v>16.718029999999999</v>
      </c>
      <c r="BG44" s="456">
        <v>11.58014</v>
      </c>
      <c r="BH44" s="456">
        <v>11.08619</v>
      </c>
      <c r="BI44" s="456">
        <v>12.85172</v>
      </c>
      <c r="BJ44" s="456">
        <v>15.514860000000001</v>
      </c>
      <c r="BK44" s="456">
        <v>19.310510000000001</v>
      </c>
      <c r="BL44" s="456">
        <v>14.97668</v>
      </c>
      <c r="BM44" s="456">
        <v>13.48686</v>
      </c>
      <c r="BN44" s="456">
        <v>13.02027</v>
      </c>
      <c r="BO44" s="456">
        <v>11.871740000000001</v>
      </c>
      <c r="BP44" s="456">
        <v>14.206300000000001</v>
      </c>
      <c r="BQ44" s="456">
        <v>18.124749999999999</v>
      </c>
      <c r="BR44" s="456">
        <v>18.354559999999999</v>
      </c>
      <c r="BS44" s="456">
        <v>12.8482</v>
      </c>
      <c r="BT44" s="456">
        <v>12.548109999999999</v>
      </c>
      <c r="BU44" s="456">
        <v>14.212999999999999</v>
      </c>
      <c r="BV44" s="456">
        <v>16.134720000000002</v>
      </c>
    </row>
    <row r="45" spans="1:74" ht="11.1" customHeight="1" x14ac:dyDescent="0.2">
      <c r="A45" s="234" t="s">
        <v>666</v>
      </c>
      <c r="B45" s="446" t="s">
        <v>1022</v>
      </c>
      <c r="C45" s="468">
        <v>24.976103999999999</v>
      </c>
      <c r="D45" s="468">
        <v>21.677513999999999</v>
      </c>
      <c r="E45" s="468">
        <v>22.356406</v>
      </c>
      <c r="F45" s="468">
        <v>19.338346000000001</v>
      </c>
      <c r="G45" s="468">
        <v>22.62135</v>
      </c>
      <c r="H45" s="468">
        <v>23.104254000000001</v>
      </c>
      <c r="I45" s="468">
        <v>23.994440999999998</v>
      </c>
      <c r="J45" s="468">
        <v>23.605253999999999</v>
      </c>
      <c r="K45" s="468">
        <v>22.09065</v>
      </c>
      <c r="L45" s="468">
        <v>20.431763</v>
      </c>
      <c r="M45" s="468">
        <v>22.007086000000001</v>
      </c>
      <c r="N45" s="468">
        <v>24.383047000000001</v>
      </c>
      <c r="O45" s="468">
        <v>24.382957999999999</v>
      </c>
      <c r="P45" s="468">
        <v>21.35632</v>
      </c>
      <c r="Q45" s="468">
        <v>21.878081000000002</v>
      </c>
      <c r="R45" s="468">
        <v>20.077632000000001</v>
      </c>
      <c r="S45" s="468">
        <v>22.207439000000001</v>
      </c>
      <c r="T45" s="468">
        <v>23.373743000000001</v>
      </c>
      <c r="U45" s="468">
        <v>24.054993</v>
      </c>
      <c r="V45" s="468">
        <v>23.876401000000001</v>
      </c>
      <c r="W45" s="468">
        <v>22.623988000000001</v>
      </c>
      <c r="X45" s="468">
        <v>21.732585</v>
      </c>
      <c r="Y45" s="468">
        <v>22.630302</v>
      </c>
      <c r="Z45" s="468">
        <v>24.396889000000002</v>
      </c>
      <c r="AA45" s="468">
        <v>24.642478000000001</v>
      </c>
      <c r="AB45" s="468">
        <v>22.390941999999999</v>
      </c>
      <c r="AC45" s="468">
        <v>21.840306000000002</v>
      </c>
      <c r="AD45" s="468">
        <v>18.979800000000001</v>
      </c>
      <c r="AE45" s="468">
        <v>22.118300000000001</v>
      </c>
      <c r="AF45" s="468">
        <v>23.234210999999998</v>
      </c>
      <c r="AG45" s="468">
        <v>23.685130000000001</v>
      </c>
      <c r="AH45" s="468">
        <v>24.107386999999999</v>
      </c>
      <c r="AI45" s="468">
        <v>22.608529000000001</v>
      </c>
      <c r="AJ45" s="468">
        <v>21.983473</v>
      </c>
      <c r="AK45" s="468">
        <v>21.857797999999999</v>
      </c>
      <c r="AL45" s="468">
        <v>24.910430999999999</v>
      </c>
      <c r="AM45" s="468">
        <v>24.967769000000001</v>
      </c>
      <c r="AN45" s="468">
        <v>21.686121</v>
      </c>
      <c r="AO45" s="468">
        <v>21.511257000000001</v>
      </c>
      <c r="AP45" s="468">
        <v>20.215267000000001</v>
      </c>
      <c r="AQ45" s="468">
        <v>22.085408999999999</v>
      </c>
      <c r="AR45" s="468">
        <v>23.355685000000001</v>
      </c>
      <c r="AS45" s="468">
        <v>23.793851</v>
      </c>
      <c r="AT45" s="468">
        <v>23.904906</v>
      </c>
      <c r="AU45" s="468">
        <v>22.213543000000001</v>
      </c>
      <c r="AV45" s="468">
        <v>20.132553000000001</v>
      </c>
      <c r="AW45" s="468">
        <v>21.798164</v>
      </c>
      <c r="AX45" s="468">
        <v>24.372347999999999</v>
      </c>
      <c r="AY45" s="468">
        <v>24.30884</v>
      </c>
      <c r="AZ45" s="917">
        <v>21.003599999999999</v>
      </c>
      <c r="BA45" s="456">
        <v>22.2547</v>
      </c>
      <c r="BB45" s="456">
        <v>20.074280000000002</v>
      </c>
      <c r="BC45" s="456">
        <v>23.08465</v>
      </c>
      <c r="BD45" s="456">
        <v>23.399149999999999</v>
      </c>
      <c r="BE45" s="456">
        <v>24.308299999999999</v>
      </c>
      <c r="BF45" s="456">
        <v>24.308299999999999</v>
      </c>
      <c r="BG45" s="456">
        <v>22.575530000000001</v>
      </c>
      <c r="BH45" s="456">
        <v>21.80518</v>
      </c>
      <c r="BI45" s="456">
        <v>22.495229999999999</v>
      </c>
      <c r="BJ45" s="456">
        <v>24.308299999999999</v>
      </c>
      <c r="BK45" s="456">
        <v>24.308299999999999</v>
      </c>
      <c r="BL45" s="456">
        <v>21.27233</v>
      </c>
      <c r="BM45" s="456">
        <v>21.2455</v>
      </c>
      <c r="BN45" s="456">
        <v>18.84131</v>
      </c>
      <c r="BO45" s="456">
        <v>23.07368</v>
      </c>
      <c r="BP45" s="456">
        <v>23.524159999999998</v>
      </c>
      <c r="BQ45" s="456">
        <v>24.308299999999999</v>
      </c>
      <c r="BR45" s="456">
        <v>24.308299999999999</v>
      </c>
      <c r="BS45" s="456">
        <v>22.939599999999999</v>
      </c>
      <c r="BT45" s="456">
        <v>21.640470000000001</v>
      </c>
      <c r="BU45" s="456">
        <v>22.234590000000001</v>
      </c>
      <c r="BV45" s="456">
        <v>24.182369999999999</v>
      </c>
    </row>
    <row r="46" spans="1:74" ht="11.1" customHeight="1" x14ac:dyDescent="0.2">
      <c r="A46" s="234" t="s">
        <v>667</v>
      </c>
      <c r="B46" s="446" t="s">
        <v>1015</v>
      </c>
      <c r="C46" s="468">
        <v>0.75367160899999996</v>
      </c>
      <c r="D46" s="468">
        <v>0.81267897600000005</v>
      </c>
      <c r="E46" s="468">
        <v>1.0552259749999999</v>
      </c>
      <c r="F46" s="468">
        <v>0.92378893100000004</v>
      </c>
      <c r="G46" s="468">
        <v>0.80008991500000004</v>
      </c>
      <c r="H46" s="468">
        <v>0.65950751399999996</v>
      </c>
      <c r="I46" s="468">
        <v>0.56647437899999997</v>
      </c>
      <c r="J46" s="468">
        <v>0.56591977699999996</v>
      </c>
      <c r="K46" s="468">
        <v>0.56700199799999995</v>
      </c>
      <c r="L46" s="468">
        <v>0.50966255100000002</v>
      </c>
      <c r="M46" s="468">
        <v>0.61831661400000004</v>
      </c>
      <c r="N46" s="468">
        <v>0.86450828099999999</v>
      </c>
      <c r="O46" s="468">
        <v>1.0809196430000001</v>
      </c>
      <c r="P46" s="468">
        <v>0.74634627899999995</v>
      </c>
      <c r="Q46" s="468">
        <v>0.95171629800000002</v>
      </c>
      <c r="R46" s="468">
        <v>0.77694200499999999</v>
      </c>
      <c r="S46" s="468">
        <v>0.82517121699999996</v>
      </c>
      <c r="T46" s="468">
        <v>0.44462737200000002</v>
      </c>
      <c r="U46" s="468">
        <v>0.65481561300000002</v>
      </c>
      <c r="V46" s="468">
        <v>0.62451416999999998</v>
      </c>
      <c r="W46" s="468">
        <v>0.463388725</v>
      </c>
      <c r="X46" s="468">
        <v>0.691531389</v>
      </c>
      <c r="Y46" s="468">
        <v>0.58626582299999996</v>
      </c>
      <c r="Z46" s="468">
        <v>1.0245862910000001</v>
      </c>
      <c r="AA46" s="468">
        <v>1.173946427</v>
      </c>
      <c r="AB46" s="468">
        <v>0.90960729799999995</v>
      </c>
      <c r="AC46" s="468">
        <v>1.116542422</v>
      </c>
      <c r="AD46" s="468">
        <v>0.97843566400000004</v>
      </c>
      <c r="AE46" s="468">
        <v>0.97132109499999997</v>
      </c>
      <c r="AF46" s="468">
        <v>0.488708376</v>
      </c>
      <c r="AG46" s="468">
        <v>0.40760487400000001</v>
      </c>
      <c r="AH46" s="468">
        <v>0.69327499400000003</v>
      </c>
      <c r="AI46" s="468">
        <v>0.35785293899999998</v>
      </c>
      <c r="AJ46" s="468">
        <v>0.43060219700000002</v>
      </c>
      <c r="AK46" s="468">
        <v>0.383944112</v>
      </c>
      <c r="AL46" s="468">
        <v>0.81318402300000003</v>
      </c>
      <c r="AM46" s="468">
        <v>0.63286345700000002</v>
      </c>
      <c r="AN46" s="468">
        <v>0.72888220100000001</v>
      </c>
      <c r="AO46" s="468">
        <v>0.911313394</v>
      </c>
      <c r="AP46" s="468">
        <v>0.72150722099999998</v>
      </c>
      <c r="AQ46" s="468">
        <v>1.0047409940000001</v>
      </c>
      <c r="AR46" s="468">
        <v>0.88297508999999996</v>
      </c>
      <c r="AS46" s="468">
        <v>0.695425285</v>
      </c>
      <c r="AT46" s="468">
        <v>0.56674059399999999</v>
      </c>
      <c r="AU46" s="468">
        <v>0.46372503399999998</v>
      </c>
      <c r="AV46" s="468">
        <v>0.48182557999999998</v>
      </c>
      <c r="AW46" s="468">
        <v>0.50950243299999998</v>
      </c>
      <c r="AX46" s="468">
        <v>0.56884732100000002</v>
      </c>
      <c r="AY46" s="468">
        <v>0.7462337</v>
      </c>
      <c r="AZ46" s="917">
        <v>0.70635740000000002</v>
      </c>
      <c r="BA46" s="456">
        <v>0.95377990000000001</v>
      </c>
      <c r="BB46" s="456">
        <v>0.94326730000000003</v>
      </c>
      <c r="BC46" s="456">
        <v>0.92102870000000003</v>
      </c>
      <c r="BD46" s="456">
        <v>0.69185319999999995</v>
      </c>
      <c r="BE46" s="456">
        <v>0.64050839999999998</v>
      </c>
      <c r="BF46" s="456">
        <v>0.57034240000000003</v>
      </c>
      <c r="BG46" s="456">
        <v>0.51743450000000002</v>
      </c>
      <c r="BH46" s="456">
        <v>0.62451619999999997</v>
      </c>
      <c r="BI46" s="456">
        <v>0.65680360000000004</v>
      </c>
      <c r="BJ46" s="456">
        <v>0.86585480000000004</v>
      </c>
      <c r="BK46" s="456">
        <v>0.9072576</v>
      </c>
      <c r="BL46" s="456">
        <v>0.78556519999999996</v>
      </c>
      <c r="BM46" s="456">
        <v>1.0041009999999999</v>
      </c>
      <c r="BN46" s="456">
        <v>0.97139359999999997</v>
      </c>
      <c r="BO46" s="456">
        <v>0.93837530000000002</v>
      </c>
      <c r="BP46" s="456">
        <v>0.70180019999999999</v>
      </c>
      <c r="BQ46" s="456">
        <v>0.64714130000000003</v>
      </c>
      <c r="BR46" s="456">
        <v>0.5748839</v>
      </c>
      <c r="BS46" s="456">
        <v>0.52074940000000003</v>
      </c>
      <c r="BT46" s="456">
        <v>0.62875289999999995</v>
      </c>
      <c r="BU46" s="456">
        <v>0.66357259999999996</v>
      </c>
      <c r="BV46" s="456">
        <v>0.87884419999999996</v>
      </c>
    </row>
    <row r="47" spans="1:74" ht="11.1" customHeight="1" x14ac:dyDescent="0.2">
      <c r="A47" s="234" t="s">
        <v>1563</v>
      </c>
      <c r="B47" s="446" t="s">
        <v>1016</v>
      </c>
      <c r="C47" s="468">
        <v>3.1754932579999999</v>
      </c>
      <c r="D47" s="468">
        <v>3.3159954709999999</v>
      </c>
      <c r="E47" s="468">
        <v>3.4678138249999999</v>
      </c>
      <c r="F47" s="468">
        <v>3.3945489860000002</v>
      </c>
      <c r="G47" s="468">
        <v>2.866042808</v>
      </c>
      <c r="H47" s="468">
        <v>1.842679661</v>
      </c>
      <c r="I47" s="468">
        <v>1.511474414</v>
      </c>
      <c r="J47" s="468">
        <v>1.2564065609999999</v>
      </c>
      <c r="K47" s="468">
        <v>1.6589717740000001</v>
      </c>
      <c r="L47" s="468">
        <v>2.930881088</v>
      </c>
      <c r="M47" s="468">
        <v>3.5238862360000001</v>
      </c>
      <c r="N47" s="468">
        <v>3.0356424579999999</v>
      </c>
      <c r="O47" s="468">
        <v>2.9385349999999999</v>
      </c>
      <c r="P47" s="468">
        <v>3.3849429999999998</v>
      </c>
      <c r="Q47" s="468">
        <v>3.5931150000000001</v>
      </c>
      <c r="R47" s="468">
        <v>2.8232699999999999</v>
      </c>
      <c r="S47" s="468">
        <v>2.0822319999999999</v>
      </c>
      <c r="T47" s="468">
        <v>1.6667510000000001</v>
      </c>
      <c r="U47" s="468">
        <v>0.99516199999999999</v>
      </c>
      <c r="V47" s="468">
        <v>1.4389609999999999</v>
      </c>
      <c r="W47" s="468">
        <v>1.2864709999999999</v>
      </c>
      <c r="X47" s="468">
        <v>2.6787339999999999</v>
      </c>
      <c r="Y47" s="468">
        <v>3.1645590000000001</v>
      </c>
      <c r="Z47" s="468">
        <v>2.9228839999999998</v>
      </c>
      <c r="AA47" s="468">
        <v>3.0681780000000001</v>
      </c>
      <c r="AB47" s="468">
        <v>2.9218519999999999</v>
      </c>
      <c r="AC47" s="468">
        <v>3.8300519999999998</v>
      </c>
      <c r="AD47" s="468">
        <v>3.514135</v>
      </c>
      <c r="AE47" s="468">
        <v>2.101440873</v>
      </c>
      <c r="AF47" s="468">
        <v>2.1909200000000002</v>
      </c>
      <c r="AG47" s="468">
        <v>1.1278539999999999</v>
      </c>
      <c r="AH47" s="468">
        <v>1.16842</v>
      </c>
      <c r="AI47" s="468">
        <v>1.4684790000000001</v>
      </c>
      <c r="AJ47" s="468">
        <v>2.5862669999999999</v>
      </c>
      <c r="AK47" s="468">
        <v>3.3571339999999998</v>
      </c>
      <c r="AL47" s="468">
        <v>3.4061840000000001</v>
      </c>
      <c r="AM47" s="468">
        <v>3.6511357289999999</v>
      </c>
      <c r="AN47" s="468">
        <v>2.981007908</v>
      </c>
      <c r="AO47" s="468">
        <v>3.966244374</v>
      </c>
      <c r="AP47" s="468">
        <v>3.1096517289999999</v>
      </c>
      <c r="AQ47" s="468">
        <v>2.5723691949999998</v>
      </c>
      <c r="AR47" s="468">
        <v>1.8579935350000001</v>
      </c>
      <c r="AS47" s="468">
        <v>1.2765433049999999</v>
      </c>
      <c r="AT47" s="468">
        <v>1.2433154609999999</v>
      </c>
      <c r="AU47" s="468">
        <v>1.194066182</v>
      </c>
      <c r="AV47" s="468">
        <v>2.7419350929999999</v>
      </c>
      <c r="AW47" s="468">
        <v>3.1857096239999998</v>
      </c>
      <c r="AX47" s="468">
        <v>3.6168079949999998</v>
      </c>
      <c r="AY47" s="468">
        <v>3.5240860000000001</v>
      </c>
      <c r="AZ47" s="917">
        <v>3.1214010000000001</v>
      </c>
      <c r="BA47" s="456">
        <v>4.0759829999999999</v>
      </c>
      <c r="BB47" s="456">
        <v>3.3579699999999999</v>
      </c>
      <c r="BC47" s="456">
        <v>2.506148</v>
      </c>
      <c r="BD47" s="456">
        <v>2.0428190000000002</v>
      </c>
      <c r="BE47" s="456">
        <v>1.26572</v>
      </c>
      <c r="BF47" s="456">
        <v>1.305566</v>
      </c>
      <c r="BG47" s="456">
        <v>1.352778</v>
      </c>
      <c r="BH47" s="456">
        <v>2.8414709999999999</v>
      </c>
      <c r="BI47" s="456">
        <v>3.4201239999999999</v>
      </c>
      <c r="BJ47" s="456">
        <v>3.9351959999999999</v>
      </c>
      <c r="BK47" s="456">
        <v>4.7778590000000003</v>
      </c>
      <c r="BL47" s="456">
        <v>4.1121109999999996</v>
      </c>
      <c r="BM47" s="456">
        <v>5.4205009999999998</v>
      </c>
      <c r="BN47" s="456">
        <v>4.4506569999999996</v>
      </c>
      <c r="BO47" s="456">
        <v>3.3290670000000002</v>
      </c>
      <c r="BP47" s="456">
        <v>2.7131460000000001</v>
      </c>
      <c r="BQ47" s="456">
        <v>1.7000519999999999</v>
      </c>
      <c r="BR47" s="456">
        <v>1.7238169999999999</v>
      </c>
      <c r="BS47" s="456">
        <v>1.7835350000000001</v>
      </c>
      <c r="BT47" s="456">
        <v>3.758067</v>
      </c>
      <c r="BU47" s="456">
        <v>4.5103689999999999</v>
      </c>
      <c r="BV47" s="456">
        <v>4.8201890000000001</v>
      </c>
    </row>
    <row r="48" spans="1:74" ht="11.1" customHeight="1" x14ac:dyDescent="0.2">
      <c r="A48" s="234" t="s">
        <v>1564</v>
      </c>
      <c r="B48" s="446" t="s">
        <v>1017</v>
      </c>
      <c r="C48" s="468">
        <v>0.58123115800000003</v>
      </c>
      <c r="D48" s="468">
        <v>0.73642898400000001</v>
      </c>
      <c r="E48" s="468">
        <v>0.98136876200000001</v>
      </c>
      <c r="F48" s="468">
        <v>1.2287159590000001</v>
      </c>
      <c r="G48" s="468">
        <v>1.211356095</v>
      </c>
      <c r="H48" s="468">
        <v>1.444485019</v>
      </c>
      <c r="I48" s="468">
        <v>1.308847345</v>
      </c>
      <c r="J48" s="468">
        <v>1.2939160700000001</v>
      </c>
      <c r="K48" s="468">
        <v>1.1465369999999999</v>
      </c>
      <c r="L48" s="468">
        <v>0.92577344699999997</v>
      </c>
      <c r="M48" s="468">
        <v>0.67551397499999999</v>
      </c>
      <c r="N48" s="468">
        <v>0.53359855499999997</v>
      </c>
      <c r="O48" s="468">
        <v>0.55173135500000003</v>
      </c>
      <c r="P48" s="468">
        <v>0.79053521500000001</v>
      </c>
      <c r="Q48" s="468">
        <v>1.1780259099999999</v>
      </c>
      <c r="R48" s="468">
        <v>1.344942614</v>
      </c>
      <c r="S48" s="468">
        <v>1.5340038499999999</v>
      </c>
      <c r="T48" s="468">
        <v>1.502223197</v>
      </c>
      <c r="U48" s="468">
        <v>1.642350403</v>
      </c>
      <c r="V48" s="468">
        <v>1.5217039210000001</v>
      </c>
      <c r="W48" s="468">
        <v>1.2957350949999999</v>
      </c>
      <c r="X48" s="468">
        <v>1.167672335</v>
      </c>
      <c r="Y48" s="468">
        <v>0.953921193</v>
      </c>
      <c r="Z48" s="468">
        <v>0.70700042600000002</v>
      </c>
      <c r="AA48" s="468">
        <v>0.72039708300000005</v>
      </c>
      <c r="AB48" s="468">
        <v>1.2634041389999999</v>
      </c>
      <c r="AC48" s="468">
        <v>1.5431502530000001</v>
      </c>
      <c r="AD48" s="468">
        <v>1.7926403689999999</v>
      </c>
      <c r="AE48" s="468">
        <v>1.9879156520000001</v>
      </c>
      <c r="AF48" s="468">
        <v>2.5180390730000002</v>
      </c>
      <c r="AG48" s="468">
        <v>2.3648142019999998</v>
      </c>
      <c r="AH48" s="468">
        <v>2.2891962669999999</v>
      </c>
      <c r="AI48" s="468">
        <v>1.7773131010000001</v>
      </c>
      <c r="AJ48" s="468">
        <v>1.9997050009999999</v>
      </c>
      <c r="AK48" s="468">
        <v>1.186258866</v>
      </c>
      <c r="AL48" s="468">
        <v>1.052374795</v>
      </c>
      <c r="AM48" s="468">
        <v>1.5253763869999999</v>
      </c>
      <c r="AN48" s="468">
        <v>1.5656864150000001</v>
      </c>
      <c r="AO48" s="468">
        <v>2.5129626690000002</v>
      </c>
      <c r="AP48" s="468">
        <v>2.8705058550000002</v>
      </c>
      <c r="AQ48" s="468">
        <v>2.9749937179999999</v>
      </c>
      <c r="AR48" s="468">
        <v>3.3776491019999999</v>
      </c>
      <c r="AS48" s="468">
        <v>3.510765261</v>
      </c>
      <c r="AT48" s="468">
        <v>3.3666862169999998</v>
      </c>
      <c r="AU48" s="468">
        <v>2.8535955390000001</v>
      </c>
      <c r="AV48" s="468">
        <v>2.4479762570000001</v>
      </c>
      <c r="AW48" s="468">
        <v>1.689282256</v>
      </c>
      <c r="AX48" s="468">
        <v>1.2636658460000001</v>
      </c>
      <c r="AY48" s="468">
        <v>1.5037849999999999</v>
      </c>
      <c r="AZ48" s="917">
        <v>1.790208</v>
      </c>
      <c r="BA48" s="456">
        <v>2.6322610000000002</v>
      </c>
      <c r="BB48" s="456">
        <v>3.0190709999999998</v>
      </c>
      <c r="BC48" s="456">
        <v>3.223055</v>
      </c>
      <c r="BD48" s="456">
        <v>3.7226309999999998</v>
      </c>
      <c r="BE48" s="456">
        <v>3.7795700000000001</v>
      </c>
      <c r="BF48" s="456">
        <v>3.6262919999999998</v>
      </c>
      <c r="BG48" s="456">
        <v>2.9841160000000002</v>
      </c>
      <c r="BH48" s="456">
        <v>2.7771620000000001</v>
      </c>
      <c r="BI48" s="456">
        <v>1.8198989999999999</v>
      </c>
      <c r="BJ48" s="456">
        <v>1.45794</v>
      </c>
      <c r="BK48" s="456">
        <v>1.9118820000000001</v>
      </c>
      <c r="BL48" s="456">
        <v>2.2158180000000001</v>
      </c>
      <c r="BM48" s="456">
        <v>3.325688</v>
      </c>
      <c r="BN48" s="456">
        <v>3.809701</v>
      </c>
      <c r="BO48" s="456">
        <v>4.0011830000000002</v>
      </c>
      <c r="BP48" s="456">
        <v>4.7055749999999996</v>
      </c>
      <c r="BQ48" s="456">
        <v>4.715929</v>
      </c>
      <c r="BR48" s="456">
        <v>4.5483029999999998</v>
      </c>
      <c r="BS48" s="456">
        <v>3.8040750000000001</v>
      </c>
      <c r="BT48" s="456">
        <v>3.5192999999999999</v>
      </c>
      <c r="BU48" s="456">
        <v>2.3016649999999998</v>
      </c>
      <c r="BV48" s="456">
        <v>1.8179430000000001</v>
      </c>
    </row>
    <row r="49" spans="1:74" ht="11.1" customHeight="1" x14ac:dyDescent="0.2">
      <c r="A49" s="234" t="s">
        <v>668</v>
      </c>
      <c r="B49" s="478" t="s">
        <v>1559</v>
      </c>
      <c r="C49" s="468">
        <v>0.72509758700000004</v>
      </c>
      <c r="D49" s="468">
        <v>0.51325365999999994</v>
      </c>
      <c r="E49" s="468">
        <v>0.49133668899999999</v>
      </c>
      <c r="F49" s="468">
        <v>0.49344490400000002</v>
      </c>
      <c r="G49" s="468">
        <v>0.443908264</v>
      </c>
      <c r="H49" s="468">
        <v>0.46661596300000002</v>
      </c>
      <c r="I49" s="468">
        <v>0.47486784799999998</v>
      </c>
      <c r="J49" s="468">
        <v>0.461030306</v>
      </c>
      <c r="K49" s="468">
        <v>0.384564674</v>
      </c>
      <c r="L49" s="468">
        <v>0.50017127699999997</v>
      </c>
      <c r="M49" s="468">
        <v>0.46229575000000001</v>
      </c>
      <c r="N49" s="468">
        <v>1.157826067</v>
      </c>
      <c r="O49" s="468">
        <v>0.472916952</v>
      </c>
      <c r="P49" s="468">
        <v>0.45326714600000001</v>
      </c>
      <c r="Q49" s="468">
        <v>0.427764641</v>
      </c>
      <c r="R49" s="468">
        <v>0.38847047299999998</v>
      </c>
      <c r="S49" s="468">
        <v>0.48209871399999998</v>
      </c>
      <c r="T49" s="468">
        <v>0.35903868700000002</v>
      </c>
      <c r="U49" s="468">
        <v>0.35949652199999999</v>
      </c>
      <c r="V49" s="468">
        <v>0.37109291900000002</v>
      </c>
      <c r="W49" s="468">
        <v>0.34575952900000001</v>
      </c>
      <c r="X49" s="468">
        <v>0.398531631</v>
      </c>
      <c r="Y49" s="468">
        <v>0.37907970899999999</v>
      </c>
      <c r="Z49" s="468">
        <v>0.482002031</v>
      </c>
      <c r="AA49" s="468">
        <v>0.58227822799999995</v>
      </c>
      <c r="AB49" s="468">
        <v>0.36139454799999998</v>
      </c>
      <c r="AC49" s="468">
        <v>0.39002406299999998</v>
      </c>
      <c r="AD49" s="468">
        <v>0.45668617299999997</v>
      </c>
      <c r="AE49" s="468">
        <v>0.42990911700000001</v>
      </c>
      <c r="AF49" s="468">
        <v>0.36020960600000002</v>
      </c>
      <c r="AG49" s="468">
        <v>0.39472373500000002</v>
      </c>
      <c r="AH49" s="468">
        <v>0.38627584799999998</v>
      </c>
      <c r="AI49" s="468">
        <v>0.26581124699999997</v>
      </c>
      <c r="AJ49" s="468">
        <v>0.35225693200000002</v>
      </c>
      <c r="AK49" s="468">
        <v>0.38218902399999999</v>
      </c>
      <c r="AL49" s="468">
        <v>0.49718556400000002</v>
      </c>
      <c r="AM49" s="468">
        <v>1.0398512900000001</v>
      </c>
      <c r="AN49" s="468">
        <v>0.526429865</v>
      </c>
      <c r="AO49" s="468">
        <v>0.42233367799999999</v>
      </c>
      <c r="AP49" s="468">
        <v>0.38277492699999999</v>
      </c>
      <c r="AQ49" s="468">
        <v>0.42268298700000001</v>
      </c>
      <c r="AR49" s="468">
        <v>0.39833664600000002</v>
      </c>
      <c r="AS49" s="468">
        <v>0.37459353099999998</v>
      </c>
      <c r="AT49" s="468">
        <v>0.41550474999999998</v>
      </c>
      <c r="AU49" s="468">
        <v>0.411891332</v>
      </c>
      <c r="AV49" s="468">
        <v>0.47001757100000002</v>
      </c>
      <c r="AW49" s="468">
        <v>0.43991092500000001</v>
      </c>
      <c r="AX49" s="468">
        <v>0.62727648199999997</v>
      </c>
      <c r="AY49" s="468">
        <v>0.76381259999999995</v>
      </c>
      <c r="AZ49" s="917">
        <v>0.41318500000000002</v>
      </c>
      <c r="BA49" s="456">
        <v>0.38112109999999999</v>
      </c>
      <c r="BB49" s="456">
        <v>0.44219940000000002</v>
      </c>
      <c r="BC49" s="456">
        <v>0.46849160000000001</v>
      </c>
      <c r="BD49" s="456">
        <v>0.3867527</v>
      </c>
      <c r="BE49" s="456">
        <v>0.39572200000000002</v>
      </c>
      <c r="BF49" s="456">
        <v>0.39628000000000002</v>
      </c>
      <c r="BG49" s="456">
        <v>0.35068329999999998</v>
      </c>
      <c r="BH49" s="456">
        <v>0.41888579999999997</v>
      </c>
      <c r="BI49" s="456">
        <v>0.35840230000000001</v>
      </c>
      <c r="BJ49" s="456">
        <v>0.55499319999999996</v>
      </c>
      <c r="BK49" s="456">
        <v>0.71711400000000003</v>
      </c>
      <c r="BL49" s="456">
        <v>0.41387639999999998</v>
      </c>
      <c r="BM49" s="456">
        <v>0.38852779999999998</v>
      </c>
      <c r="BN49" s="456">
        <v>0.4304482</v>
      </c>
      <c r="BO49" s="456">
        <v>0.43453039999999998</v>
      </c>
      <c r="BP49" s="456">
        <v>0.36857859999999998</v>
      </c>
      <c r="BQ49" s="456">
        <v>0.38198969999999999</v>
      </c>
      <c r="BR49" s="456">
        <v>0.36687570000000003</v>
      </c>
      <c r="BS49" s="456">
        <v>0.31956990000000002</v>
      </c>
      <c r="BT49" s="456">
        <v>0.4046593</v>
      </c>
      <c r="BU49" s="456">
        <v>0.36011460000000001</v>
      </c>
      <c r="BV49" s="456">
        <v>0.55588919999999997</v>
      </c>
    </row>
    <row r="50" spans="1:74" ht="11.1" customHeight="1" x14ac:dyDescent="0.2">
      <c r="A50" s="234" t="s">
        <v>670</v>
      </c>
      <c r="B50" s="476" t="s">
        <v>1560</v>
      </c>
      <c r="C50" s="468">
        <v>79.51782</v>
      </c>
      <c r="D50" s="468">
        <v>66.597114000000005</v>
      </c>
      <c r="E50" s="468">
        <v>65.471807999999996</v>
      </c>
      <c r="F50" s="468">
        <v>58.797463999999998</v>
      </c>
      <c r="G50" s="468">
        <v>63.581586999999999</v>
      </c>
      <c r="H50" s="468">
        <v>70.710277000000005</v>
      </c>
      <c r="I50" s="468">
        <v>80.835746999999998</v>
      </c>
      <c r="J50" s="468">
        <v>79.435653000000002</v>
      </c>
      <c r="K50" s="468">
        <v>65.192104999999998</v>
      </c>
      <c r="L50" s="468">
        <v>59.581229</v>
      </c>
      <c r="M50" s="468">
        <v>63.014265000000002</v>
      </c>
      <c r="N50" s="468">
        <v>74.550225999999995</v>
      </c>
      <c r="O50" s="468">
        <v>70.948689999999999</v>
      </c>
      <c r="P50" s="468">
        <v>62.605170819999998</v>
      </c>
      <c r="Q50" s="468">
        <v>66.41385674</v>
      </c>
      <c r="R50" s="468">
        <v>57.709603190000003</v>
      </c>
      <c r="S50" s="468">
        <v>60.398479879999996</v>
      </c>
      <c r="T50" s="468">
        <v>65.252087500000002</v>
      </c>
      <c r="U50" s="468">
        <v>80.367954819999994</v>
      </c>
      <c r="V50" s="468">
        <v>76.71498939</v>
      </c>
      <c r="W50" s="468">
        <v>65.897357940000006</v>
      </c>
      <c r="X50" s="468">
        <v>60.918693529999999</v>
      </c>
      <c r="Y50" s="468">
        <v>63.748614934000003</v>
      </c>
      <c r="Z50" s="468">
        <v>69.638464040000002</v>
      </c>
      <c r="AA50" s="468">
        <v>77.471098690000005</v>
      </c>
      <c r="AB50" s="468">
        <v>65.708097230000007</v>
      </c>
      <c r="AC50" s="468">
        <v>64.185936060000003</v>
      </c>
      <c r="AD50" s="468">
        <v>59.484484279999997</v>
      </c>
      <c r="AE50" s="468">
        <v>64.888919900000005</v>
      </c>
      <c r="AF50" s="468">
        <v>74.935229879999994</v>
      </c>
      <c r="AG50" s="468">
        <v>83.049511010000003</v>
      </c>
      <c r="AH50" s="468">
        <v>78.829793449999997</v>
      </c>
      <c r="AI50" s="468">
        <v>65.536991509999993</v>
      </c>
      <c r="AJ50" s="468">
        <v>61.062450089999999</v>
      </c>
      <c r="AK50" s="468">
        <v>61.892523079999997</v>
      </c>
      <c r="AL50" s="468">
        <v>74.588267740000006</v>
      </c>
      <c r="AM50" s="468">
        <v>84.230615560999993</v>
      </c>
      <c r="AN50" s="468">
        <v>70.069617880999999</v>
      </c>
      <c r="AO50" s="468">
        <v>65.835528804999996</v>
      </c>
      <c r="AP50" s="468">
        <v>60.766076855000001</v>
      </c>
      <c r="AQ50" s="468">
        <v>62.445444696000003</v>
      </c>
      <c r="AR50" s="468">
        <v>76.191240738999994</v>
      </c>
      <c r="AS50" s="468">
        <v>87.994484263000004</v>
      </c>
      <c r="AT50" s="468">
        <v>76.754354399999997</v>
      </c>
      <c r="AU50" s="468">
        <v>67.273572036999994</v>
      </c>
      <c r="AV50" s="468">
        <v>63.621296291</v>
      </c>
      <c r="AW50" s="468">
        <v>65.602766672000001</v>
      </c>
      <c r="AX50" s="468">
        <v>80.074198311000004</v>
      </c>
      <c r="AY50" s="468">
        <v>51.227432694999997</v>
      </c>
      <c r="AZ50" s="917">
        <v>70.583749999999995</v>
      </c>
      <c r="BA50" s="456">
        <v>70.18289</v>
      </c>
      <c r="BB50" s="456">
        <v>63.170589999999997</v>
      </c>
      <c r="BC50" s="456">
        <v>66.309719999999999</v>
      </c>
      <c r="BD50" s="456">
        <v>74.249799999999993</v>
      </c>
      <c r="BE50" s="456">
        <v>85.750510000000006</v>
      </c>
      <c r="BF50" s="456">
        <v>83.324870000000004</v>
      </c>
      <c r="BG50" s="456">
        <v>70.403859999999995</v>
      </c>
      <c r="BH50" s="456">
        <v>65.109260000000006</v>
      </c>
      <c r="BI50" s="456">
        <v>67.46651</v>
      </c>
      <c r="BJ50" s="456">
        <v>77.933880000000002</v>
      </c>
      <c r="BK50" s="456">
        <v>85.182680000000005</v>
      </c>
      <c r="BL50" s="456">
        <v>72.540549999999996</v>
      </c>
      <c r="BM50" s="456">
        <v>73.222920000000002</v>
      </c>
      <c r="BN50" s="456">
        <v>66.169020000000003</v>
      </c>
      <c r="BO50" s="456">
        <v>69.866659999999996</v>
      </c>
      <c r="BP50" s="456">
        <v>78.15437</v>
      </c>
      <c r="BQ50" s="456">
        <v>90.421639999999996</v>
      </c>
      <c r="BR50" s="456">
        <v>88.297690000000003</v>
      </c>
      <c r="BS50" s="456">
        <v>74.510109999999997</v>
      </c>
      <c r="BT50" s="456">
        <v>68.913089999999997</v>
      </c>
      <c r="BU50" s="456">
        <v>71.662109999999998</v>
      </c>
      <c r="BV50" s="456">
        <v>82.174289999999999</v>
      </c>
    </row>
    <row r="51" spans="1:74" ht="11.1" customHeight="1" x14ac:dyDescent="0.2">
      <c r="A51" s="229"/>
      <c r="B51" s="67" t="s">
        <v>671</v>
      </c>
      <c r="C51" s="469"/>
      <c r="D51" s="469"/>
      <c r="E51" s="469"/>
      <c r="F51" s="469"/>
      <c r="G51" s="469"/>
      <c r="H51" s="469"/>
      <c r="I51" s="469"/>
      <c r="J51" s="469"/>
      <c r="K51" s="469"/>
      <c r="L51" s="469"/>
      <c r="M51" s="469"/>
      <c r="N51" s="469"/>
      <c r="O51" s="469"/>
      <c r="P51" s="469"/>
      <c r="Q51" s="469"/>
      <c r="R51" s="469"/>
      <c r="S51" s="469"/>
      <c r="T51" s="469"/>
      <c r="U51" s="469"/>
      <c r="V51" s="469"/>
      <c r="W51" s="469"/>
      <c r="X51" s="469"/>
      <c r="Y51" s="469"/>
      <c r="Z51" s="469"/>
      <c r="AA51" s="469"/>
      <c r="AB51" s="469"/>
      <c r="AC51" s="469"/>
      <c r="AD51" s="469"/>
      <c r="AE51" s="469"/>
      <c r="AF51" s="469"/>
      <c r="AG51" s="469"/>
      <c r="AH51" s="469"/>
      <c r="AI51" s="469"/>
      <c r="AJ51" s="469"/>
      <c r="AK51" s="469"/>
      <c r="AL51" s="469"/>
      <c r="AM51" s="469"/>
      <c r="AN51" s="469"/>
      <c r="AO51" s="469"/>
      <c r="AP51" s="469"/>
      <c r="AQ51" s="469"/>
      <c r="AR51" s="469"/>
      <c r="AS51" s="469"/>
      <c r="AT51" s="469"/>
      <c r="AU51" s="469"/>
      <c r="AV51" s="469"/>
      <c r="AW51" s="469"/>
      <c r="AX51" s="469"/>
      <c r="AY51" s="469"/>
      <c r="AZ51" s="946"/>
      <c r="BA51" s="474"/>
      <c r="BB51" s="474"/>
      <c r="BC51" s="474"/>
      <c r="BD51" s="474"/>
      <c r="BE51" s="474"/>
      <c r="BF51" s="474"/>
      <c r="BG51" s="474"/>
      <c r="BH51" s="474"/>
      <c r="BI51" s="474"/>
      <c r="BJ51" s="474"/>
      <c r="BK51" s="474"/>
      <c r="BL51" s="474"/>
      <c r="BM51" s="474"/>
      <c r="BN51" s="474"/>
      <c r="BO51" s="474"/>
      <c r="BP51" s="474"/>
      <c r="BQ51" s="474"/>
      <c r="BR51" s="474"/>
      <c r="BS51" s="474"/>
      <c r="BT51" s="474"/>
      <c r="BU51" s="474"/>
      <c r="BV51" s="474"/>
    </row>
    <row r="52" spans="1:74" s="285" customFormat="1" ht="11.1" customHeight="1" x14ac:dyDescent="0.2">
      <c r="A52" s="475" t="s">
        <v>677</v>
      </c>
      <c r="B52" s="449" t="s">
        <v>1027</v>
      </c>
      <c r="C52" s="301">
        <v>58.245436728000001</v>
      </c>
      <c r="D52" s="301">
        <v>47.052486766000001</v>
      </c>
      <c r="E52" s="301">
        <v>46.366674242000002</v>
      </c>
      <c r="F52" s="301">
        <v>43.654709466</v>
      </c>
      <c r="G52" s="301">
        <v>51.924363667000001</v>
      </c>
      <c r="H52" s="301">
        <v>59.552178118999997</v>
      </c>
      <c r="I52" s="301">
        <v>63.753120144999997</v>
      </c>
      <c r="J52" s="301">
        <v>60.586078424</v>
      </c>
      <c r="K52" s="301">
        <v>51.512610969000001</v>
      </c>
      <c r="L52" s="301">
        <v>44.667406800999998</v>
      </c>
      <c r="M52" s="301">
        <v>46.649617683000002</v>
      </c>
      <c r="N52" s="301">
        <v>54.386012457</v>
      </c>
      <c r="O52" s="301">
        <v>52.323307100999997</v>
      </c>
      <c r="P52" s="301">
        <v>45.304410924999999</v>
      </c>
      <c r="Q52" s="301">
        <v>48.348791593999998</v>
      </c>
      <c r="R52" s="301">
        <v>44.265867855000003</v>
      </c>
      <c r="S52" s="301">
        <v>48.885039456000001</v>
      </c>
      <c r="T52" s="301">
        <v>53.895583502999997</v>
      </c>
      <c r="U52" s="301">
        <v>63.290731069000003</v>
      </c>
      <c r="V52" s="301">
        <v>63.466488400000003</v>
      </c>
      <c r="W52" s="301">
        <v>52.388882955</v>
      </c>
      <c r="X52" s="301">
        <v>46.240428686000001</v>
      </c>
      <c r="Y52" s="301">
        <v>45.833448621999999</v>
      </c>
      <c r="Z52" s="301">
        <v>53.242905501000003</v>
      </c>
      <c r="AA52" s="301">
        <v>59.397641315000001</v>
      </c>
      <c r="AB52" s="301">
        <v>48.727305743999999</v>
      </c>
      <c r="AC52" s="301">
        <v>46.488400591000001</v>
      </c>
      <c r="AD52" s="301">
        <v>44.945021711000003</v>
      </c>
      <c r="AE52" s="301">
        <v>53.391796704999997</v>
      </c>
      <c r="AF52" s="301">
        <v>59.452855995</v>
      </c>
      <c r="AG52" s="301">
        <v>64.361371970999997</v>
      </c>
      <c r="AH52" s="301">
        <v>63.194887719999997</v>
      </c>
      <c r="AI52" s="301">
        <v>51.642878664999998</v>
      </c>
      <c r="AJ52" s="301">
        <v>47.657690250999998</v>
      </c>
      <c r="AK52" s="301">
        <v>46.857176246000002</v>
      </c>
      <c r="AL52" s="301">
        <v>55.600227306000001</v>
      </c>
      <c r="AM52" s="301">
        <v>63.451206956</v>
      </c>
      <c r="AN52" s="301">
        <v>48.506611874000001</v>
      </c>
      <c r="AO52" s="301">
        <v>47.185231909999999</v>
      </c>
      <c r="AP52" s="301">
        <v>46.158508259999998</v>
      </c>
      <c r="AQ52" s="301">
        <v>51.314412609999998</v>
      </c>
      <c r="AR52" s="301">
        <v>59.635946443000002</v>
      </c>
      <c r="AS52" s="301">
        <v>68.171536429</v>
      </c>
      <c r="AT52" s="301">
        <v>60.719776312999997</v>
      </c>
      <c r="AU52" s="301">
        <v>54.100827828</v>
      </c>
      <c r="AV52" s="301">
        <v>49.183567025000002</v>
      </c>
      <c r="AW52" s="301">
        <v>48.768300513</v>
      </c>
      <c r="AX52" s="301">
        <v>58.014843620000001</v>
      </c>
      <c r="AY52" s="301">
        <v>59.336579999999998</v>
      </c>
      <c r="AZ52" s="916">
        <v>50.649529999999999</v>
      </c>
      <c r="BA52" s="462">
        <v>47.67315</v>
      </c>
      <c r="BB52" s="462">
        <v>45.487279999999998</v>
      </c>
      <c r="BC52" s="462">
        <v>50.891309999999997</v>
      </c>
      <c r="BD52" s="462">
        <v>58.431190000000001</v>
      </c>
      <c r="BE52" s="462">
        <v>64.818929999999995</v>
      </c>
      <c r="BF52" s="462">
        <v>64.434759999999997</v>
      </c>
      <c r="BG52" s="462">
        <v>54.611080000000001</v>
      </c>
      <c r="BH52" s="462">
        <v>47.599319999999999</v>
      </c>
      <c r="BI52" s="462">
        <v>47.046799999999998</v>
      </c>
      <c r="BJ52" s="462">
        <v>52.960619999999999</v>
      </c>
      <c r="BK52" s="462">
        <v>57.068989999999999</v>
      </c>
      <c r="BL52" s="462">
        <v>47.731369999999998</v>
      </c>
      <c r="BM52" s="462">
        <v>47.656860000000002</v>
      </c>
      <c r="BN52" s="462">
        <v>45.637070000000001</v>
      </c>
      <c r="BO52" s="462">
        <v>51.448450000000001</v>
      </c>
      <c r="BP52" s="462">
        <v>58.983220000000003</v>
      </c>
      <c r="BQ52" s="462">
        <v>65.517200000000003</v>
      </c>
      <c r="BR52" s="462">
        <v>65.271270000000001</v>
      </c>
      <c r="BS52" s="462">
        <v>55.029499999999999</v>
      </c>
      <c r="BT52" s="462">
        <v>48.057360000000003</v>
      </c>
      <c r="BU52" s="462">
        <v>47.512779999999999</v>
      </c>
      <c r="BV52" s="462">
        <v>53.157269999999997</v>
      </c>
    </row>
    <row r="53" spans="1:74" ht="11.1" customHeight="1" x14ac:dyDescent="0.2">
      <c r="A53" s="234" t="s">
        <v>672</v>
      </c>
      <c r="B53" s="478" t="s">
        <v>1021</v>
      </c>
      <c r="C53" s="468">
        <v>23.015051489000001</v>
      </c>
      <c r="D53" s="468">
        <v>19.021396201999998</v>
      </c>
      <c r="E53" s="468">
        <v>18.106810418999999</v>
      </c>
      <c r="F53" s="468">
        <v>16.223537287999999</v>
      </c>
      <c r="G53" s="468">
        <v>20.582764204</v>
      </c>
      <c r="H53" s="468">
        <v>26.906168751999999</v>
      </c>
      <c r="I53" s="468">
        <v>29.797920009999999</v>
      </c>
      <c r="J53" s="468">
        <v>29.005012935</v>
      </c>
      <c r="K53" s="468">
        <v>23.386407481999999</v>
      </c>
      <c r="L53" s="468">
        <v>19.580807703000001</v>
      </c>
      <c r="M53" s="468">
        <v>19.839121693999999</v>
      </c>
      <c r="N53" s="468">
        <v>22.142925728000002</v>
      </c>
      <c r="O53" s="468">
        <v>21.472187988999998</v>
      </c>
      <c r="P53" s="468">
        <v>19.654883080000001</v>
      </c>
      <c r="Q53" s="468">
        <v>20.079074260999999</v>
      </c>
      <c r="R53" s="468">
        <v>17.527032050999999</v>
      </c>
      <c r="S53" s="468">
        <v>21.117926007000001</v>
      </c>
      <c r="T53" s="468">
        <v>23.183600416000001</v>
      </c>
      <c r="U53" s="468">
        <v>26.709025119</v>
      </c>
      <c r="V53" s="468">
        <v>27.156207202000001</v>
      </c>
      <c r="W53" s="468">
        <v>22.628795149999998</v>
      </c>
      <c r="X53" s="468">
        <v>18.559686711000001</v>
      </c>
      <c r="Y53" s="468">
        <v>18.874103601000002</v>
      </c>
      <c r="Z53" s="468">
        <v>21.866879414</v>
      </c>
      <c r="AA53" s="468">
        <v>23.344904817</v>
      </c>
      <c r="AB53" s="468">
        <v>19.402652123999999</v>
      </c>
      <c r="AC53" s="468">
        <v>16.270504842000001</v>
      </c>
      <c r="AD53" s="468">
        <v>17.205036123999999</v>
      </c>
      <c r="AE53" s="468">
        <v>20.668653944999999</v>
      </c>
      <c r="AF53" s="468">
        <v>24.653053689</v>
      </c>
      <c r="AG53" s="468">
        <v>29.074361881000002</v>
      </c>
      <c r="AH53" s="468">
        <v>29.058084608000001</v>
      </c>
      <c r="AI53" s="468">
        <v>24.361611071999999</v>
      </c>
      <c r="AJ53" s="468">
        <v>19.917980911000001</v>
      </c>
      <c r="AK53" s="468">
        <v>20.116458763000001</v>
      </c>
      <c r="AL53" s="468">
        <v>22.448280776000001</v>
      </c>
      <c r="AM53" s="468">
        <v>25.301755204999999</v>
      </c>
      <c r="AN53" s="468">
        <v>20.475384557999998</v>
      </c>
      <c r="AO53" s="468">
        <v>19.107315271000001</v>
      </c>
      <c r="AP53" s="468">
        <v>17.752665027999999</v>
      </c>
      <c r="AQ53" s="468">
        <v>19.856093001000001</v>
      </c>
      <c r="AR53" s="468">
        <v>24.333408029000001</v>
      </c>
      <c r="AS53" s="468">
        <v>29.258613841999999</v>
      </c>
      <c r="AT53" s="468">
        <v>25.843692177000001</v>
      </c>
      <c r="AU53" s="468">
        <v>23.276617311999999</v>
      </c>
      <c r="AV53" s="468">
        <v>20.075127616</v>
      </c>
      <c r="AW53" s="468">
        <v>18.692472566999999</v>
      </c>
      <c r="AX53" s="468">
        <v>23.194035237000001</v>
      </c>
      <c r="AY53" s="468">
        <v>22.615860000000001</v>
      </c>
      <c r="AZ53" s="917">
        <v>20.135940000000002</v>
      </c>
      <c r="BA53" s="456">
        <v>19.191030000000001</v>
      </c>
      <c r="BB53" s="456">
        <v>15.73058</v>
      </c>
      <c r="BC53" s="456">
        <v>18.876090000000001</v>
      </c>
      <c r="BD53" s="456">
        <v>23.374310000000001</v>
      </c>
      <c r="BE53" s="456">
        <v>27.446650000000002</v>
      </c>
      <c r="BF53" s="456">
        <v>27.616910000000001</v>
      </c>
      <c r="BG53" s="456">
        <v>23.216380000000001</v>
      </c>
      <c r="BH53" s="456">
        <v>18.883510000000001</v>
      </c>
      <c r="BI53" s="456">
        <v>17.893699999999999</v>
      </c>
      <c r="BJ53" s="456">
        <v>21.034310000000001</v>
      </c>
      <c r="BK53" s="456">
        <v>22.064499999999999</v>
      </c>
      <c r="BL53" s="456">
        <v>18.98255</v>
      </c>
      <c r="BM53" s="456">
        <v>18.10981</v>
      </c>
      <c r="BN53" s="456">
        <v>17.264420000000001</v>
      </c>
      <c r="BO53" s="456">
        <v>18.648810000000001</v>
      </c>
      <c r="BP53" s="456">
        <v>23.79889</v>
      </c>
      <c r="BQ53" s="456">
        <v>28.284800000000001</v>
      </c>
      <c r="BR53" s="456">
        <v>28.42145</v>
      </c>
      <c r="BS53" s="456">
        <v>24.42981</v>
      </c>
      <c r="BT53" s="456">
        <v>18.881049999999998</v>
      </c>
      <c r="BU53" s="456">
        <v>18.444459999999999</v>
      </c>
      <c r="BV53" s="456">
        <v>21.635670000000001</v>
      </c>
    </row>
    <row r="54" spans="1:74" ht="11.1" customHeight="1" x14ac:dyDescent="0.2">
      <c r="A54" s="234" t="s">
        <v>673</v>
      </c>
      <c r="B54" s="446" t="s">
        <v>473</v>
      </c>
      <c r="C54" s="468">
        <v>11.516122708999999</v>
      </c>
      <c r="D54" s="468">
        <v>7.6737143290000001</v>
      </c>
      <c r="E54" s="468">
        <v>6.7440840350000002</v>
      </c>
      <c r="F54" s="468">
        <v>6.8514085939999996</v>
      </c>
      <c r="G54" s="468">
        <v>9.1346650819999997</v>
      </c>
      <c r="H54" s="468">
        <v>9.8824909529999996</v>
      </c>
      <c r="I54" s="468">
        <v>10.230353557999999</v>
      </c>
      <c r="J54" s="468">
        <v>8.0214191909999997</v>
      </c>
      <c r="K54" s="468">
        <v>6.6667944930000003</v>
      </c>
      <c r="L54" s="468">
        <v>5.6115271379999996</v>
      </c>
      <c r="M54" s="468">
        <v>6.6188747809999997</v>
      </c>
      <c r="N54" s="468">
        <v>9.4956667209999992</v>
      </c>
      <c r="O54" s="468">
        <v>6.1495126549999997</v>
      </c>
      <c r="P54" s="468">
        <v>4.8031804710000001</v>
      </c>
      <c r="Q54" s="468">
        <v>6.4406782949999997</v>
      </c>
      <c r="R54" s="468">
        <v>5.8383209300000001</v>
      </c>
      <c r="S54" s="468">
        <v>6.0925225200000002</v>
      </c>
      <c r="T54" s="468">
        <v>8.2714873779999998</v>
      </c>
      <c r="U54" s="468">
        <v>12.866794534</v>
      </c>
      <c r="V54" s="468">
        <v>11.983203683999999</v>
      </c>
      <c r="W54" s="468">
        <v>7.5398382740000001</v>
      </c>
      <c r="X54" s="468">
        <v>5.5028891140000002</v>
      </c>
      <c r="Y54" s="468">
        <v>5.9161416530000004</v>
      </c>
      <c r="Z54" s="468">
        <v>7.839696956</v>
      </c>
      <c r="AA54" s="468">
        <v>10.810783142</v>
      </c>
      <c r="AB54" s="468">
        <v>6.339227438</v>
      </c>
      <c r="AC54" s="468">
        <v>6.1948296889999996</v>
      </c>
      <c r="AD54" s="468">
        <v>5.9410319469999999</v>
      </c>
      <c r="AE54" s="468">
        <v>7.7755678489999998</v>
      </c>
      <c r="AF54" s="468">
        <v>10.727624541999999</v>
      </c>
      <c r="AG54" s="468">
        <v>11.450956751</v>
      </c>
      <c r="AH54" s="468">
        <v>9.9145428560000006</v>
      </c>
      <c r="AI54" s="468">
        <v>7.3459233819999996</v>
      </c>
      <c r="AJ54" s="468">
        <v>6.5252019370000003</v>
      </c>
      <c r="AK54" s="468">
        <v>6.2779110779999998</v>
      </c>
      <c r="AL54" s="468">
        <v>9.2879009299999993</v>
      </c>
      <c r="AM54" s="468">
        <v>13.909771393</v>
      </c>
      <c r="AN54" s="468">
        <v>7.1218609109999997</v>
      </c>
      <c r="AO54" s="468">
        <v>6.5836722099999996</v>
      </c>
      <c r="AP54" s="468">
        <v>6.9224563669999997</v>
      </c>
      <c r="AQ54" s="468">
        <v>7.5531641609999998</v>
      </c>
      <c r="AR54" s="468">
        <v>10.622516117</v>
      </c>
      <c r="AS54" s="468">
        <v>12.934697773</v>
      </c>
      <c r="AT54" s="468">
        <v>9.3532602800000006</v>
      </c>
      <c r="AU54" s="468">
        <v>7.6171695750000001</v>
      </c>
      <c r="AV54" s="468">
        <v>7.1045227540000004</v>
      </c>
      <c r="AW54" s="468">
        <v>7.0517974429999999</v>
      </c>
      <c r="AX54" s="468">
        <v>10.005965399999999</v>
      </c>
      <c r="AY54" s="468">
        <v>11.14584</v>
      </c>
      <c r="AZ54" s="917">
        <v>8.2075840000000007</v>
      </c>
      <c r="BA54" s="456">
        <v>6.0945410000000004</v>
      </c>
      <c r="BB54" s="456">
        <v>5.8306659999999999</v>
      </c>
      <c r="BC54" s="456">
        <v>7.0038109999999998</v>
      </c>
      <c r="BD54" s="456">
        <v>9.5074900000000007</v>
      </c>
      <c r="BE54" s="456">
        <v>10.969290000000001</v>
      </c>
      <c r="BF54" s="456">
        <v>10.655620000000001</v>
      </c>
      <c r="BG54" s="456">
        <v>7.5706530000000001</v>
      </c>
      <c r="BH54" s="456">
        <v>6.012918</v>
      </c>
      <c r="BI54" s="456">
        <v>5.7234800000000003</v>
      </c>
      <c r="BJ54" s="456">
        <v>6.4027130000000003</v>
      </c>
      <c r="BK54" s="456">
        <v>8.3414999999999999</v>
      </c>
      <c r="BL54" s="456">
        <v>5.060492</v>
      </c>
      <c r="BM54" s="456">
        <v>5.1828479999999999</v>
      </c>
      <c r="BN54" s="456">
        <v>5.3410970000000004</v>
      </c>
      <c r="BO54" s="456">
        <v>6.2747219999999997</v>
      </c>
      <c r="BP54" s="456">
        <v>8.7600029999999993</v>
      </c>
      <c r="BQ54" s="456">
        <v>10.224930000000001</v>
      </c>
      <c r="BR54" s="456">
        <v>9.9628519999999998</v>
      </c>
      <c r="BS54" s="456">
        <v>7.0722149999999999</v>
      </c>
      <c r="BT54" s="456">
        <v>5.4699770000000001</v>
      </c>
      <c r="BU54" s="456">
        <v>5.2646769999999998</v>
      </c>
      <c r="BV54" s="456">
        <v>5.6962919999999997</v>
      </c>
    </row>
    <row r="55" spans="1:74" ht="11.1" customHeight="1" x14ac:dyDescent="0.2">
      <c r="A55" s="234" t="s">
        <v>674</v>
      </c>
      <c r="B55" s="446" t="s">
        <v>1022</v>
      </c>
      <c r="C55" s="468">
        <v>19.091163000000002</v>
      </c>
      <c r="D55" s="468">
        <v>16.057859000000001</v>
      </c>
      <c r="E55" s="468">
        <v>16.294006</v>
      </c>
      <c r="F55" s="468">
        <v>16.011775</v>
      </c>
      <c r="G55" s="468">
        <v>17.476329</v>
      </c>
      <c r="H55" s="468">
        <v>17.613462999999999</v>
      </c>
      <c r="I55" s="468">
        <v>19.047746</v>
      </c>
      <c r="J55" s="468">
        <v>19.020423000000001</v>
      </c>
      <c r="K55" s="468">
        <v>17.356864000000002</v>
      </c>
      <c r="L55" s="468">
        <v>15.939408</v>
      </c>
      <c r="M55" s="468">
        <v>16.841947999999999</v>
      </c>
      <c r="N55" s="468">
        <v>18.285696999999999</v>
      </c>
      <c r="O55" s="468">
        <v>19.449155999999999</v>
      </c>
      <c r="P55" s="468">
        <v>15.806047</v>
      </c>
      <c r="Q55" s="468">
        <v>16.459697999999999</v>
      </c>
      <c r="R55" s="468">
        <v>16.530222999999999</v>
      </c>
      <c r="S55" s="468">
        <v>17.562723999999999</v>
      </c>
      <c r="T55" s="468">
        <v>18.302240000000001</v>
      </c>
      <c r="U55" s="468">
        <v>19.338314</v>
      </c>
      <c r="V55" s="468">
        <v>19.712409000000001</v>
      </c>
      <c r="W55" s="468">
        <v>18.314914000000002</v>
      </c>
      <c r="X55" s="468">
        <v>18.961352999999999</v>
      </c>
      <c r="Y55" s="468">
        <v>18.059418999999998</v>
      </c>
      <c r="Z55" s="468">
        <v>20.354880999999999</v>
      </c>
      <c r="AA55" s="468">
        <v>19.989898</v>
      </c>
      <c r="AB55" s="468">
        <v>17.629095</v>
      </c>
      <c r="AC55" s="468">
        <v>18.260936000000001</v>
      </c>
      <c r="AD55" s="468">
        <v>17.583428000000001</v>
      </c>
      <c r="AE55" s="468">
        <v>19.609961999999999</v>
      </c>
      <c r="AF55" s="468">
        <v>19.598914000000001</v>
      </c>
      <c r="AG55" s="468">
        <v>19.741700000000002</v>
      </c>
      <c r="AH55" s="468">
        <v>19.613382999999999</v>
      </c>
      <c r="AI55" s="468">
        <v>16.257228000000001</v>
      </c>
      <c r="AJ55" s="468">
        <v>16.460681000000001</v>
      </c>
      <c r="AK55" s="468">
        <v>17.144815999999999</v>
      </c>
      <c r="AL55" s="468">
        <v>19.878723000000001</v>
      </c>
      <c r="AM55" s="468">
        <v>19.869764</v>
      </c>
      <c r="AN55" s="468">
        <v>16.34496</v>
      </c>
      <c r="AO55" s="468">
        <v>15.984567</v>
      </c>
      <c r="AP55" s="468">
        <v>16.205314000000001</v>
      </c>
      <c r="AQ55" s="468">
        <v>17.942271000000002</v>
      </c>
      <c r="AR55" s="468">
        <v>18.899339999999999</v>
      </c>
      <c r="AS55" s="468">
        <v>20.570913000000001</v>
      </c>
      <c r="AT55" s="468">
        <v>20.566324999999999</v>
      </c>
      <c r="AU55" s="468">
        <v>18.591571999999999</v>
      </c>
      <c r="AV55" s="468">
        <v>17.859625999999999</v>
      </c>
      <c r="AW55" s="468">
        <v>19.003046999999999</v>
      </c>
      <c r="AX55" s="468">
        <v>21.110250000000001</v>
      </c>
      <c r="AY55" s="468">
        <v>20.549150000000001</v>
      </c>
      <c r="AZ55" s="917">
        <v>17.495550000000001</v>
      </c>
      <c r="BA55" s="456">
        <v>16.610189999999999</v>
      </c>
      <c r="BB55" s="456">
        <v>18.325520000000001</v>
      </c>
      <c r="BC55" s="456">
        <v>19.243189999999998</v>
      </c>
      <c r="BD55" s="456">
        <v>19.660409999999999</v>
      </c>
      <c r="BE55" s="456">
        <v>20.584890000000001</v>
      </c>
      <c r="BF55" s="456">
        <v>20.581489999999999</v>
      </c>
      <c r="BG55" s="456">
        <v>18.906379999999999</v>
      </c>
      <c r="BH55" s="456">
        <v>17.891929999999999</v>
      </c>
      <c r="BI55" s="456">
        <v>18.775849999999998</v>
      </c>
      <c r="BJ55" s="456">
        <v>20.453240000000001</v>
      </c>
      <c r="BK55" s="456">
        <v>20.628070000000001</v>
      </c>
      <c r="BL55" s="456">
        <v>18.10932</v>
      </c>
      <c r="BM55" s="456">
        <v>17.84188</v>
      </c>
      <c r="BN55" s="456">
        <v>16.72607</v>
      </c>
      <c r="BO55" s="456">
        <v>20.160489999999999</v>
      </c>
      <c r="BP55" s="456">
        <v>19.916989999999998</v>
      </c>
      <c r="BQ55" s="456">
        <v>20.584890000000001</v>
      </c>
      <c r="BR55" s="456">
        <v>20.581489999999999</v>
      </c>
      <c r="BS55" s="456">
        <v>17.927800000000001</v>
      </c>
      <c r="BT55" s="456">
        <v>18.306850000000001</v>
      </c>
      <c r="BU55" s="456">
        <v>18.615179999999999</v>
      </c>
      <c r="BV55" s="456">
        <v>20.296900000000001</v>
      </c>
    </row>
    <row r="56" spans="1:74" ht="11.1" customHeight="1" x14ac:dyDescent="0.2">
      <c r="A56" s="234" t="s">
        <v>675</v>
      </c>
      <c r="B56" s="446" t="s">
        <v>1015</v>
      </c>
      <c r="C56" s="468">
        <v>3.3074206089999998</v>
      </c>
      <c r="D56" s="468">
        <v>2.8682971629999998</v>
      </c>
      <c r="E56" s="468">
        <v>3.3180244760000002</v>
      </c>
      <c r="F56" s="468">
        <v>2.355014326</v>
      </c>
      <c r="G56" s="468">
        <v>2.5262923659999998</v>
      </c>
      <c r="H56" s="468">
        <v>2.8271811819999999</v>
      </c>
      <c r="I56" s="468">
        <v>2.6985129699999999</v>
      </c>
      <c r="J56" s="468">
        <v>2.686505404</v>
      </c>
      <c r="K56" s="468">
        <v>2.2319499469999999</v>
      </c>
      <c r="L56" s="468">
        <v>1.769233979</v>
      </c>
      <c r="M56" s="468">
        <v>2.1004734680000001</v>
      </c>
      <c r="N56" s="468">
        <v>2.9854841099999998</v>
      </c>
      <c r="O56" s="468">
        <v>3.9368807010000002</v>
      </c>
      <c r="P56" s="468">
        <v>3.6385346489999999</v>
      </c>
      <c r="Q56" s="468">
        <v>3.3334711010000002</v>
      </c>
      <c r="R56" s="468">
        <v>2.205376695</v>
      </c>
      <c r="S56" s="468">
        <v>1.785769248</v>
      </c>
      <c r="T56" s="468">
        <v>1.8528614619999999</v>
      </c>
      <c r="U56" s="468">
        <v>2.0501595199999998</v>
      </c>
      <c r="V56" s="468">
        <v>2.2726268869999999</v>
      </c>
      <c r="W56" s="468">
        <v>1.9116030129999999</v>
      </c>
      <c r="X56" s="468">
        <v>1.3414868440000001</v>
      </c>
      <c r="Y56" s="468">
        <v>1.460596961</v>
      </c>
      <c r="Z56" s="468">
        <v>1.8829784709999999</v>
      </c>
      <c r="AA56" s="468">
        <v>3.6261020450000001</v>
      </c>
      <c r="AB56" s="468">
        <v>3.6138139690000002</v>
      </c>
      <c r="AC56" s="468">
        <v>3.6339019380000002</v>
      </c>
      <c r="AD56" s="468">
        <v>1.7860897630000001</v>
      </c>
      <c r="AE56" s="468">
        <v>2.8329634869999998</v>
      </c>
      <c r="AF56" s="468">
        <v>1.8260594290000001</v>
      </c>
      <c r="AG56" s="468">
        <v>1.6423527520000001</v>
      </c>
      <c r="AH56" s="468">
        <v>2.0215784929999998</v>
      </c>
      <c r="AI56" s="468">
        <v>1.860901055</v>
      </c>
      <c r="AJ56" s="468">
        <v>2.429161175</v>
      </c>
      <c r="AK56" s="468">
        <v>1.745792169</v>
      </c>
      <c r="AL56" s="468">
        <v>2.3324496090000002</v>
      </c>
      <c r="AM56" s="468">
        <v>2.3906307999999998</v>
      </c>
      <c r="AN56" s="468">
        <v>2.7185105200000002</v>
      </c>
      <c r="AO56" s="468">
        <v>2.800899153</v>
      </c>
      <c r="AP56" s="468">
        <v>2.3504748929999999</v>
      </c>
      <c r="AQ56" s="468">
        <v>3.1120951479999999</v>
      </c>
      <c r="AR56" s="468">
        <v>2.71772788</v>
      </c>
      <c r="AS56" s="468">
        <v>2.324797802</v>
      </c>
      <c r="AT56" s="468">
        <v>2.2648384610000001</v>
      </c>
      <c r="AU56" s="468">
        <v>1.8882037169999999</v>
      </c>
      <c r="AV56" s="468">
        <v>1.952953063</v>
      </c>
      <c r="AW56" s="468">
        <v>2.0496184639999999</v>
      </c>
      <c r="AX56" s="468">
        <v>2.0772494020000001</v>
      </c>
      <c r="AY56" s="468">
        <v>3.0270380000000001</v>
      </c>
      <c r="AZ56" s="917">
        <v>2.877688</v>
      </c>
      <c r="BA56" s="456">
        <v>3.0434939999999999</v>
      </c>
      <c r="BB56" s="456">
        <v>2.560206</v>
      </c>
      <c r="BC56" s="456">
        <v>2.5990500000000001</v>
      </c>
      <c r="BD56" s="456">
        <v>2.5115859999999999</v>
      </c>
      <c r="BE56" s="456">
        <v>2.5648599999999999</v>
      </c>
      <c r="BF56" s="456">
        <v>2.5781900000000002</v>
      </c>
      <c r="BG56" s="456">
        <v>2.2533110000000001</v>
      </c>
      <c r="BH56" s="456">
        <v>2.3202150000000001</v>
      </c>
      <c r="BI56" s="456">
        <v>2.5947879999999999</v>
      </c>
      <c r="BJ56" s="456">
        <v>3.2664599999999999</v>
      </c>
      <c r="BK56" s="456">
        <v>3.863445</v>
      </c>
      <c r="BL56" s="456">
        <v>3.4093990000000001</v>
      </c>
      <c r="BM56" s="456">
        <v>3.4578289999999998</v>
      </c>
      <c r="BN56" s="456">
        <v>2.8424140000000002</v>
      </c>
      <c r="BO56" s="456">
        <v>2.8043650000000002</v>
      </c>
      <c r="BP56" s="456">
        <v>2.6533600000000002</v>
      </c>
      <c r="BQ56" s="456">
        <v>2.6685880000000002</v>
      </c>
      <c r="BR56" s="456">
        <v>2.6518549999999999</v>
      </c>
      <c r="BS56" s="456">
        <v>2.3039079999999998</v>
      </c>
      <c r="BT56" s="456">
        <v>2.3576039999999998</v>
      </c>
      <c r="BU56" s="456">
        <v>2.6211419999999999</v>
      </c>
      <c r="BV56" s="456">
        <v>3.2868430000000002</v>
      </c>
    </row>
    <row r="57" spans="1:74" ht="11.1" customHeight="1" x14ac:dyDescent="0.2">
      <c r="A57" s="234" t="s">
        <v>1565</v>
      </c>
      <c r="B57" s="446" t="s">
        <v>1016</v>
      </c>
      <c r="C57" s="468">
        <v>2.380367E-3</v>
      </c>
      <c r="D57" s="468">
        <v>2.346641E-3</v>
      </c>
      <c r="E57" s="468">
        <v>2.7093130000000001E-3</v>
      </c>
      <c r="F57" s="468">
        <v>2.544625E-3</v>
      </c>
      <c r="G57" s="468">
        <v>2.2250899999999999E-3</v>
      </c>
      <c r="H57" s="468">
        <v>1.7969290000000001E-3</v>
      </c>
      <c r="I57" s="468">
        <v>1.5482779999999999E-3</v>
      </c>
      <c r="J57" s="468">
        <v>1.212039E-3</v>
      </c>
      <c r="K57" s="468">
        <v>1.5917800000000001E-3</v>
      </c>
      <c r="L57" s="468">
        <v>1.9186559999999999E-3</v>
      </c>
      <c r="M57" s="468">
        <v>2.4856840000000002E-3</v>
      </c>
      <c r="N57" s="468">
        <v>2.0775979999999999E-3</v>
      </c>
      <c r="O57" s="468">
        <v>3.1510000000000002E-3</v>
      </c>
      <c r="P57" s="468">
        <v>2.5379999999999999E-3</v>
      </c>
      <c r="Q57" s="468">
        <v>1.668E-3</v>
      </c>
      <c r="R57" s="468">
        <v>1.645E-3</v>
      </c>
      <c r="S57" s="468">
        <v>1.4829999999999999E-3</v>
      </c>
      <c r="T57" s="468">
        <v>1.544E-3</v>
      </c>
      <c r="U57" s="468">
        <v>1.41E-3</v>
      </c>
      <c r="V57" s="468">
        <v>1.7359999999999999E-3</v>
      </c>
      <c r="W57" s="468">
        <v>1.5269999999999999E-3</v>
      </c>
      <c r="X57" s="468">
        <v>3.0829999999999998E-3</v>
      </c>
      <c r="Y57" s="468">
        <v>2.9989999999999999E-3</v>
      </c>
      <c r="Z57" s="468">
        <v>3.2239999999999999E-3</v>
      </c>
      <c r="AA57" s="468">
        <v>2.2790000000000002E-3</v>
      </c>
      <c r="AB57" s="468">
        <v>2.1489999999999999E-3</v>
      </c>
      <c r="AC57" s="468">
        <v>2.8019999999999998E-3</v>
      </c>
      <c r="AD57" s="468">
        <v>2.4030000000000002E-3</v>
      </c>
      <c r="AE57" s="468">
        <v>1.065E-3</v>
      </c>
      <c r="AF57" s="468">
        <v>1.2080000000000001E-3</v>
      </c>
      <c r="AG57" s="468">
        <v>6.38E-4</v>
      </c>
      <c r="AH57" s="468">
        <v>1.94E-4</v>
      </c>
      <c r="AI57" s="468">
        <v>2.9500000000000001E-4</v>
      </c>
      <c r="AJ57" s="468">
        <v>1.01E-4</v>
      </c>
      <c r="AK57" s="468">
        <v>5.1999999999999997E-5</v>
      </c>
      <c r="AL57" s="468">
        <v>0</v>
      </c>
      <c r="AM57" s="468">
        <v>0</v>
      </c>
      <c r="AN57" s="468">
        <v>0</v>
      </c>
      <c r="AO57" s="468">
        <v>0</v>
      </c>
      <c r="AP57" s="468">
        <v>0</v>
      </c>
      <c r="AQ57" s="468">
        <v>0</v>
      </c>
      <c r="AR57" s="468">
        <v>0</v>
      </c>
      <c r="AS57" s="468">
        <v>0</v>
      </c>
      <c r="AT57" s="468">
        <v>0</v>
      </c>
      <c r="AU57" s="468">
        <v>0</v>
      </c>
      <c r="AV57" s="468">
        <v>0</v>
      </c>
      <c r="AW57" s="468">
        <v>0</v>
      </c>
      <c r="AX57" s="468">
        <v>0</v>
      </c>
      <c r="AY57" s="468">
        <v>0</v>
      </c>
      <c r="AZ57" s="917">
        <v>0</v>
      </c>
      <c r="BA57" s="456">
        <v>0</v>
      </c>
      <c r="BB57" s="456">
        <v>0</v>
      </c>
      <c r="BC57" s="456">
        <v>0</v>
      </c>
      <c r="BD57" s="456">
        <v>0</v>
      </c>
      <c r="BE57" s="456">
        <v>0</v>
      </c>
      <c r="BF57" s="456">
        <v>0</v>
      </c>
      <c r="BG57" s="456">
        <v>0</v>
      </c>
      <c r="BH57" s="456">
        <v>0</v>
      </c>
      <c r="BI57" s="456">
        <v>0</v>
      </c>
      <c r="BJ57" s="456">
        <v>0</v>
      </c>
      <c r="BK57" s="456">
        <v>0</v>
      </c>
      <c r="BL57" s="456">
        <v>0</v>
      </c>
      <c r="BM57" s="456">
        <v>0</v>
      </c>
      <c r="BN57" s="456">
        <v>0</v>
      </c>
      <c r="BO57" s="456">
        <v>0</v>
      </c>
      <c r="BP57" s="456">
        <v>0</v>
      </c>
      <c r="BQ57" s="456">
        <v>0</v>
      </c>
      <c r="BR57" s="456">
        <v>0</v>
      </c>
      <c r="BS57" s="456">
        <v>0</v>
      </c>
      <c r="BT57" s="456">
        <v>0</v>
      </c>
      <c r="BU57" s="456">
        <v>0</v>
      </c>
      <c r="BV57" s="456">
        <v>0</v>
      </c>
    </row>
    <row r="58" spans="1:74" ht="11.1" customHeight="1" x14ac:dyDescent="0.2">
      <c r="A58" s="234" t="s">
        <v>1566</v>
      </c>
      <c r="B58" s="446" t="s">
        <v>1017</v>
      </c>
      <c r="C58" s="468">
        <v>1.1283401900000001</v>
      </c>
      <c r="D58" s="468">
        <v>1.2554297249999999</v>
      </c>
      <c r="E58" s="468">
        <v>1.6456403429999999</v>
      </c>
      <c r="F58" s="468">
        <v>2.0032160170000002</v>
      </c>
      <c r="G58" s="468">
        <v>2.063041202</v>
      </c>
      <c r="H58" s="468">
        <v>2.152156529</v>
      </c>
      <c r="I58" s="468">
        <v>1.92875062</v>
      </c>
      <c r="J58" s="468">
        <v>1.754600478</v>
      </c>
      <c r="K58" s="468">
        <v>1.7473873470000001</v>
      </c>
      <c r="L58" s="468">
        <v>1.6483060970000001</v>
      </c>
      <c r="M58" s="468">
        <v>1.102869026</v>
      </c>
      <c r="N58" s="468">
        <v>0.94439137399999995</v>
      </c>
      <c r="O58" s="468">
        <v>1.118363228</v>
      </c>
      <c r="P58" s="468">
        <v>1.255350942</v>
      </c>
      <c r="Q58" s="468">
        <v>1.821925488</v>
      </c>
      <c r="R58" s="468">
        <v>1.9752858870000001</v>
      </c>
      <c r="S58" s="468">
        <v>2.1008178910000002</v>
      </c>
      <c r="T58" s="468">
        <v>2.1487546850000001</v>
      </c>
      <c r="U58" s="468">
        <v>2.2030274599999999</v>
      </c>
      <c r="V58" s="468">
        <v>2.2177026440000001</v>
      </c>
      <c r="W58" s="468">
        <v>1.9304764860000001</v>
      </c>
      <c r="X58" s="468">
        <v>1.820140702</v>
      </c>
      <c r="Y58" s="468">
        <v>1.357989004</v>
      </c>
      <c r="Z58" s="468">
        <v>1.190991664</v>
      </c>
      <c r="AA58" s="468">
        <v>1.3668331549999999</v>
      </c>
      <c r="AB58" s="468">
        <v>1.538253756</v>
      </c>
      <c r="AC58" s="468">
        <v>1.8696325110000001</v>
      </c>
      <c r="AD58" s="468">
        <v>2.2530842199999999</v>
      </c>
      <c r="AE58" s="468">
        <v>2.3459089780000002</v>
      </c>
      <c r="AF58" s="468">
        <v>2.5952538629999999</v>
      </c>
      <c r="AG58" s="468">
        <v>2.375792916</v>
      </c>
      <c r="AH58" s="468">
        <v>2.554737818</v>
      </c>
      <c r="AI58" s="468">
        <v>1.740788387</v>
      </c>
      <c r="AJ58" s="468">
        <v>2.2003627990000001</v>
      </c>
      <c r="AK58" s="468">
        <v>1.44462365</v>
      </c>
      <c r="AL58" s="468">
        <v>1.445034755</v>
      </c>
      <c r="AM58" s="468">
        <v>1.6548802149999999</v>
      </c>
      <c r="AN58" s="468">
        <v>1.6604272019999999</v>
      </c>
      <c r="AO58" s="468">
        <v>2.4648506100000001</v>
      </c>
      <c r="AP58" s="468">
        <v>2.7728602160000002</v>
      </c>
      <c r="AQ58" s="468">
        <v>2.7174388490000001</v>
      </c>
      <c r="AR58" s="468">
        <v>2.9537608799999999</v>
      </c>
      <c r="AS58" s="468">
        <v>3.0409894849999999</v>
      </c>
      <c r="AT58" s="468">
        <v>2.6716491250000001</v>
      </c>
      <c r="AU58" s="468">
        <v>2.6406664040000001</v>
      </c>
      <c r="AV58" s="468">
        <v>2.1942288570000001</v>
      </c>
      <c r="AW58" s="468">
        <v>1.8891973310000001</v>
      </c>
      <c r="AX58" s="468">
        <v>1.4451457729999999</v>
      </c>
      <c r="AY58" s="468">
        <v>1.725454</v>
      </c>
      <c r="AZ58" s="917">
        <v>1.7865629999999999</v>
      </c>
      <c r="BA58" s="456">
        <v>2.5163660000000001</v>
      </c>
      <c r="BB58" s="456">
        <v>2.8591310000000001</v>
      </c>
      <c r="BC58" s="456">
        <v>2.9145729999999999</v>
      </c>
      <c r="BD58" s="456">
        <v>3.2222840000000001</v>
      </c>
      <c r="BE58" s="456">
        <v>3.203884</v>
      </c>
      <c r="BF58" s="456">
        <v>2.9745080000000002</v>
      </c>
      <c r="BG58" s="456">
        <v>2.6000990000000002</v>
      </c>
      <c r="BH58" s="456">
        <v>2.4644210000000002</v>
      </c>
      <c r="BI58" s="456">
        <v>1.9604980000000001</v>
      </c>
      <c r="BJ58" s="456">
        <v>1.6360239999999999</v>
      </c>
      <c r="BK58" s="456">
        <v>1.951878</v>
      </c>
      <c r="BL58" s="456">
        <v>2.0102910000000001</v>
      </c>
      <c r="BM58" s="456">
        <v>2.8397939999999999</v>
      </c>
      <c r="BN58" s="456">
        <v>3.2942209999999998</v>
      </c>
      <c r="BO58" s="456">
        <v>3.3337129999999999</v>
      </c>
      <c r="BP58" s="456">
        <v>3.6929880000000002</v>
      </c>
      <c r="BQ58" s="456">
        <v>3.6940499999999998</v>
      </c>
      <c r="BR58" s="456">
        <v>3.630763</v>
      </c>
      <c r="BS58" s="456">
        <v>3.2298079999999998</v>
      </c>
      <c r="BT58" s="456">
        <v>3.0042450000000001</v>
      </c>
      <c r="BU58" s="456">
        <v>2.4615830000000001</v>
      </c>
      <c r="BV58" s="456">
        <v>2.0708440000000001</v>
      </c>
    </row>
    <row r="59" spans="1:74" ht="11.1" customHeight="1" x14ac:dyDescent="0.2">
      <c r="A59" s="234" t="s">
        <v>676</v>
      </c>
      <c r="B59" s="478" t="s">
        <v>1559</v>
      </c>
      <c r="C59" s="468">
        <v>0.18495836399999999</v>
      </c>
      <c r="D59" s="468">
        <v>0.173443706</v>
      </c>
      <c r="E59" s="468">
        <v>0.25539965599999997</v>
      </c>
      <c r="F59" s="468">
        <v>0.20721361599999999</v>
      </c>
      <c r="G59" s="468">
        <v>0.13904672300000001</v>
      </c>
      <c r="H59" s="468">
        <v>0.168920774</v>
      </c>
      <c r="I59" s="468">
        <v>4.8288708999999999E-2</v>
      </c>
      <c r="J59" s="468">
        <v>9.6905377000000001E-2</v>
      </c>
      <c r="K59" s="468">
        <v>0.12161592</v>
      </c>
      <c r="L59" s="468">
        <v>0.11620522799999999</v>
      </c>
      <c r="M59" s="468">
        <v>0.14384503000000001</v>
      </c>
      <c r="N59" s="468">
        <v>0.52976992599999995</v>
      </c>
      <c r="O59" s="468">
        <v>0.194055528</v>
      </c>
      <c r="P59" s="468">
        <v>0.14387678300000001</v>
      </c>
      <c r="Q59" s="468">
        <v>0.21227644900000001</v>
      </c>
      <c r="R59" s="468">
        <v>0.187984292</v>
      </c>
      <c r="S59" s="468">
        <v>0.22379679</v>
      </c>
      <c r="T59" s="468">
        <v>0.135095562</v>
      </c>
      <c r="U59" s="468">
        <v>0.122000436</v>
      </c>
      <c r="V59" s="468">
        <v>0.122602983</v>
      </c>
      <c r="W59" s="468">
        <v>6.1729032000000003E-2</v>
      </c>
      <c r="X59" s="468">
        <v>5.1789315000000002E-2</v>
      </c>
      <c r="Y59" s="468">
        <v>0.16219940299999999</v>
      </c>
      <c r="Z59" s="468">
        <v>0.104253996</v>
      </c>
      <c r="AA59" s="468">
        <v>0.25684115600000001</v>
      </c>
      <c r="AB59" s="468">
        <v>0.202114457</v>
      </c>
      <c r="AC59" s="468">
        <v>0.25579361099999998</v>
      </c>
      <c r="AD59" s="468">
        <v>0.17394865700000001</v>
      </c>
      <c r="AE59" s="468">
        <v>0.157675446</v>
      </c>
      <c r="AF59" s="468">
        <v>5.0742471999999997E-2</v>
      </c>
      <c r="AG59" s="468">
        <v>7.5569671000000005E-2</v>
      </c>
      <c r="AH59" s="468">
        <v>3.2366945000000001E-2</v>
      </c>
      <c r="AI59" s="468">
        <v>7.6131769000000002E-2</v>
      </c>
      <c r="AJ59" s="468">
        <v>0.124201429</v>
      </c>
      <c r="AK59" s="468">
        <v>0.12752258599999999</v>
      </c>
      <c r="AL59" s="468">
        <v>0.20783823600000001</v>
      </c>
      <c r="AM59" s="468">
        <v>0.32440534300000001</v>
      </c>
      <c r="AN59" s="468">
        <v>0.185468683</v>
      </c>
      <c r="AO59" s="468">
        <v>0.24392766599999999</v>
      </c>
      <c r="AP59" s="468">
        <v>0.154737756</v>
      </c>
      <c r="AQ59" s="468">
        <v>0.13335045100000001</v>
      </c>
      <c r="AR59" s="468">
        <v>0.10919353699999999</v>
      </c>
      <c r="AS59" s="468">
        <v>4.1524526999999999E-2</v>
      </c>
      <c r="AT59" s="468">
        <v>2.0011270000000001E-2</v>
      </c>
      <c r="AU59" s="468">
        <v>8.6598820000000007E-2</v>
      </c>
      <c r="AV59" s="468">
        <v>-2.8912650000000001E-3</v>
      </c>
      <c r="AW59" s="468">
        <v>8.2167708000000006E-2</v>
      </c>
      <c r="AX59" s="468">
        <v>0.18219780799999999</v>
      </c>
      <c r="AY59" s="468">
        <v>0.27323890000000001</v>
      </c>
      <c r="AZ59" s="917">
        <v>0.14620379999999999</v>
      </c>
      <c r="BA59" s="456">
        <v>0.21752489999999999</v>
      </c>
      <c r="BB59" s="456">
        <v>0.18117130000000001</v>
      </c>
      <c r="BC59" s="456">
        <v>0.25459680000000001</v>
      </c>
      <c r="BD59" s="456">
        <v>0.15510940000000001</v>
      </c>
      <c r="BE59" s="456">
        <v>4.9355599999999999E-2</v>
      </c>
      <c r="BF59" s="456">
        <v>2.8030599999999999E-2</v>
      </c>
      <c r="BG59" s="456">
        <v>6.4261499999999999E-2</v>
      </c>
      <c r="BH59" s="456">
        <v>2.6324799999999999E-2</v>
      </c>
      <c r="BI59" s="456">
        <v>9.8483799999999996E-2</v>
      </c>
      <c r="BJ59" s="456">
        <v>0.16787299999999999</v>
      </c>
      <c r="BK59" s="456">
        <v>0.21959419999999999</v>
      </c>
      <c r="BL59" s="456">
        <v>0.15931919999999999</v>
      </c>
      <c r="BM59" s="456">
        <v>0.2247005</v>
      </c>
      <c r="BN59" s="456">
        <v>0.16884389999999999</v>
      </c>
      <c r="BO59" s="456">
        <v>0.22634789999999999</v>
      </c>
      <c r="BP59" s="456">
        <v>0.16099430000000001</v>
      </c>
      <c r="BQ59" s="456">
        <v>5.9943900000000001E-2</v>
      </c>
      <c r="BR59" s="456">
        <v>2.2858199999999999E-2</v>
      </c>
      <c r="BS59" s="456">
        <v>6.59666E-2</v>
      </c>
      <c r="BT59" s="456">
        <v>3.76371E-2</v>
      </c>
      <c r="BU59" s="456">
        <v>0.1057358</v>
      </c>
      <c r="BV59" s="456">
        <v>0.17072699999999999</v>
      </c>
    </row>
    <row r="60" spans="1:74" ht="11.1" customHeight="1" x14ac:dyDescent="0.2">
      <c r="A60" s="234" t="s">
        <v>678</v>
      </c>
      <c r="B60" s="476" t="s">
        <v>1560</v>
      </c>
      <c r="C60" s="468">
        <v>54.238134000000002</v>
      </c>
      <c r="D60" s="468">
        <v>43.821441</v>
      </c>
      <c r="E60" s="468">
        <v>42.645471000000001</v>
      </c>
      <c r="F60" s="468">
        <v>39.956921000000001</v>
      </c>
      <c r="G60" s="468">
        <v>47.148995999999997</v>
      </c>
      <c r="H60" s="468">
        <v>53.780078000000003</v>
      </c>
      <c r="I60" s="468">
        <v>58.364086</v>
      </c>
      <c r="J60" s="468">
        <v>55.275342000000002</v>
      </c>
      <c r="K60" s="468">
        <v>46.708244000000001</v>
      </c>
      <c r="L60" s="468">
        <v>40.765850999999998</v>
      </c>
      <c r="M60" s="468">
        <v>42.651777000000003</v>
      </c>
      <c r="N60" s="468">
        <v>50.637934000000001</v>
      </c>
      <c r="O60" s="468">
        <v>47.253872174000001</v>
      </c>
      <c r="P60" s="468">
        <v>40.785724358000003</v>
      </c>
      <c r="Q60" s="468">
        <v>43.345369224000002</v>
      </c>
      <c r="R60" s="468">
        <v>39.686326113</v>
      </c>
      <c r="S60" s="468">
        <v>43.789206653000001</v>
      </c>
      <c r="T60" s="468">
        <v>48.422575342999998</v>
      </c>
      <c r="U60" s="468">
        <v>57.157902995999997</v>
      </c>
      <c r="V60" s="468">
        <v>57.465647394000001</v>
      </c>
      <c r="W60" s="468">
        <v>47.416201846</v>
      </c>
      <c r="X60" s="468">
        <v>41.604771481999997</v>
      </c>
      <c r="Y60" s="468">
        <v>42.600940710000003</v>
      </c>
      <c r="Z60" s="468">
        <v>47.918832446000003</v>
      </c>
      <c r="AA60" s="468">
        <v>54.527775277000003</v>
      </c>
      <c r="AB60" s="468">
        <v>43.726533961999998</v>
      </c>
      <c r="AC60" s="468">
        <v>41.768890433999999</v>
      </c>
      <c r="AD60" s="468">
        <v>40.735840082000003</v>
      </c>
      <c r="AE60" s="468">
        <v>47.285257332999997</v>
      </c>
      <c r="AF60" s="468">
        <v>53.765906329000003</v>
      </c>
      <c r="AG60" s="468">
        <v>58.104020181999999</v>
      </c>
      <c r="AH60" s="468">
        <v>56.906669319000002</v>
      </c>
      <c r="AI60" s="468">
        <v>46.794055643</v>
      </c>
      <c r="AJ60" s="468">
        <v>42.808645089000002</v>
      </c>
      <c r="AK60" s="468">
        <v>41.855255036000003</v>
      </c>
      <c r="AL60" s="468">
        <v>49.874577418999998</v>
      </c>
      <c r="AM60" s="468">
        <v>59.442569863000003</v>
      </c>
      <c r="AN60" s="468">
        <v>44.280719839</v>
      </c>
      <c r="AO60" s="468">
        <v>43.023947247999999</v>
      </c>
      <c r="AP60" s="468">
        <v>42.232471216</v>
      </c>
      <c r="AQ60" s="468">
        <v>45.787906984999999</v>
      </c>
      <c r="AR60" s="468">
        <v>53.590362081000002</v>
      </c>
      <c r="AS60" s="468">
        <v>61.532413740000003</v>
      </c>
      <c r="AT60" s="468">
        <v>53.276282780000003</v>
      </c>
      <c r="AU60" s="468">
        <v>48.188092912000002</v>
      </c>
      <c r="AV60" s="468">
        <v>43.148797891999997</v>
      </c>
      <c r="AW60" s="468">
        <v>43.033102976000002</v>
      </c>
      <c r="AX60" s="468">
        <v>51.387170029000004</v>
      </c>
      <c r="AY60" s="468">
        <v>55.554915354999999</v>
      </c>
      <c r="AZ60" s="917">
        <v>47.595529999999997</v>
      </c>
      <c r="BA60" s="456">
        <v>44.08473</v>
      </c>
      <c r="BB60" s="456">
        <v>41.47475</v>
      </c>
      <c r="BC60" s="456">
        <v>45.849670000000003</v>
      </c>
      <c r="BD60" s="456">
        <v>52.53895</v>
      </c>
      <c r="BE60" s="456">
        <v>58.136710000000001</v>
      </c>
      <c r="BF60" s="456">
        <v>57.950620000000001</v>
      </c>
      <c r="BG60" s="456">
        <v>49.641260000000003</v>
      </c>
      <c r="BH60" s="456">
        <v>43.519289999999998</v>
      </c>
      <c r="BI60" s="456">
        <v>43.037889999999997</v>
      </c>
      <c r="BJ60" s="456">
        <v>48.400419999999997</v>
      </c>
      <c r="BK60" s="456">
        <v>51.97625</v>
      </c>
      <c r="BL60" s="456">
        <v>43.322389999999999</v>
      </c>
      <c r="BM60" s="456">
        <v>43.17456</v>
      </c>
      <c r="BN60" s="456">
        <v>41.291249999999998</v>
      </c>
      <c r="BO60" s="456">
        <v>45.893329999999999</v>
      </c>
      <c r="BP60" s="456">
        <v>52.768639999999998</v>
      </c>
      <c r="BQ60" s="456">
        <v>58.553600000000003</v>
      </c>
      <c r="BR60" s="456">
        <v>58.492660000000001</v>
      </c>
      <c r="BS60" s="456">
        <v>49.971049999999998</v>
      </c>
      <c r="BT60" s="456">
        <v>43.659649999999999</v>
      </c>
      <c r="BU60" s="456">
        <v>43.367609999999999</v>
      </c>
      <c r="BV60" s="456">
        <v>48.415999999999997</v>
      </c>
    </row>
    <row r="61" spans="1:74" ht="11.1" customHeight="1" x14ac:dyDescent="0.2">
      <c r="A61" s="229"/>
      <c r="B61" s="67" t="s">
        <v>679</v>
      </c>
      <c r="C61" s="469"/>
      <c r="D61" s="469"/>
      <c r="E61" s="469"/>
      <c r="F61" s="469"/>
      <c r="G61" s="469"/>
      <c r="H61" s="469"/>
      <c r="I61" s="469"/>
      <c r="J61" s="469"/>
      <c r="K61" s="469"/>
      <c r="L61" s="469"/>
      <c r="M61" s="469"/>
      <c r="N61" s="469"/>
      <c r="O61" s="469"/>
      <c r="P61" s="469"/>
      <c r="Q61" s="469"/>
      <c r="R61" s="469"/>
      <c r="S61" s="469"/>
      <c r="T61" s="469"/>
      <c r="U61" s="469"/>
      <c r="V61" s="469"/>
      <c r="W61" s="469"/>
      <c r="X61" s="469"/>
      <c r="Y61" s="469"/>
      <c r="Z61" s="469"/>
      <c r="AA61" s="469"/>
      <c r="AB61" s="469"/>
      <c r="AC61" s="469"/>
      <c r="AD61" s="469"/>
      <c r="AE61" s="469"/>
      <c r="AF61" s="469"/>
      <c r="AG61" s="469"/>
      <c r="AH61" s="469"/>
      <c r="AI61" s="469"/>
      <c r="AJ61" s="469"/>
      <c r="AK61" s="469"/>
      <c r="AL61" s="469"/>
      <c r="AM61" s="469"/>
      <c r="AN61" s="469"/>
      <c r="AO61" s="469"/>
      <c r="AP61" s="469"/>
      <c r="AQ61" s="469"/>
      <c r="AR61" s="469"/>
      <c r="AS61" s="469"/>
      <c r="AT61" s="469"/>
      <c r="AU61" s="469"/>
      <c r="AV61" s="469"/>
      <c r="AW61" s="469"/>
      <c r="AX61" s="469"/>
      <c r="AY61" s="469"/>
      <c r="AZ61" s="946"/>
      <c r="BA61" s="474"/>
      <c r="BB61" s="474"/>
      <c r="BC61" s="474"/>
      <c r="BD61" s="474"/>
      <c r="BE61" s="474"/>
      <c r="BF61" s="474"/>
      <c r="BG61" s="474"/>
      <c r="BH61" s="474"/>
      <c r="BI61" s="474"/>
      <c r="BJ61" s="474"/>
      <c r="BK61" s="474"/>
      <c r="BL61" s="474"/>
      <c r="BM61" s="474"/>
      <c r="BN61" s="474"/>
      <c r="BO61" s="474"/>
      <c r="BP61" s="474"/>
      <c r="BQ61" s="474"/>
      <c r="BR61" s="474"/>
      <c r="BS61" s="474"/>
      <c r="BT61" s="474"/>
      <c r="BU61" s="474"/>
      <c r="BV61" s="474"/>
    </row>
    <row r="62" spans="1:74" s="285" customFormat="1" ht="11.1" customHeight="1" x14ac:dyDescent="0.2">
      <c r="A62" s="475" t="s">
        <v>685</v>
      </c>
      <c r="B62" s="449" t="s">
        <v>1027</v>
      </c>
      <c r="C62" s="301">
        <v>19.029133219999999</v>
      </c>
      <c r="D62" s="301">
        <v>16.793584128999999</v>
      </c>
      <c r="E62" s="301">
        <v>18.63116612</v>
      </c>
      <c r="F62" s="301">
        <v>19.120256306000002</v>
      </c>
      <c r="G62" s="301">
        <v>22.634811352</v>
      </c>
      <c r="H62" s="301">
        <v>24.158989440999999</v>
      </c>
      <c r="I62" s="301">
        <v>25.772093884</v>
      </c>
      <c r="J62" s="301">
        <v>25.819662170000001</v>
      </c>
      <c r="K62" s="301">
        <v>22.252932270999999</v>
      </c>
      <c r="L62" s="301">
        <v>19.885198321000001</v>
      </c>
      <c r="M62" s="301">
        <v>18.833023833999999</v>
      </c>
      <c r="N62" s="301">
        <v>19.172645229</v>
      </c>
      <c r="O62" s="301">
        <v>18.406752268999998</v>
      </c>
      <c r="P62" s="301">
        <v>16.391181621000001</v>
      </c>
      <c r="Q62" s="301">
        <v>19.077244803999999</v>
      </c>
      <c r="R62" s="301">
        <v>19.853165467</v>
      </c>
      <c r="S62" s="301">
        <v>22.189731070000001</v>
      </c>
      <c r="T62" s="301">
        <v>23.491424279</v>
      </c>
      <c r="U62" s="301">
        <v>26.316346821</v>
      </c>
      <c r="V62" s="301">
        <v>27.212031719999999</v>
      </c>
      <c r="W62" s="301">
        <v>23.666896066</v>
      </c>
      <c r="X62" s="301">
        <v>20.938687676000001</v>
      </c>
      <c r="Y62" s="301">
        <v>18.177020231</v>
      </c>
      <c r="Z62" s="301">
        <v>17.960400240999999</v>
      </c>
      <c r="AA62" s="301">
        <v>19.156174021999998</v>
      </c>
      <c r="AB62" s="301">
        <v>16.983791307000001</v>
      </c>
      <c r="AC62" s="301">
        <v>18.968580914</v>
      </c>
      <c r="AD62" s="301">
        <v>19.105434609</v>
      </c>
      <c r="AE62" s="301">
        <v>24.726320052999998</v>
      </c>
      <c r="AF62" s="301">
        <v>24.908307986000001</v>
      </c>
      <c r="AG62" s="301">
        <v>27.298671181</v>
      </c>
      <c r="AH62" s="301">
        <v>26.8513047</v>
      </c>
      <c r="AI62" s="301">
        <v>24.878013437</v>
      </c>
      <c r="AJ62" s="301">
        <v>20.997082640999999</v>
      </c>
      <c r="AK62" s="301">
        <v>19.34849518</v>
      </c>
      <c r="AL62" s="301">
        <v>18.139893369999999</v>
      </c>
      <c r="AM62" s="301">
        <v>20.254876937999999</v>
      </c>
      <c r="AN62" s="301">
        <v>17.130888422999998</v>
      </c>
      <c r="AO62" s="301">
        <v>18.250107221</v>
      </c>
      <c r="AP62" s="301">
        <v>19.998095640999999</v>
      </c>
      <c r="AQ62" s="301">
        <v>24.488352262999999</v>
      </c>
      <c r="AR62" s="301">
        <v>24.986671570999999</v>
      </c>
      <c r="AS62" s="301">
        <v>27.470269714000001</v>
      </c>
      <c r="AT62" s="301">
        <v>26.898022579999999</v>
      </c>
      <c r="AU62" s="301">
        <v>24.050599077000001</v>
      </c>
      <c r="AV62" s="301">
        <v>22.176914406000002</v>
      </c>
      <c r="AW62" s="301">
        <v>18.282503299999998</v>
      </c>
      <c r="AX62" s="301">
        <v>18.986278681999998</v>
      </c>
      <c r="AY62" s="301">
        <v>20.024799999999999</v>
      </c>
      <c r="AZ62" s="916">
        <v>18.396570000000001</v>
      </c>
      <c r="BA62" s="462">
        <v>18.870239999999999</v>
      </c>
      <c r="BB62" s="462">
        <v>19.908480000000001</v>
      </c>
      <c r="BC62" s="462">
        <v>22.65043</v>
      </c>
      <c r="BD62" s="462">
        <v>24.299620000000001</v>
      </c>
      <c r="BE62" s="462">
        <v>26.298469999999998</v>
      </c>
      <c r="BF62" s="462">
        <v>26.690349999999999</v>
      </c>
      <c r="BG62" s="462">
        <v>24.316279999999999</v>
      </c>
      <c r="BH62" s="462">
        <v>22.138400000000001</v>
      </c>
      <c r="BI62" s="462">
        <v>18.743390000000002</v>
      </c>
      <c r="BJ62" s="462">
        <v>19.103580000000001</v>
      </c>
      <c r="BK62" s="462">
        <v>19.287269999999999</v>
      </c>
      <c r="BL62" s="462">
        <v>17.27685</v>
      </c>
      <c r="BM62" s="462">
        <v>18.725380000000001</v>
      </c>
      <c r="BN62" s="462">
        <v>19.826599999999999</v>
      </c>
      <c r="BO62" s="462">
        <v>22.654869999999999</v>
      </c>
      <c r="BP62" s="462">
        <v>24.366800000000001</v>
      </c>
      <c r="BQ62" s="462">
        <v>26.444379999999999</v>
      </c>
      <c r="BR62" s="462">
        <v>26.893280000000001</v>
      </c>
      <c r="BS62" s="462">
        <v>24.42783</v>
      </c>
      <c r="BT62" s="462">
        <v>22.098490000000002</v>
      </c>
      <c r="BU62" s="462">
        <v>18.83888</v>
      </c>
      <c r="BV62" s="462">
        <v>19.104579999999999</v>
      </c>
    </row>
    <row r="63" spans="1:74" ht="11.1" customHeight="1" x14ac:dyDescent="0.2">
      <c r="A63" s="234" t="s">
        <v>680</v>
      </c>
      <c r="B63" s="478" t="s">
        <v>1021</v>
      </c>
      <c r="C63" s="468">
        <v>14.386721608</v>
      </c>
      <c r="D63" s="468">
        <v>11.815712239</v>
      </c>
      <c r="E63" s="468">
        <v>13.796652039</v>
      </c>
      <c r="F63" s="468">
        <v>13.810178529</v>
      </c>
      <c r="G63" s="468">
        <v>16.927745856000001</v>
      </c>
      <c r="H63" s="468">
        <v>18.700214591999998</v>
      </c>
      <c r="I63" s="468">
        <v>20.242656568000001</v>
      </c>
      <c r="J63" s="468">
        <v>20.36365837</v>
      </c>
      <c r="K63" s="468">
        <v>17.893814402</v>
      </c>
      <c r="L63" s="468">
        <v>14.934118461000001</v>
      </c>
      <c r="M63" s="468">
        <v>13.786161726</v>
      </c>
      <c r="N63" s="468">
        <v>13.718746177</v>
      </c>
      <c r="O63" s="468">
        <v>13.486031970999999</v>
      </c>
      <c r="P63" s="468">
        <v>12.075100531</v>
      </c>
      <c r="Q63" s="468">
        <v>14.035659939</v>
      </c>
      <c r="R63" s="468">
        <v>15.193486001</v>
      </c>
      <c r="S63" s="468">
        <v>17.167427456999999</v>
      </c>
      <c r="T63" s="468">
        <v>18.199058128000001</v>
      </c>
      <c r="U63" s="468">
        <v>20.510276300000001</v>
      </c>
      <c r="V63" s="468">
        <v>21.463623236</v>
      </c>
      <c r="W63" s="468">
        <v>18.426617222000001</v>
      </c>
      <c r="X63" s="468">
        <v>16.749994929</v>
      </c>
      <c r="Y63" s="468">
        <v>13.626549787</v>
      </c>
      <c r="Z63" s="468">
        <v>13.612813860999999</v>
      </c>
      <c r="AA63" s="468">
        <v>14.604633072</v>
      </c>
      <c r="AB63" s="468">
        <v>12.521012623000001</v>
      </c>
      <c r="AC63" s="468">
        <v>14.768891658999999</v>
      </c>
      <c r="AD63" s="468">
        <v>14.023820303999999</v>
      </c>
      <c r="AE63" s="468">
        <v>18.999462990000001</v>
      </c>
      <c r="AF63" s="468">
        <v>19.236654340000001</v>
      </c>
      <c r="AG63" s="468">
        <v>21.405918749000001</v>
      </c>
      <c r="AH63" s="468">
        <v>21.124845362999999</v>
      </c>
      <c r="AI63" s="468">
        <v>20.422561667</v>
      </c>
      <c r="AJ63" s="468">
        <v>17.350220738000001</v>
      </c>
      <c r="AK63" s="468">
        <v>15.179088389</v>
      </c>
      <c r="AL63" s="468">
        <v>13.392484761</v>
      </c>
      <c r="AM63" s="468">
        <v>14.464179879</v>
      </c>
      <c r="AN63" s="468">
        <v>12.534392534</v>
      </c>
      <c r="AO63" s="468">
        <v>13.188817122</v>
      </c>
      <c r="AP63" s="468">
        <v>13.735582494000001</v>
      </c>
      <c r="AQ63" s="468">
        <v>18.060625160000001</v>
      </c>
      <c r="AR63" s="468">
        <v>18.874025112000002</v>
      </c>
      <c r="AS63" s="468">
        <v>20.864978565000001</v>
      </c>
      <c r="AT63" s="468">
        <v>20.654011188999998</v>
      </c>
      <c r="AU63" s="468">
        <v>18.332251625000001</v>
      </c>
      <c r="AV63" s="468">
        <v>16.883245328000001</v>
      </c>
      <c r="AW63" s="468">
        <v>12.642286229</v>
      </c>
      <c r="AX63" s="468">
        <v>13.508798075</v>
      </c>
      <c r="AY63" s="468">
        <v>14.422560000000001</v>
      </c>
      <c r="AZ63" s="917">
        <v>13.623620000000001</v>
      </c>
      <c r="BA63" s="456">
        <v>13.906929999999999</v>
      </c>
      <c r="BB63" s="456">
        <v>14.198729999999999</v>
      </c>
      <c r="BC63" s="456">
        <v>16.282640000000001</v>
      </c>
      <c r="BD63" s="456">
        <v>18.039670000000001</v>
      </c>
      <c r="BE63" s="456">
        <v>20.095610000000001</v>
      </c>
      <c r="BF63" s="456">
        <v>20.63907</v>
      </c>
      <c r="BG63" s="456">
        <v>18.747229999999998</v>
      </c>
      <c r="BH63" s="456">
        <v>16.588519999999999</v>
      </c>
      <c r="BI63" s="456">
        <v>13.96163</v>
      </c>
      <c r="BJ63" s="456">
        <v>14.079980000000001</v>
      </c>
      <c r="BK63" s="456">
        <v>15.06359</v>
      </c>
      <c r="BL63" s="456">
        <v>12.426259999999999</v>
      </c>
      <c r="BM63" s="456">
        <v>13.1868</v>
      </c>
      <c r="BN63" s="456">
        <v>14.31584</v>
      </c>
      <c r="BO63" s="456">
        <v>16.219950000000001</v>
      </c>
      <c r="BP63" s="456">
        <v>18.100519999999999</v>
      </c>
      <c r="BQ63" s="456">
        <v>20.143609999999999</v>
      </c>
      <c r="BR63" s="456">
        <v>20.750859999999999</v>
      </c>
      <c r="BS63" s="456">
        <v>19.033359999999998</v>
      </c>
      <c r="BT63" s="456">
        <v>17.146730000000002</v>
      </c>
      <c r="BU63" s="456">
        <v>14.13753</v>
      </c>
      <c r="BV63" s="456">
        <v>14.03252</v>
      </c>
    </row>
    <row r="64" spans="1:74" ht="11.1" customHeight="1" x14ac:dyDescent="0.2">
      <c r="A64" s="234" t="s">
        <v>681</v>
      </c>
      <c r="B64" s="446" t="s">
        <v>473</v>
      </c>
      <c r="C64" s="468">
        <v>1.132611942</v>
      </c>
      <c r="D64" s="468">
        <v>1.343687326</v>
      </c>
      <c r="E64" s="468">
        <v>1.0345281040000001</v>
      </c>
      <c r="F64" s="468">
        <v>1.46633792</v>
      </c>
      <c r="G64" s="468">
        <v>1.421597008</v>
      </c>
      <c r="H64" s="468">
        <v>1.350020905</v>
      </c>
      <c r="I64" s="468">
        <v>1.2747241439999999</v>
      </c>
      <c r="J64" s="468">
        <v>1.2725035600000001</v>
      </c>
      <c r="K64" s="468">
        <v>1.1352486420000001</v>
      </c>
      <c r="L64" s="468">
        <v>1.07026602</v>
      </c>
      <c r="M64" s="468">
        <v>1.465422204</v>
      </c>
      <c r="N64" s="468">
        <v>1.5289142929999999</v>
      </c>
      <c r="O64" s="468">
        <v>0.83111134600000003</v>
      </c>
      <c r="P64" s="468">
        <v>0.67770308899999998</v>
      </c>
      <c r="Q64" s="468">
        <v>1.1560677960000001</v>
      </c>
      <c r="R64" s="468">
        <v>0.97841784399999998</v>
      </c>
      <c r="S64" s="468">
        <v>0.67632968000000004</v>
      </c>
      <c r="T64" s="468">
        <v>0.97273686500000001</v>
      </c>
      <c r="U64" s="468">
        <v>1.38984876</v>
      </c>
      <c r="V64" s="468">
        <v>1.309891825</v>
      </c>
      <c r="W64" s="468">
        <v>1.1835550020000001</v>
      </c>
      <c r="X64" s="468">
        <v>0.71410634100000003</v>
      </c>
      <c r="Y64" s="468">
        <v>1.02462634</v>
      </c>
      <c r="Z64" s="468">
        <v>0.750471946</v>
      </c>
      <c r="AA64" s="468">
        <v>0.82724105000000003</v>
      </c>
      <c r="AB64" s="468">
        <v>0.33290712500000003</v>
      </c>
      <c r="AC64" s="468">
        <v>0.25879712500000002</v>
      </c>
      <c r="AD64" s="468">
        <v>0.44374453600000002</v>
      </c>
      <c r="AE64" s="468">
        <v>0.70400489899999996</v>
      </c>
      <c r="AF64" s="468">
        <v>1.139314121</v>
      </c>
      <c r="AG64" s="468">
        <v>1.118114601</v>
      </c>
      <c r="AH64" s="468">
        <v>1.017785004</v>
      </c>
      <c r="AI64" s="468">
        <v>0.90944617000000005</v>
      </c>
      <c r="AJ64" s="468">
        <v>0.285249207</v>
      </c>
      <c r="AK64" s="468">
        <v>0.35753901700000001</v>
      </c>
      <c r="AL64" s="468">
        <v>0.43325188599999997</v>
      </c>
      <c r="AM64" s="468">
        <v>1.1173556790000001</v>
      </c>
      <c r="AN64" s="468">
        <v>0.24428129900000001</v>
      </c>
      <c r="AO64" s="468">
        <v>0.29695381700000001</v>
      </c>
      <c r="AP64" s="468">
        <v>0.85780102300000005</v>
      </c>
      <c r="AQ64" s="468">
        <v>0.90123330899999998</v>
      </c>
      <c r="AR64" s="468">
        <v>0.94605245199999999</v>
      </c>
      <c r="AS64" s="468">
        <v>1.0772044140000001</v>
      </c>
      <c r="AT64" s="468">
        <v>1.0509751839999999</v>
      </c>
      <c r="AU64" s="468">
        <v>1.068143464</v>
      </c>
      <c r="AV64" s="468">
        <v>1.019221803</v>
      </c>
      <c r="AW64" s="468">
        <v>0.76334019500000005</v>
      </c>
      <c r="AX64" s="468">
        <v>0.82546197799999999</v>
      </c>
      <c r="AY64" s="468">
        <v>1.0442199999999999</v>
      </c>
      <c r="AZ64" s="917">
        <v>0.79825199999999996</v>
      </c>
      <c r="BA64" s="456">
        <v>0.56608139999999996</v>
      </c>
      <c r="BB64" s="456">
        <v>0.41049269999999999</v>
      </c>
      <c r="BC64" s="456">
        <v>0.69275520000000002</v>
      </c>
      <c r="BD64" s="456">
        <v>0.88042969999999998</v>
      </c>
      <c r="BE64" s="456">
        <v>0.64587850000000002</v>
      </c>
      <c r="BF64" s="456">
        <v>0.6398488</v>
      </c>
      <c r="BG64" s="456">
        <v>1.1671320000000001</v>
      </c>
      <c r="BH64" s="456">
        <v>0.60716380000000003</v>
      </c>
      <c r="BI64" s="456">
        <v>3.1114099999999999E-2</v>
      </c>
      <c r="BJ64" s="456">
        <v>0.41588049999999999</v>
      </c>
      <c r="BK64" s="456">
        <v>-0.3863048</v>
      </c>
      <c r="BL64" s="456">
        <v>0.30581380000000002</v>
      </c>
      <c r="BM64" s="456">
        <v>0.44202550000000002</v>
      </c>
      <c r="BN64" s="456">
        <v>0.3359202</v>
      </c>
      <c r="BO64" s="456">
        <v>0.64219170000000003</v>
      </c>
      <c r="BP64" s="456">
        <v>0.77066679999999999</v>
      </c>
      <c r="BQ64" s="456">
        <v>0.56229309999999999</v>
      </c>
      <c r="BR64" s="456">
        <v>0.575488</v>
      </c>
      <c r="BS64" s="456">
        <v>0.93997649999999999</v>
      </c>
      <c r="BT64" s="456">
        <v>0.54724189999999995</v>
      </c>
      <c r="BU64" s="456">
        <v>3.8558000000000002E-2</v>
      </c>
      <c r="BV64" s="456">
        <v>0.32104050000000001</v>
      </c>
    </row>
    <row r="65" spans="1:74" ht="11.1" customHeight="1" x14ac:dyDescent="0.2">
      <c r="A65" s="234" t="s">
        <v>682</v>
      </c>
      <c r="B65" s="446" t="s">
        <v>1022</v>
      </c>
      <c r="C65" s="468">
        <v>2.4372379999999998</v>
      </c>
      <c r="D65" s="468">
        <v>2.5307080000000002</v>
      </c>
      <c r="E65" s="468">
        <v>2.3515350000000002</v>
      </c>
      <c r="F65" s="468">
        <v>2.431254</v>
      </c>
      <c r="G65" s="468">
        <v>2.7800660000000001</v>
      </c>
      <c r="H65" s="468">
        <v>2.6534409999999999</v>
      </c>
      <c r="I65" s="468">
        <v>2.7564679999999999</v>
      </c>
      <c r="J65" s="468">
        <v>2.757641</v>
      </c>
      <c r="K65" s="468">
        <v>1.991187</v>
      </c>
      <c r="L65" s="468">
        <v>2.6713010000000001</v>
      </c>
      <c r="M65" s="468">
        <v>2.6574469999999999</v>
      </c>
      <c r="N65" s="468">
        <v>2.7500429999999998</v>
      </c>
      <c r="O65" s="468">
        <v>2.793167</v>
      </c>
      <c r="P65" s="468">
        <v>2.2603789999999999</v>
      </c>
      <c r="Q65" s="468">
        <v>2.3305739999999999</v>
      </c>
      <c r="R65" s="468">
        <v>2.20363</v>
      </c>
      <c r="S65" s="468">
        <v>2.5952959999999998</v>
      </c>
      <c r="T65" s="468">
        <v>2.670417</v>
      </c>
      <c r="U65" s="468">
        <v>2.7142680000000001</v>
      </c>
      <c r="V65" s="468">
        <v>2.7156910000000001</v>
      </c>
      <c r="W65" s="468">
        <v>2.588546</v>
      </c>
      <c r="X65" s="468">
        <v>2.096441</v>
      </c>
      <c r="Y65" s="468">
        <v>2.4226209999999999</v>
      </c>
      <c r="Z65" s="468">
        <v>2.5491640000000002</v>
      </c>
      <c r="AA65" s="468">
        <v>2.601842</v>
      </c>
      <c r="AB65" s="468">
        <v>2.63178</v>
      </c>
      <c r="AC65" s="468">
        <v>2.2294619999999998</v>
      </c>
      <c r="AD65" s="468">
        <v>2.36605</v>
      </c>
      <c r="AE65" s="468">
        <v>2.7558039999999999</v>
      </c>
      <c r="AF65" s="468">
        <v>2.4136150000000001</v>
      </c>
      <c r="AG65" s="468">
        <v>2.6752820000000002</v>
      </c>
      <c r="AH65" s="468">
        <v>2.6336400000000002</v>
      </c>
      <c r="AI65" s="468">
        <v>1.949703</v>
      </c>
      <c r="AJ65" s="468">
        <v>1.7789079999999999</v>
      </c>
      <c r="AK65" s="468">
        <v>2.2718660000000002</v>
      </c>
      <c r="AL65" s="468">
        <v>2.745638</v>
      </c>
      <c r="AM65" s="468">
        <v>2.8173270000000001</v>
      </c>
      <c r="AN65" s="468">
        <v>2.5115059999999998</v>
      </c>
      <c r="AO65" s="468">
        <v>2.145826</v>
      </c>
      <c r="AP65" s="468">
        <v>2.5646070000000001</v>
      </c>
      <c r="AQ65" s="468">
        <v>2.7793950000000001</v>
      </c>
      <c r="AR65" s="468">
        <v>2.5818750000000001</v>
      </c>
      <c r="AS65" s="468">
        <v>2.7610459999999999</v>
      </c>
      <c r="AT65" s="468">
        <v>2.6602169999999998</v>
      </c>
      <c r="AU65" s="468">
        <v>2.2583120000000001</v>
      </c>
      <c r="AV65" s="468">
        <v>2.0324409999999999</v>
      </c>
      <c r="AW65" s="468">
        <v>2.68174</v>
      </c>
      <c r="AX65" s="468">
        <v>2.79332</v>
      </c>
      <c r="AY65" s="468">
        <v>2.7545799999999998</v>
      </c>
      <c r="AZ65" s="917">
        <v>1.9576</v>
      </c>
      <c r="BA65" s="456">
        <v>1.84345</v>
      </c>
      <c r="BB65" s="456">
        <v>2.3328799999999998</v>
      </c>
      <c r="BC65" s="456">
        <v>2.7292399999999999</v>
      </c>
      <c r="BD65" s="456">
        <v>2.6412</v>
      </c>
      <c r="BE65" s="456">
        <v>2.7292399999999999</v>
      </c>
      <c r="BF65" s="456">
        <v>2.7292399999999999</v>
      </c>
      <c r="BG65" s="456">
        <v>2.0260199999999999</v>
      </c>
      <c r="BH65" s="456">
        <v>2.7005499999999998</v>
      </c>
      <c r="BI65" s="456">
        <v>2.6412</v>
      </c>
      <c r="BJ65" s="456">
        <v>2.7292399999999999</v>
      </c>
      <c r="BK65" s="456">
        <v>2.7292399999999999</v>
      </c>
      <c r="BL65" s="456">
        <v>2.4651200000000002</v>
      </c>
      <c r="BM65" s="456">
        <v>2.40747</v>
      </c>
      <c r="BN65" s="456">
        <v>2.0507</v>
      </c>
      <c r="BO65" s="456">
        <v>2.7292399999999999</v>
      </c>
      <c r="BP65" s="456">
        <v>2.6412</v>
      </c>
      <c r="BQ65" s="456">
        <v>2.7292399999999999</v>
      </c>
      <c r="BR65" s="456">
        <v>2.7292399999999999</v>
      </c>
      <c r="BS65" s="456">
        <v>1.9278200000000001</v>
      </c>
      <c r="BT65" s="456">
        <v>1.9615</v>
      </c>
      <c r="BU65" s="456">
        <v>2.35941</v>
      </c>
      <c r="BV65" s="456">
        <v>2.7292399999999999</v>
      </c>
    </row>
    <row r="66" spans="1:74" ht="11.1" customHeight="1" x14ac:dyDescent="0.2">
      <c r="A66" s="234" t="s">
        <v>683</v>
      </c>
      <c r="B66" s="446" t="s">
        <v>1015</v>
      </c>
      <c r="C66" s="468">
        <v>2.0219339999999999E-2</v>
      </c>
      <c r="D66" s="468">
        <v>2.3819238999999999E-2</v>
      </c>
      <c r="E66" s="468">
        <v>3.2837482000000001E-2</v>
      </c>
      <c r="F66" s="468">
        <v>2.8127883999999999E-2</v>
      </c>
      <c r="G66" s="468">
        <v>2.0731181000000001E-2</v>
      </c>
      <c r="H66" s="468">
        <v>1.4220379999999999E-2</v>
      </c>
      <c r="I66" s="468">
        <v>1.1705790000000001E-2</v>
      </c>
      <c r="J66" s="468">
        <v>1.3533389999999999E-2</v>
      </c>
      <c r="K66" s="468">
        <v>1.4629193E-2</v>
      </c>
      <c r="L66" s="468">
        <v>1.1241516999999999E-2</v>
      </c>
      <c r="M66" s="468">
        <v>1.4390963999999999E-2</v>
      </c>
      <c r="N66" s="468">
        <v>2.550564E-2</v>
      </c>
      <c r="O66" s="468">
        <v>2.1721000000000001E-2</v>
      </c>
      <c r="P66" s="468">
        <v>1.1936E-2</v>
      </c>
      <c r="Q66" s="468">
        <v>2.3944E-2</v>
      </c>
      <c r="R66" s="468">
        <v>1.7781000000000002E-2</v>
      </c>
      <c r="S66" s="468">
        <v>2.6775E-2</v>
      </c>
      <c r="T66" s="468">
        <v>1.9408000000000002E-2</v>
      </c>
      <c r="U66" s="468">
        <v>2.4937999999999998E-2</v>
      </c>
      <c r="V66" s="468">
        <v>1.9061000000000002E-2</v>
      </c>
      <c r="W66" s="468">
        <v>1.7382000000000002E-2</v>
      </c>
      <c r="X66" s="468">
        <v>1.2290000000000001E-2</v>
      </c>
      <c r="Y66" s="468">
        <v>1.2338E-2</v>
      </c>
      <c r="Z66" s="468">
        <v>1.6618000000000001E-2</v>
      </c>
      <c r="AA66" s="468">
        <v>1.7172E-2</v>
      </c>
      <c r="AB66" s="468">
        <v>1.0427000000000001E-2</v>
      </c>
      <c r="AC66" s="468">
        <v>7.7029999999999998E-3</v>
      </c>
      <c r="AD66" s="468">
        <v>1.4055E-2</v>
      </c>
      <c r="AE66" s="468">
        <v>1.0685999999999999E-2</v>
      </c>
      <c r="AF66" s="468">
        <v>1.542E-2</v>
      </c>
      <c r="AG66" s="468">
        <v>1.7094999999999999E-2</v>
      </c>
      <c r="AH66" s="468">
        <v>1.6209000000000001E-2</v>
      </c>
      <c r="AI66" s="468">
        <v>1.3846000000000001E-2</v>
      </c>
      <c r="AJ66" s="468">
        <v>1.5166000000000001E-2</v>
      </c>
      <c r="AK66" s="468">
        <v>1.9286999999999999E-2</v>
      </c>
      <c r="AL66" s="468">
        <v>2.0171999999999999E-2</v>
      </c>
      <c r="AM66" s="468">
        <v>1.4114415E-2</v>
      </c>
      <c r="AN66" s="468">
        <v>1.3619111E-2</v>
      </c>
      <c r="AO66" s="468">
        <v>1.5751483E-2</v>
      </c>
      <c r="AP66" s="468">
        <v>1.3731691000000001E-2</v>
      </c>
      <c r="AQ66" s="468">
        <v>1.6921571E-2</v>
      </c>
      <c r="AR66" s="468">
        <v>1.5400865E-2</v>
      </c>
      <c r="AS66" s="468">
        <v>1.3960772E-2</v>
      </c>
      <c r="AT66" s="468">
        <v>1.3005463E-2</v>
      </c>
      <c r="AU66" s="468">
        <v>1.1402525E-2</v>
      </c>
      <c r="AV66" s="468">
        <v>1.1672732E-2</v>
      </c>
      <c r="AW66" s="468">
        <v>1.263951E-2</v>
      </c>
      <c r="AX66" s="468">
        <v>1.3100189E-2</v>
      </c>
      <c r="AY66" s="468">
        <v>1.7583499999999998E-2</v>
      </c>
      <c r="AZ66" s="917">
        <v>1.55909E-2</v>
      </c>
      <c r="BA66" s="456">
        <v>1.93346E-2</v>
      </c>
      <c r="BB66" s="456">
        <v>1.7652899999999999E-2</v>
      </c>
      <c r="BC66" s="456">
        <v>1.7284000000000001E-2</v>
      </c>
      <c r="BD66" s="456">
        <v>1.31416E-2</v>
      </c>
      <c r="BE66" s="456">
        <v>1.3394400000000001E-2</v>
      </c>
      <c r="BF66" s="456">
        <v>1.23161E-2</v>
      </c>
      <c r="BG66" s="456">
        <v>1.13007E-2</v>
      </c>
      <c r="BH66" s="456">
        <v>1.18832E-2</v>
      </c>
      <c r="BI66" s="456">
        <v>1.30692E-2</v>
      </c>
      <c r="BJ66" s="456">
        <v>1.6482799999999999E-2</v>
      </c>
      <c r="BK66" s="456">
        <v>1.9945899999999999E-2</v>
      </c>
      <c r="BL66" s="456">
        <v>1.7081099999999998E-2</v>
      </c>
      <c r="BM66" s="456">
        <v>2.0486899999999999E-2</v>
      </c>
      <c r="BN66" s="456">
        <v>1.8431699999999999E-2</v>
      </c>
      <c r="BO66" s="456">
        <v>1.78461E-2</v>
      </c>
      <c r="BP66" s="456">
        <v>1.3521500000000001E-2</v>
      </c>
      <c r="BQ66" s="456">
        <v>1.36685E-2</v>
      </c>
      <c r="BR66" s="456">
        <v>1.25075E-2</v>
      </c>
      <c r="BS66" s="456">
        <v>1.14301E-2</v>
      </c>
      <c r="BT66" s="456">
        <v>1.19766E-2</v>
      </c>
      <c r="BU66" s="456">
        <v>1.31323E-2</v>
      </c>
      <c r="BV66" s="456">
        <v>1.6528399999999999E-2</v>
      </c>
    </row>
    <row r="67" spans="1:74" ht="11.1" customHeight="1" x14ac:dyDescent="0.2">
      <c r="A67" s="234" t="s">
        <v>1567</v>
      </c>
      <c r="B67" s="446" t="s">
        <v>1016</v>
      </c>
      <c r="C67" s="468">
        <v>0</v>
      </c>
      <c r="D67" s="468">
        <v>0</v>
      </c>
      <c r="E67" s="468">
        <v>0</v>
      </c>
      <c r="F67" s="468">
        <v>0</v>
      </c>
      <c r="G67" s="468">
        <v>0</v>
      </c>
      <c r="H67" s="468">
        <v>0</v>
      </c>
      <c r="I67" s="468">
        <v>0</v>
      </c>
      <c r="J67" s="468">
        <v>0</v>
      </c>
      <c r="K67" s="468">
        <v>0</v>
      </c>
      <c r="L67" s="468">
        <v>0</v>
      </c>
      <c r="M67" s="468">
        <v>0</v>
      </c>
      <c r="N67" s="468">
        <v>0</v>
      </c>
      <c r="O67" s="468">
        <v>0</v>
      </c>
      <c r="P67" s="468">
        <v>0</v>
      </c>
      <c r="Q67" s="468">
        <v>0</v>
      </c>
      <c r="R67" s="468">
        <v>0</v>
      </c>
      <c r="S67" s="468">
        <v>0</v>
      </c>
      <c r="T67" s="468">
        <v>0</v>
      </c>
      <c r="U67" s="468">
        <v>0</v>
      </c>
      <c r="V67" s="468">
        <v>0</v>
      </c>
      <c r="W67" s="468">
        <v>0</v>
      </c>
      <c r="X67" s="468">
        <v>0</v>
      </c>
      <c r="Y67" s="468">
        <v>0</v>
      </c>
      <c r="Z67" s="468">
        <v>0</v>
      </c>
      <c r="AA67" s="468">
        <v>0</v>
      </c>
      <c r="AB67" s="468">
        <v>0</v>
      </c>
      <c r="AC67" s="468">
        <v>0</v>
      </c>
      <c r="AD67" s="468">
        <v>0</v>
      </c>
      <c r="AE67" s="468">
        <v>0</v>
      </c>
      <c r="AF67" s="468">
        <v>0</v>
      </c>
      <c r="AG67" s="468">
        <v>0</v>
      </c>
      <c r="AH67" s="468">
        <v>0</v>
      </c>
      <c r="AI67" s="468">
        <v>0</v>
      </c>
      <c r="AJ67" s="468">
        <v>0</v>
      </c>
      <c r="AK67" s="468">
        <v>0</v>
      </c>
      <c r="AL67" s="468">
        <v>0</v>
      </c>
      <c r="AM67" s="468">
        <v>0</v>
      </c>
      <c r="AN67" s="468">
        <v>0</v>
      </c>
      <c r="AO67" s="468">
        <v>0</v>
      </c>
      <c r="AP67" s="468">
        <v>0</v>
      </c>
      <c r="AQ67" s="468">
        <v>0</v>
      </c>
      <c r="AR67" s="468">
        <v>0</v>
      </c>
      <c r="AS67" s="468">
        <v>0</v>
      </c>
      <c r="AT67" s="468">
        <v>0</v>
      </c>
      <c r="AU67" s="468">
        <v>0</v>
      </c>
      <c r="AV67" s="468">
        <v>0</v>
      </c>
      <c r="AW67" s="468">
        <v>0</v>
      </c>
      <c r="AX67" s="468">
        <v>0</v>
      </c>
      <c r="AY67" s="468">
        <v>0</v>
      </c>
      <c r="AZ67" s="917">
        <v>0</v>
      </c>
      <c r="BA67" s="456">
        <v>0</v>
      </c>
      <c r="BB67" s="456">
        <v>0</v>
      </c>
      <c r="BC67" s="456">
        <v>0</v>
      </c>
      <c r="BD67" s="456">
        <v>0</v>
      </c>
      <c r="BE67" s="456">
        <v>0</v>
      </c>
      <c r="BF67" s="456">
        <v>0</v>
      </c>
      <c r="BG67" s="456">
        <v>0</v>
      </c>
      <c r="BH67" s="456">
        <v>0</v>
      </c>
      <c r="BI67" s="456">
        <v>0</v>
      </c>
      <c r="BJ67" s="456">
        <v>0</v>
      </c>
      <c r="BK67" s="456">
        <v>0</v>
      </c>
      <c r="BL67" s="456">
        <v>0</v>
      </c>
      <c r="BM67" s="456">
        <v>0</v>
      </c>
      <c r="BN67" s="456">
        <v>0</v>
      </c>
      <c r="BO67" s="456">
        <v>0</v>
      </c>
      <c r="BP67" s="456">
        <v>0</v>
      </c>
      <c r="BQ67" s="456">
        <v>0</v>
      </c>
      <c r="BR67" s="456">
        <v>0</v>
      </c>
      <c r="BS67" s="456">
        <v>0</v>
      </c>
      <c r="BT67" s="456">
        <v>0</v>
      </c>
      <c r="BU67" s="456">
        <v>0</v>
      </c>
      <c r="BV67" s="456">
        <v>0</v>
      </c>
    </row>
    <row r="68" spans="1:74" ht="11.1" customHeight="1" x14ac:dyDescent="0.2">
      <c r="A68" s="234" t="s">
        <v>1568</v>
      </c>
      <c r="B68" s="446" t="s">
        <v>1017</v>
      </c>
      <c r="C68" s="468">
        <v>0.72995136900000002</v>
      </c>
      <c r="D68" s="468">
        <v>0.77678340099999998</v>
      </c>
      <c r="E68" s="468">
        <v>1.0096175409999999</v>
      </c>
      <c r="F68" s="468">
        <v>1.073443688</v>
      </c>
      <c r="G68" s="468">
        <v>1.183186294</v>
      </c>
      <c r="H68" s="468">
        <v>1.0863210599999999</v>
      </c>
      <c r="I68" s="468">
        <v>1.1012460479999999</v>
      </c>
      <c r="J68" s="468">
        <v>1.0325574390000001</v>
      </c>
      <c r="K68" s="468">
        <v>0.85564203800000005</v>
      </c>
      <c r="L68" s="468">
        <v>0.923082925</v>
      </c>
      <c r="M68" s="468">
        <v>0.65534078100000004</v>
      </c>
      <c r="N68" s="468">
        <v>0.69525310799999995</v>
      </c>
      <c r="O68" s="468">
        <v>0.86139768900000002</v>
      </c>
      <c r="P68" s="468">
        <v>1.0075514109999999</v>
      </c>
      <c r="Q68" s="468">
        <v>1.285754793</v>
      </c>
      <c r="R68" s="468">
        <v>1.2279958559999999</v>
      </c>
      <c r="S68" s="468">
        <v>1.43585205</v>
      </c>
      <c r="T68" s="468">
        <v>1.3298975129999999</v>
      </c>
      <c r="U68" s="468">
        <v>1.312275477</v>
      </c>
      <c r="V68" s="468">
        <v>1.3387527420000001</v>
      </c>
      <c r="W68" s="468">
        <v>1.1913690320000001</v>
      </c>
      <c r="X68" s="468">
        <v>1.199543024</v>
      </c>
      <c r="Y68" s="468">
        <v>0.87397164400000005</v>
      </c>
      <c r="Z68" s="468">
        <v>0.76998307700000002</v>
      </c>
      <c r="AA68" s="468">
        <v>0.86068</v>
      </c>
      <c r="AB68" s="468">
        <v>1.2927599999999999</v>
      </c>
      <c r="AC68" s="468">
        <v>1.5451429999999999</v>
      </c>
      <c r="AD68" s="468">
        <v>2.0124819999999999</v>
      </c>
      <c r="AE68" s="468">
        <v>2.017153</v>
      </c>
      <c r="AF68" s="468">
        <v>1.7978130000000001</v>
      </c>
      <c r="AG68" s="468">
        <v>1.7403729999999999</v>
      </c>
      <c r="AH68" s="468">
        <v>1.7074819999999999</v>
      </c>
      <c r="AI68" s="468">
        <v>1.3908240000000001</v>
      </c>
      <c r="AJ68" s="468">
        <v>1.4117519999999999</v>
      </c>
      <c r="AK68" s="468">
        <v>1.2970839999999999</v>
      </c>
      <c r="AL68" s="468">
        <v>1.3360122290000001</v>
      </c>
      <c r="AM68" s="468">
        <v>1.4303004290000001</v>
      </c>
      <c r="AN68" s="468">
        <v>1.6280705200000001</v>
      </c>
      <c r="AO68" s="468">
        <v>2.2707640840000001</v>
      </c>
      <c r="AP68" s="468">
        <v>2.5700833269999999</v>
      </c>
      <c r="AQ68" s="468">
        <v>2.4460051169999999</v>
      </c>
      <c r="AR68" s="468">
        <v>2.2230575950000002</v>
      </c>
      <c r="AS68" s="468">
        <v>2.3267614089999999</v>
      </c>
      <c r="AT68" s="468">
        <v>2.1497316039999999</v>
      </c>
      <c r="AU68" s="468">
        <v>2.11631547</v>
      </c>
      <c r="AV68" s="468">
        <v>1.992729041</v>
      </c>
      <c r="AW68" s="468">
        <v>1.9074976219999999</v>
      </c>
      <c r="AX68" s="468">
        <v>1.619171812</v>
      </c>
      <c r="AY68" s="468">
        <v>1.4359379999999999</v>
      </c>
      <c r="AZ68" s="917">
        <v>1.7465599999999999</v>
      </c>
      <c r="BA68" s="456">
        <v>2.2824309999999999</v>
      </c>
      <c r="BB68" s="456">
        <v>2.6964429999999999</v>
      </c>
      <c r="BC68" s="456">
        <v>2.6593369999999998</v>
      </c>
      <c r="BD68" s="456">
        <v>2.4015819999999999</v>
      </c>
      <c r="BE68" s="456">
        <v>2.4346540000000001</v>
      </c>
      <c r="BF68" s="456">
        <v>2.3045059999999999</v>
      </c>
      <c r="BG68" s="456">
        <v>2.1234829999999998</v>
      </c>
      <c r="BH68" s="456">
        <v>2.0521560000000001</v>
      </c>
      <c r="BI68" s="456">
        <v>1.8499909999999999</v>
      </c>
      <c r="BJ68" s="456">
        <v>1.630371</v>
      </c>
      <c r="BK68" s="456">
        <v>1.521191</v>
      </c>
      <c r="BL68" s="456">
        <v>1.8423499999999999</v>
      </c>
      <c r="BM68" s="456">
        <v>2.4126620000000001</v>
      </c>
      <c r="BN68" s="456">
        <v>2.8457520000000001</v>
      </c>
      <c r="BO68" s="456">
        <v>2.7754629999999998</v>
      </c>
      <c r="BP68" s="456">
        <v>2.5061300000000002</v>
      </c>
      <c r="BQ68" s="456">
        <v>2.608152</v>
      </c>
      <c r="BR68" s="456">
        <v>2.4568050000000001</v>
      </c>
      <c r="BS68" s="456">
        <v>2.2812540000000001</v>
      </c>
      <c r="BT68" s="456">
        <v>2.245177</v>
      </c>
      <c r="BU68" s="456">
        <v>2.038354</v>
      </c>
      <c r="BV68" s="456">
        <v>1.780462</v>
      </c>
    </row>
    <row r="69" spans="1:74" ht="11.1" customHeight="1" x14ac:dyDescent="0.2">
      <c r="A69" s="234" t="s">
        <v>684</v>
      </c>
      <c r="B69" s="478" t="s">
        <v>1559</v>
      </c>
      <c r="C69" s="468">
        <v>0.32239096099999998</v>
      </c>
      <c r="D69" s="468">
        <v>0.30287392400000002</v>
      </c>
      <c r="E69" s="468">
        <v>0.40599595399999999</v>
      </c>
      <c r="F69" s="468">
        <v>0.31091428500000001</v>
      </c>
      <c r="G69" s="468">
        <v>0.30148501300000002</v>
      </c>
      <c r="H69" s="468">
        <v>0.35477150400000002</v>
      </c>
      <c r="I69" s="468">
        <v>0.38529333399999999</v>
      </c>
      <c r="J69" s="468">
        <v>0.37976841099999997</v>
      </c>
      <c r="K69" s="468">
        <v>0.36241099599999999</v>
      </c>
      <c r="L69" s="468">
        <v>0.275188398</v>
      </c>
      <c r="M69" s="468">
        <v>0.25426115900000001</v>
      </c>
      <c r="N69" s="468">
        <v>0.45418301100000003</v>
      </c>
      <c r="O69" s="468">
        <v>0.413323263</v>
      </c>
      <c r="P69" s="468">
        <v>0.35851158999999999</v>
      </c>
      <c r="Q69" s="468">
        <v>0.24524427600000001</v>
      </c>
      <c r="R69" s="468">
        <v>0.23185476599999999</v>
      </c>
      <c r="S69" s="468">
        <v>0.28805088299999998</v>
      </c>
      <c r="T69" s="468">
        <v>0.29990677300000002</v>
      </c>
      <c r="U69" s="468">
        <v>0.36474028400000003</v>
      </c>
      <c r="V69" s="468">
        <v>0.36501191700000002</v>
      </c>
      <c r="W69" s="468">
        <v>0.25942681000000001</v>
      </c>
      <c r="X69" s="468">
        <v>0.16631238200000001</v>
      </c>
      <c r="Y69" s="468">
        <v>0.21691346</v>
      </c>
      <c r="Z69" s="468">
        <v>0.261349357</v>
      </c>
      <c r="AA69" s="468">
        <v>0.24460589999999999</v>
      </c>
      <c r="AB69" s="468">
        <v>0.194904559</v>
      </c>
      <c r="AC69" s="468">
        <v>0.15858412999999999</v>
      </c>
      <c r="AD69" s="468">
        <v>0.24528276900000001</v>
      </c>
      <c r="AE69" s="468">
        <v>0.239209164</v>
      </c>
      <c r="AF69" s="468">
        <v>0.30549152499999999</v>
      </c>
      <c r="AG69" s="468">
        <v>0.34188783099999998</v>
      </c>
      <c r="AH69" s="468">
        <v>0.35134333299999998</v>
      </c>
      <c r="AI69" s="468">
        <v>0.19163259999999999</v>
      </c>
      <c r="AJ69" s="468">
        <v>0.155786696</v>
      </c>
      <c r="AK69" s="468">
        <v>0.223630774</v>
      </c>
      <c r="AL69" s="468">
        <v>0.21233449400000001</v>
      </c>
      <c r="AM69" s="468">
        <v>0.41159953599999999</v>
      </c>
      <c r="AN69" s="468">
        <v>0.199018959</v>
      </c>
      <c r="AO69" s="468">
        <v>0.331994715</v>
      </c>
      <c r="AP69" s="468">
        <v>0.25629010600000002</v>
      </c>
      <c r="AQ69" s="468">
        <v>0.28417210599999998</v>
      </c>
      <c r="AR69" s="468">
        <v>0.34626054699999997</v>
      </c>
      <c r="AS69" s="468">
        <v>0.42631855400000002</v>
      </c>
      <c r="AT69" s="468">
        <v>0.37008214</v>
      </c>
      <c r="AU69" s="468">
        <v>0.264173993</v>
      </c>
      <c r="AV69" s="468">
        <v>0.237604502</v>
      </c>
      <c r="AW69" s="468">
        <v>0.27499974399999999</v>
      </c>
      <c r="AX69" s="468">
        <v>0.22642662799999999</v>
      </c>
      <c r="AY69" s="468">
        <v>0.34992230000000002</v>
      </c>
      <c r="AZ69" s="917">
        <v>0.25495259999999997</v>
      </c>
      <c r="BA69" s="456">
        <v>0.25201390000000001</v>
      </c>
      <c r="BB69" s="456">
        <v>0.25228119999999998</v>
      </c>
      <c r="BC69" s="456">
        <v>0.26917790000000003</v>
      </c>
      <c r="BD69" s="456">
        <v>0.32360470000000002</v>
      </c>
      <c r="BE69" s="456">
        <v>0.37969079999999999</v>
      </c>
      <c r="BF69" s="456">
        <v>0.36536760000000001</v>
      </c>
      <c r="BG69" s="456">
        <v>0.2411151</v>
      </c>
      <c r="BH69" s="456">
        <v>0.17812539999999999</v>
      </c>
      <c r="BI69" s="456">
        <v>0.24638560000000001</v>
      </c>
      <c r="BJ69" s="456">
        <v>0.23162820000000001</v>
      </c>
      <c r="BK69" s="456">
        <v>0.33960430000000003</v>
      </c>
      <c r="BL69" s="456">
        <v>0.22021750000000001</v>
      </c>
      <c r="BM69" s="456">
        <v>0.25593310000000002</v>
      </c>
      <c r="BN69" s="456">
        <v>0.2599592</v>
      </c>
      <c r="BO69" s="456">
        <v>0.27018199999999998</v>
      </c>
      <c r="BP69" s="456">
        <v>0.33476650000000002</v>
      </c>
      <c r="BQ69" s="456">
        <v>0.3874167</v>
      </c>
      <c r="BR69" s="456">
        <v>0.36838559999999998</v>
      </c>
      <c r="BS69" s="456">
        <v>0.23397999999999999</v>
      </c>
      <c r="BT69" s="456">
        <v>0.1858725</v>
      </c>
      <c r="BU69" s="456">
        <v>0.25190319999999999</v>
      </c>
      <c r="BV69" s="456">
        <v>0.22478419999999999</v>
      </c>
    </row>
    <row r="70" spans="1:74" ht="11.1" customHeight="1" x14ac:dyDescent="0.2">
      <c r="A70" s="234" t="s">
        <v>686</v>
      </c>
      <c r="B70" s="479" t="s">
        <v>1560</v>
      </c>
      <c r="C70" s="470">
        <v>18.853649999999998</v>
      </c>
      <c r="D70" s="470">
        <v>16.79561</v>
      </c>
      <c r="E70" s="470">
        <v>19.053006</v>
      </c>
      <c r="F70" s="470">
        <v>19.596167000000001</v>
      </c>
      <c r="G70" s="470">
        <v>23.048870000000001</v>
      </c>
      <c r="H70" s="470">
        <v>24.441987000000001</v>
      </c>
      <c r="I70" s="470">
        <v>26.352166</v>
      </c>
      <c r="J70" s="470">
        <v>26.334589999999999</v>
      </c>
      <c r="K70" s="470">
        <v>22.848406000000001</v>
      </c>
      <c r="L70" s="470">
        <v>20.174793000000001</v>
      </c>
      <c r="M70" s="470">
        <v>18.986910999999999</v>
      </c>
      <c r="N70" s="470">
        <v>19.129974000000001</v>
      </c>
      <c r="O70" s="470">
        <v>18.558945803</v>
      </c>
      <c r="P70" s="470">
        <v>17.026088392999998</v>
      </c>
      <c r="Q70" s="470">
        <v>19.831952082000001</v>
      </c>
      <c r="R70" s="470">
        <v>20.472586141000001</v>
      </c>
      <c r="S70" s="470">
        <v>22.608860743000001</v>
      </c>
      <c r="T70" s="470">
        <v>24.224356493999998</v>
      </c>
      <c r="U70" s="470">
        <v>27.302226743999999</v>
      </c>
      <c r="V70" s="470">
        <v>28.158777858000001</v>
      </c>
      <c r="W70" s="470">
        <v>24.264425461999998</v>
      </c>
      <c r="X70" s="470">
        <v>21.305890439999999</v>
      </c>
      <c r="Y70" s="470">
        <v>18.376977488000001</v>
      </c>
      <c r="Z70" s="470">
        <v>18.196172123</v>
      </c>
      <c r="AA70" s="470">
        <v>18.899958999999999</v>
      </c>
      <c r="AB70" s="470">
        <v>16.757321000000001</v>
      </c>
      <c r="AC70" s="470">
        <v>19.024667999999998</v>
      </c>
      <c r="AD70" s="470">
        <v>19.254234</v>
      </c>
      <c r="AE70" s="470">
        <v>25.422039999999999</v>
      </c>
      <c r="AF70" s="470">
        <v>25.542106</v>
      </c>
      <c r="AG70" s="470">
        <v>27.736333999999999</v>
      </c>
      <c r="AH70" s="470">
        <v>27.338743000000001</v>
      </c>
      <c r="AI70" s="470">
        <v>25.212426000000001</v>
      </c>
      <c r="AJ70" s="470">
        <v>21.327627</v>
      </c>
      <c r="AK70" s="470">
        <v>19.651813000000001</v>
      </c>
      <c r="AL70" s="470">
        <v>18.607115</v>
      </c>
      <c r="AM70" s="470">
        <v>20.510766962000002</v>
      </c>
      <c r="AN70" s="470">
        <v>17.201337991999999</v>
      </c>
      <c r="AO70" s="470">
        <v>18.593313628000001</v>
      </c>
      <c r="AP70" s="470">
        <v>20.849247208000001</v>
      </c>
      <c r="AQ70" s="470">
        <v>24.946994157999999</v>
      </c>
      <c r="AR70" s="470">
        <v>25.417893268</v>
      </c>
      <c r="AS70" s="470">
        <v>27.683583864999999</v>
      </c>
      <c r="AT70" s="470">
        <v>27.608873078999999</v>
      </c>
      <c r="AU70" s="470">
        <v>24.299326003000001</v>
      </c>
      <c r="AV70" s="470">
        <v>22.116877921</v>
      </c>
      <c r="AW70" s="470">
        <v>18.365105703000001</v>
      </c>
      <c r="AX70" s="470">
        <v>19.105662765999998</v>
      </c>
      <c r="AY70" s="470">
        <v>19.905596014</v>
      </c>
      <c r="AZ70" s="942">
        <v>18.87266</v>
      </c>
      <c r="BA70" s="459">
        <v>19.435210000000001</v>
      </c>
      <c r="BB70" s="459">
        <v>20.44097</v>
      </c>
      <c r="BC70" s="459">
        <v>23.58117</v>
      </c>
      <c r="BD70" s="459">
        <v>25.43561</v>
      </c>
      <c r="BE70" s="459">
        <v>27.367139999999999</v>
      </c>
      <c r="BF70" s="459">
        <v>27.813459999999999</v>
      </c>
      <c r="BG70" s="459">
        <v>25.389520000000001</v>
      </c>
      <c r="BH70" s="459">
        <v>22.711680000000001</v>
      </c>
      <c r="BI70" s="459">
        <v>19.059349999999998</v>
      </c>
      <c r="BJ70" s="459">
        <v>19.365349999999999</v>
      </c>
      <c r="BK70" s="459">
        <v>19.24802</v>
      </c>
      <c r="BL70" s="459">
        <v>17.29955</v>
      </c>
      <c r="BM70" s="459">
        <v>19.03839</v>
      </c>
      <c r="BN70" s="459">
        <v>20.266449999999999</v>
      </c>
      <c r="BO70" s="459">
        <v>23.496310000000001</v>
      </c>
      <c r="BP70" s="459">
        <v>25.44079</v>
      </c>
      <c r="BQ70" s="459">
        <v>27.45505</v>
      </c>
      <c r="BR70" s="459">
        <v>27.970600000000001</v>
      </c>
      <c r="BS70" s="459">
        <v>25.47213</v>
      </c>
      <c r="BT70" s="459">
        <v>22.70411</v>
      </c>
      <c r="BU70" s="459">
        <v>19.154800000000002</v>
      </c>
      <c r="BV70" s="459">
        <v>19.328990000000001</v>
      </c>
    </row>
    <row r="71" spans="1:74" s="336" customFormat="1" ht="12.75" x14ac:dyDescent="0.2">
      <c r="A71" s="335"/>
      <c r="B71" s="1087" t="s">
        <v>1569</v>
      </c>
      <c r="C71" s="1085"/>
      <c r="D71" s="1085"/>
      <c r="E71" s="1085"/>
      <c r="F71" s="1085"/>
      <c r="G71" s="1085"/>
      <c r="H71" s="1085"/>
      <c r="I71" s="1085"/>
      <c r="J71" s="1085"/>
      <c r="K71" s="1085"/>
      <c r="L71" s="1085"/>
      <c r="M71" s="1085"/>
      <c r="N71" s="1085"/>
      <c r="O71" s="1085"/>
      <c r="P71" s="1085"/>
      <c r="Q71" s="1086"/>
      <c r="R71" s="765"/>
      <c r="AY71" s="339"/>
      <c r="AZ71" s="339"/>
      <c r="BA71" s="339"/>
      <c r="BB71" s="339"/>
      <c r="BC71" s="339"/>
      <c r="BD71" s="339"/>
      <c r="BE71" s="339"/>
      <c r="BF71" s="339"/>
      <c r="BG71" s="339"/>
      <c r="BH71" s="339"/>
      <c r="BI71" s="339"/>
    </row>
    <row r="72" spans="1:74" ht="12" customHeight="1" x14ac:dyDescent="0.2">
      <c r="A72" s="229"/>
      <c r="B72" s="1084" t="s">
        <v>1426</v>
      </c>
      <c r="C72" s="1085"/>
      <c r="D72" s="1085"/>
      <c r="E72" s="1085"/>
      <c r="F72" s="1085"/>
      <c r="G72" s="1085"/>
      <c r="H72" s="1085"/>
      <c r="I72" s="1085"/>
      <c r="J72" s="1085"/>
      <c r="K72" s="1085"/>
      <c r="L72" s="1085"/>
      <c r="M72" s="1085"/>
      <c r="N72" s="1085"/>
      <c r="O72" s="1085"/>
      <c r="P72" s="1085"/>
      <c r="Q72" s="1086"/>
      <c r="R72" s="765"/>
      <c r="S72" s="236"/>
      <c r="T72" s="236"/>
      <c r="U72" s="236"/>
      <c r="V72" s="236"/>
      <c r="W72" s="236"/>
      <c r="X72" s="236"/>
      <c r="Y72" s="236"/>
      <c r="Z72" s="236"/>
      <c r="AA72" s="236"/>
      <c r="AB72" s="236"/>
      <c r="AC72" s="236"/>
      <c r="AD72" s="236"/>
      <c r="AE72" s="236"/>
      <c r="AF72" s="236"/>
      <c r="AG72" s="236"/>
      <c r="AH72" s="236"/>
      <c r="AI72" s="236"/>
      <c r="AJ72" s="236"/>
      <c r="AK72" s="236"/>
      <c r="AL72" s="236"/>
      <c r="AM72" s="236"/>
      <c r="AN72" s="236"/>
      <c r="AO72" s="236"/>
      <c r="AP72" s="236"/>
      <c r="AQ72" s="236"/>
      <c r="AR72" s="236"/>
      <c r="AS72" s="236"/>
      <c r="AT72" s="236"/>
      <c r="AU72" s="236"/>
      <c r="AV72" s="236"/>
      <c r="AW72" s="236"/>
      <c r="AX72" s="236"/>
      <c r="AY72" s="686"/>
      <c r="AZ72" s="686"/>
      <c r="BA72" s="686"/>
      <c r="BB72" s="686"/>
      <c r="BC72" s="686"/>
      <c r="BD72" s="686"/>
      <c r="BE72" s="686"/>
      <c r="BF72" s="686"/>
      <c r="BG72" s="686"/>
      <c r="BH72" s="686"/>
      <c r="BI72" s="686"/>
      <c r="BJ72" s="236"/>
      <c r="BK72" s="236"/>
      <c r="BL72" s="236"/>
      <c r="BM72" s="236"/>
      <c r="BN72" s="236"/>
      <c r="BO72" s="236"/>
      <c r="BP72" s="236"/>
      <c r="BQ72" s="236"/>
      <c r="BR72" s="236"/>
      <c r="BS72" s="236"/>
      <c r="BT72" s="236"/>
      <c r="BU72" s="236"/>
      <c r="BV72" s="236"/>
    </row>
    <row r="73" spans="1:74" ht="12" customHeight="1" x14ac:dyDescent="0.2">
      <c r="A73" s="229"/>
      <c r="B73" s="1084" t="s">
        <v>1427</v>
      </c>
      <c r="C73" s="1085"/>
      <c r="D73" s="1085"/>
      <c r="E73" s="1085"/>
      <c r="F73" s="1085"/>
      <c r="G73" s="1085"/>
      <c r="H73" s="1085"/>
      <c r="I73" s="1085"/>
      <c r="J73" s="1085"/>
      <c r="K73" s="1085"/>
      <c r="L73" s="1085"/>
      <c r="M73" s="1085"/>
      <c r="N73" s="1085"/>
      <c r="O73" s="1085"/>
      <c r="P73" s="1085"/>
      <c r="Q73" s="1086"/>
      <c r="R73" s="765"/>
      <c r="S73" s="236"/>
      <c r="T73" s="236"/>
      <c r="U73" s="236"/>
      <c r="V73" s="236"/>
      <c r="W73" s="236"/>
      <c r="X73" s="236"/>
      <c r="Y73" s="236"/>
      <c r="Z73" s="236"/>
      <c r="AA73" s="236"/>
      <c r="AB73" s="236"/>
      <c r="AC73" s="236"/>
      <c r="AD73" s="236"/>
      <c r="AE73" s="236"/>
      <c r="AF73" s="236"/>
      <c r="AG73" s="236"/>
      <c r="AH73" s="236"/>
      <c r="AI73" s="236"/>
      <c r="AJ73" s="236"/>
      <c r="AK73" s="236"/>
      <c r="AL73" s="236"/>
      <c r="AM73" s="236"/>
      <c r="AN73" s="236"/>
      <c r="AO73" s="236"/>
      <c r="AP73" s="236"/>
      <c r="AQ73" s="236"/>
      <c r="AR73" s="236"/>
      <c r="AS73" s="236"/>
      <c r="AT73" s="236"/>
      <c r="AU73" s="236"/>
      <c r="AV73" s="236"/>
      <c r="AW73" s="236"/>
      <c r="AX73" s="236"/>
      <c r="AY73" s="694"/>
      <c r="AZ73" s="694"/>
      <c r="BA73" s="694"/>
      <c r="BB73" s="694"/>
      <c r="BC73" s="694"/>
      <c r="BD73" s="687"/>
      <c r="BE73" s="687"/>
      <c r="BF73" s="687"/>
      <c r="BG73" s="694"/>
      <c r="BH73" s="694"/>
      <c r="BI73" s="694"/>
      <c r="BJ73" s="236"/>
      <c r="BK73" s="236"/>
      <c r="BL73" s="236"/>
      <c r="BM73" s="236"/>
      <c r="BN73" s="236"/>
      <c r="BO73" s="236"/>
      <c r="BP73" s="236"/>
      <c r="BQ73" s="236"/>
      <c r="BR73" s="236"/>
      <c r="BS73" s="236"/>
      <c r="BT73" s="236"/>
      <c r="BU73" s="236"/>
      <c r="BV73" s="236"/>
    </row>
    <row r="74" spans="1:74" ht="12" customHeight="1" x14ac:dyDescent="0.2">
      <c r="A74" s="237"/>
      <c r="B74" s="1084" t="s">
        <v>1570</v>
      </c>
      <c r="C74" s="1085"/>
      <c r="D74" s="1085"/>
      <c r="E74" s="1085"/>
      <c r="F74" s="1085"/>
      <c r="G74" s="1085"/>
      <c r="H74" s="1085"/>
      <c r="I74" s="1085"/>
      <c r="J74" s="1085"/>
      <c r="K74" s="1085"/>
      <c r="L74" s="1085"/>
      <c r="M74" s="1085"/>
      <c r="N74" s="1085"/>
      <c r="O74" s="1085"/>
      <c r="P74" s="1085"/>
      <c r="Q74" s="1086"/>
      <c r="R74" s="765"/>
      <c r="S74" s="238"/>
      <c r="T74" s="238"/>
      <c r="U74" s="238"/>
      <c r="V74" s="238"/>
      <c r="W74" s="238"/>
      <c r="X74" s="238"/>
      <c r="Y74" s="238"/>
      <c r="Z74" s="238"/>
      <c r="AA74" s="238"/>
      <c r="AB74" s="238"/>
      <c r="AC74" s="238"/>
      <c r="AD74" s="238"/>
      <c r="AE74" s="238"/>
      <c r="AF74" s="238"/>
      <c r="AG74" s="238"/>
      <c r="AH74" s="238"/>
      <c r="AI74" s="238"/>
      <c r="AJ74" s="238"/>
      <c r="AK74" s="238"/>
      <c r="AL74" s="238"/>
      <c r="AM74" s="238"/>
      <c r="AN74" s="238"/>
      <c r="AO74" s="238"/>
      <c r="AP74" s="238"/>
      <c r="AQ74" s="238"/>
      <c r="AR74" s="238"/>
      <c r="AS74" s="238"/>
      <c r="AT74" s="238"/>
      <c r="AU74" s="238"/>
      <c r="AV74" s="238"/>
      <c r="AW74" s="238"/>
      <c r="AX74" s="238"/>
      <c r="AY74" s="698"/>
      <c r="AZ74" s="698"/>
      <c r="BA74" s="698"/>
      <c r="BB74" s="698"/>
      <c r="BC74" s="698"/>
      <c r="BD74" s="688"/>
      <c r="BE74" s="688"/>
      <c r="BF74" s="688"/>
      <c r="BG74" s="698"/>
      <c r="BH74" s="698"/>
      <c r="BI74" s="698"/>
      <c r="BJ74" s="238"/>
      <c r="BK74" s="238"/>
      <c r="BL74" s="238"/>
      <c r="BM74" s="238"/>
      <c r="BN74" s="238"/>
      <c r="BO74" s="238"/>
      <c r="BP74" s="238"/>
      <c r="BQ74" s="238"/>
      <c r="BR74" s="238"/>
      <c r="BS74" s="238"/>
      <c r="BT74" s="238"/>
      <c r="BU74" s="238"/>
      <c r="BV74" s="238"/>
    </row>
    <row r="75" spans="1:74" ht="12" customHeight="1" x14ac:dyDescent="0.2">
      <c r="A75" s="237"/>
      <c r="B75" s="1084" t="s">
        <v>1571</v>
      </c>
      <c r="C75" s="1088"/>
      <c r="D75" s="1088"/>
      <c r="E75" s="1088"/>
      <c r="F75" s="1088"/>
      <c r="G75" s="1088"/>
      <c r="H75" s="1088"/>
      <c r="I75" s="1088"/>
      <c r="J75" s="1088"/>
      <c r="K75" s="1088"/>
      <c r="L75" s="1088"/>
      <c r="M75" s="1088"/>
      <c r="N75" s="1088"/>
      <c r="O75" s="1088"/>
      <c r="P75" s="1088"/>
      <c r="Q75" s="1088"/>
      <c r="R75" s="1088"/>
      <c r="S75" s="1088"/>
      <c r="T75" s="238"/>
      <c r="U75" s="238"/>
      <c r="V75" s="238"/>
      <c r="W75" s="238"/>
      <c r="X75" s="238"/>
      <c r="Y75" s="238"/>
      <c r="Z75" s="238"/>
      <c r="AA75" s="238"/>
      <c r="AB75" s="238"/>
      <c r="AC75" s="238"/>
      <c r="AD75" s="238"/>
      <c r="AE75" s="238"/>
      <c r="AF75" s="238"/>
      <c r="AG75" s="238"/>
      <c r="AH75" s="238"/>
      <c r="AI75" s="238"/>
      <c r="AJ75" s="238"/>
      <c r="AK75" s="238"/>
      <c r="AL75" s="238"/>
      <c r="AM75" s="238"/>
      <c r="AN75" s="238"/>
      <c r="AO75" s="238"/>
      <c r="AP75" s="238"/>
      <c r="AQ75" s="238"/>
      <c r="AR75" s="238"/>
      <c r="AS75" s="238"/>
      <c r="AT75" s="238"/>
      <c r="AU75" s="238"/>
      <c r="AV75" s="238"/>
      <c r="AW75" s="238"/>
      <c r="AX75" s="238"/>
      <c r="AY75" s="698"/>
      <c r="AZ75" s="698"/>
      <c r="BA75" s="698"/>
      <c r="BB75" s="698"/>
      <c r="BC75" s="698"/>
      <c r="BD75" s="688"/>
      <c r="BE75" s="688"/>
      <c r="BF75" s="688"/>
      <c r="BG75" s="698"/>
      <c r="BH75" s="698"/>
      <c r="BI75" s="698"/>
      <c r="BJ75" s="238"/>
      <c r="BK75" s="238"/>
      <c r="BL75" s="238"/>
      <c r="BM75" s="238"/>
      <c r="BN75" s="238"/>
      <c r="BO75" s="238"/>
      <c r="BP75" s="238"/>
      <c r="BQ75" s="238"/>
      <c r="BR75" s="238"/>
      <c r="BS75" s="238"/>
      <c r="BT75" s="238"/>
      <c r="BU75" s="238"/>
      <c r="BV75" s="238"/>
    </row>
    <row r="76" spans="1:74" ht="12" customHeight="1" x14ac:dyDescent="0.2">
      <c r="A76" s="237"/>
      <c r="B76" s="776" t="s">
        <v>809</v>
      </c>
      <c r="C76" s="776"/>
      <c r="D76" s="776"/>
      <c r="E76" s="776"/>
      <c r="F76" s="776"/>
      <c r="G76" s="776"/>
      <c r="H76" s="777"/>
      <c r="I76" s="776"/>
      <c r="J76" s="776"/>
      <c r="K76" s="776"/>
      <c r="L76" s="776"/>
      <c r="M76" s="776"/>
      <c r="N76" s="776"/>
      <c r="O76" s="776"/>
      <c r="P76" s="776"/>
      <c r="Q76" s="776"/>
      <c r="R76" s="778"/>
      <c r="S76" s="238"/>
      <c r="T76" s="238"/>
      <c r="U76" s="238"/>
      <c r="V76" s="238"/>
      <c r="W76" s="238"/>
      <c r="X76" s="238"/>
      <c r="Y76" s="238"/>
      <c r="Z76" s="238"/>
      <c r="AA76" s="238"/>
      <c r="AB76" s="238"/>
      <c r="AC76" s="238"/>
      <c r="AD76" s="238"/>
      <c r="AE76" s="238"/>
      <c r="AF76" s="238"/>
      <c r="AG76" s="238"/>
      <c r="AH76" s="238"/>
      <c r="AI76" s="238"/>
      <c r="AJ76" s="238"/>
      <c r="AK76" s="238"/>
      <c r="AL76" s="238"/>
      <c r="AM76" s="238"/>
      <c r="AN76" s="238"/>
      <c r="AO76" s="238"/>
      <c r="AP76" s="238"/>
      <c r="AQ76" s="238"/>
      <c r="AR76" s="238"/>
      <c r="AS76" s="238"/>
      <c r="AT76" s="238"/>
      <c r="AU76" s="238"/>
      <c r="AV76" s="238"/>
      <c r="AW76" s="238"/>
      <c r="AX76" s="238"/>
      <c r="AY76" s="698"/>
      <c r="AZ76" s="698"/>
      <c r="BA76" s="698"/>
      <c r="BB76" s="698"/>
      <c r="BC76" s="698"/>
      <c r="BD76" s="688"/>
      <c r="BE76" s="688"/>
      <c r="BF76" s="688"/>
      <c r="BG76" s="698"/>
      <c r="BH76" s="698"/>
      <c r="BI76" s="698"/>
      <c r="BJ76" s="238"/>
      <c r="BK76" s="238"/>
      <c r="BL76" s="238"/>
      <c r="BM76" s="238"/>
      <c r="BN76" s="238"/>
      <c r="BO76" s="238"/>
      <c r="BP76" s="238"/>
      <c r="BQ76" s="238"/>
      <c r="BR76" s="238"/>
      <c r="BS76" s="238"/>
      <c r="BT76" s="238"/>
      <c r="BU76" s="238"/>
      <c r="BV76" s="238"/>
    </row>
    <row r="77" spans="1:74" ht="12" customHeight="1" x14ac:dyDescent="0.2">
      <c r="A77" s="237"/>
      <c r="B77" s="994" t="str">
        <f>Dates!$G$2</f>
        <v>EIA completed modeling and analysis for this report on Monday, March 9, 2026.</v>
      </c>
      <c r="C77" s="995"/>
      <c r="D77" s="995"/>
      <c r="E77" s="995"/>
      <c r="F77" s="995"/>
      <c r="G77" s="995"/>
      <c r="H77" s="995"/>
      <c r="I77" s="995"/>
      <c r="J77" s="995"/>
      <c r="K77" s="995"/>
      <c r="L77" s="995"/>
      <c r="M77" s="995"/>
      <c r="N77" s="995"/>
      <c r="O77" s="995"/>
      <c r="P77" s="995"/>
      <c r="Q77" s="995"/>
      <c r="R77" s="779"/>
      <c r="S77" s="238"/>
      <c r="T77" s="238"/>
      <c r="U77" s="238"/>
      <c r="V77" s="238"/>
      <c r="W77" s="238"/>
      <c r="X77" s="238"/>
      <c r="Y77" s="238"/>
      <c r="Z77" s="238"/>
      <c r="AA77" s="238"/>
      <c r="AB77" s="238"/>
      <c r="AC77" s="238"/>
      <c r="AD77" s="238"/>
      <c r="AE77" s="238"/>
      <c r="AF77" s="238"/>
      <c r="AG77" s="238"/>
      <c r="AH77" s="238"/>
      <c r="AI77" s="238"/>
      <c r="AJ77" s="238"/>
      <c r="AK77" s="238"/>
      <c r="AL77" s="238"/>
      <c r="AM77" s="238"/>
      <c r="AN77" s="238"/>
      <c r="AO77" s="238"/>
      <c r="AP77" s="238"/>
      <c r="AQ77" s="238"/>
      <c r="AR77" s="238"/>
      <c r="AS77" s="238"/>
      <c r="AT77" s="238"/>
      <c r="AU77" s="238"/>
      <c r="AV77" s="238"/>
      <c r="AW77" s="238"/>
      <c r="AX77" s="238"/>
      <c r="AY77" s="698"/>
      <c r="AZ77" s="698"/>
      <c r="BA77" s="698"/>
      <c r="BB77" s="698"/>
      <c r="BC77" s="698"/>
      <c r="BD77" s="688"/>
      <c r="BE77" s="688"/>
      <c r="BF77" s="688"/>
      <c r="BG77" s="698"/>
      <c r="BH77" s="698"/>
      <c r="BI77" s="698"/>
      <c r="BJ77" s="238"/>
      <c r="BK77" s="238"/>
      <c r="BL77" s="238"/>
      <c r="BM77" s="238"/>
      <c r="BN77" s="238"/>
      <c r="BO77" s="238"/>
      <c r="BP77" s="238"/>
      <c r="BQ77" s="238"/>
      <c r="BR77" s="238"/>
      <c r="BS77" s="238"/>
      <c r="BT77" s="238"/>
      <c r="BU77" s="238"/>
      <c r="BV77" s="238"/>
    </row>
    <row r="78" spans="1:74" ht="12" customHeight="1" x14ac:dyDescent="0.2">
      <c r="A78" s="237"/>
      <c r="B78" s="985" t="s">
        <v>1406</v>
      </c>
      <c r="C78" s="986"/>
      <c r="D78" s="986"/>
      <c r="E78" s="986"/>
      <c r="F78" s="986"/>
      <c r="G78" s="986"/>
      <c r="H78" s="986"/>
      <c r="I78" s="986"/>
      <c r="J78" s="986"/>
      <c r="K78" s="986"/>
      <c r="L78" s="986"/>
      <c r="M78" s="986"/>
      <c r="N78" s="986"/>
      <c r="O78" s="986"/>
      <c r="P78" s="986"/>
      <c r="Q78" s="986"/>
      <c r="R78" s="773"/>
      <c r="S78" s="238"/>
      <c r="T78" s="238"/>
      <c r="U78" s="238"/>
      <c r="V78" s="238"/>
      <c r="W78" s="238"/>
      <c r="X78" s="238"/>
      <c r="Y78" s="238"/>
      <c r="Z78" s="238"/>
      <c r="AA78" s="238"/>
      <c r="AB78" s="238"/>
      <c r="AC78" s="238"/>
      <c r="AD78" s="238"/>
      <c r="AE78" s="238"/>
      <c r="AF78" s="238"/>
      <c r="AG78" s="238"/>
      <c r="AH78" s="238"/>
      <c r="AI78" s="238"/>
      <c r="AJ78" s="238"/>
      <c r="AK78" s="238"/>
      <c r="AL78" s="238"/>
      <c r="AM78" s="238"/>
      <c r="AN78" s="238"/>
      <c r="AO78" s="238"/>
      <c r="AP78" s="238"/>
      <c r="AQ78" s="238"/>
      <c r="AR78" s="238"/>
      <c r="AS78" s="238"/>
      <c r="AT78" s="238"/>
      <c r="AU78" s="238"/>
      <c r="AV78" s="238"/>
      <c r="AW78" s="238"/>
      <c r="AX78" s="238"/>
      <c r="AY78" s="698"/>
      <c r="AZ78" s="698"/>
      <c r="BA78" s="698"/>
      <c r="BB78" s="698"/>
      <c r="BC78" s="698"/>
      <c r="BD78" s="688"/>
      <c r="BE78" s="688"/>
      <c r="BF78" s="688"/>
      <c r="BG78" s="698"/>
      <c r="BH78" s="698"/>
      <c r="BI78" s="698"/>
      <c r="BJ78" s="238"/>
      <c r="BK78" s="238"/>
      <c r="BL78" s="238"/>
      <c r="BM78" s="238"/>
      <c r="BN78" s="238"/>
      <c r="BO78" s="238"/>
      <c r="BP78" s="238"/>
      <c r="BQ78" s="238"/>
      <c r="BR78" s="238"/>
      <c r="BS78" s="238"/>
      <c r="BT78" s="238"/>
      <c r="BU78" s="238"/>
      <c r="BV78" s="238"/>
    </row>
    <row r="79" spans="1:74" ht="12.75" x14ac:dyDescent="0.2">
      <c r="A79" s="237"/>
      <c r="B79" s="1081" t="s">
        <v>1572</v>
      </c>
      <c r="C79" s="1082"/>
      <c r="D79" s="1082"/>
      <c r="E79" s="1082"/>
      <c r="F79" s="1082"/>
      <c r="G79" s="1082"/>
      <c r="H79" s="1082"/>
      <c r="I79" s="1082"/>
      <c r="J79" s="1082"/>
      <c r="K79" s="1082"/>
      <c r="L79" s="1082"/>
      <c r="M79" s="1082"/>
      <c r="N79" s="1082"/>
      <c r="O79" s="1082"/>
      <c r="P79" s="1082"/>
      <c r="Q79" s="1083"/>
      <c r="R79" s="765"/>
      <c r="S79" s="238"/>
      <c r="T79" s="238"/>
      <c r="U79" s="238"/>
      <c r="V79" s="238"/>
      <c r="W79" s="238"/>
      <c r="X79" s="238"/>
      <c r="Y79" s="238"/>
      <c r="Z79" s="238"/>
      <c r="AA79" s="238"/>
      <c r="AB79" s="238"/>
      <c r="AC79" s="238"/>
      <c r="AD79" s="238"/>
      <c r="AE79" s="238"/>
      <c r="AF79" s="238"/>
      <c r="AG79" s="238"/>
      <c r="AH79" s="238"/>
      <c r="AI79" s="238"/>
      <c r="AJ79" s="238"/>
      <c r="AK79" s="238"/>
      <c r="AL79" s="238"/>
      <c r="AM79" s="238"/>
      <c r="AN79" s="238"/>
      <c r="AO79" s="238"/>
      <c r="AP79" s="238"/>
      <c r="AQ79" s="238"/>
      <c r="AR79" s="238"/>
      <c r="AS79" s="238"/>
      <c r="AT79" s="238"/>
      <c r="AU79" s="238"/>
      <c r="AV79" s="238"/>
      <c r="AW79" s="238"/>
      <c r="AX79" s="238"/>
      <c r="AY79" s="698"/>
      <c r="AZ79" s="698"/>
      <c r="BA79" s="698"/>
      <c r="BB79" s="698"/>
      <c r="BC79" s="698"/>
      <c r="BD79" s="688"/>
      <c r="BE79" s="688"/>
      <c r="BF79" s="688"/>
      <c r="BG79" s="698"/>
      <c r="BH79" s="698"/>
      <c r="BI79" s="698"/>
      <c r="BJ79" s="238"/>
      <c r="BK79" s="238"/>
      <c r="BL79" s="238"/>
      <c r="BM79" s="238"/>
      <c r="BN79" s="238"/>
      <c r="BO79" s="238"/>
      <c r="BP79" s="238"/>
      <c r="BQ79" s="238"/>
      <c r="BR79" s="238"/>
      <c r="BS79" s="238"/>
      <c r="BT79" s="238"/>
      <c r="BU79" s="238"/>
      <c r="BV79" s="238"/>
    </row>
    <row r="80" spans="1:74" ht="12" customHeight="1" x14ac:dyDescent="0.2">
      <c r="A80" s="237"/>
      <c r="B80" s="974" t="s">
        <v>823</v>
      </c>
      <c r="C80" s="974"/>
      <c r="D80" s="974"/>
      <c r="E80" s="974"/>
      <c r="F80" s="974"/>
      <c r="G80" s="974"/>
      <c r="H80" s="974"/>
      <c r="I80" s="974"/>
      <c r="J80" s="974"/>
      <c r="K80" s="974"/>
      <c r="L80" s="974"/>
      <c r="M80" s="974"/>
      <c r="N80" s="974"/>
      <c r="O80" s="974"/>
      <c r="P80" s="974"/>
      <c r="Q80" s="974"/>
      <c r="R80" s="974"/>
      <c r="S80" s="238"/>
      <c r="T80" s="238"/>
      <c r="U80" s="238"/>
      <c r="V80" s="238"/>
      <c r="W80" s="238"/>
      <c r="X80" s="238"/>
      <c r="Y80" s="238"/>
      <c r="Z80" s="238"/>
      <c r="AA80" s="238"/>
      <c r="AB80" s="238"/>
      <c r="AC80" s="238"/>
      <c r="AD80" s="238"/>
      <c r="AE80" s="238"/>
      <c r="AF80" s="238"/>
      <c r="AG80" s="238"/>
      <c r="AH80" s="238"/>
      <c r="AI80" s="238"/>
      <c r="AJ80" s="238"/>
      <c r="AK80" s="238"/>
      <c r="AL80" s="238"/>
      <c r="AM80" s="238"/>
      <c r="AN80" s="238"/>
      <c r="AO80" s="238"/>
      <c r="AP80" s="238"/>
      <c r="AQ80" s="238"/>
      <c r="AR80" s="238"/>
      <c r="AS80" s="238"/>
      <c r="AT80" s="238"/>
      <c r="AU80" s="238"/>
      <c r="AV80" s="238"/>
      <c r="AW80" s="238"/>
      <c r="AX80" s="238"/>
      <c r="AY80" s="698"/>
      <c r="AZ80" s="698"/>
      <c r="BA80" s="698"/>
      <c r="BB80" s="698"/>
      <c r="BC80" s="698"/>
      <c r="BD80" s="688"/>
      <c r="BE80" s="688"/>
      <c r="BF80" s="688"/>
      <c r="BG80" s="698"/>
      <c r="BH80" s="698"/>
      <c r="BI80" s="698"/>
      <c r="BJ80" s="238"/>
      <c r="BK80" s="238"/>
      <c r="BL80" s="238"/>
      <c r="BM80" s="238"/>
      <c r="BN80" s="238"/>
      <c r="BO80" s="238"/>
      <c r="BP80" s="238"/>
      <c r="BQ80" s="238"/>
      <c r="BR80" s="238"/>
      <c r="BS80" s="238"/>
      <c r="BT80" s="238"/>
      <c r="BU80" s="238"/>
      <c r="BV80" s="238"/>
    </row>
    <row r="81" spans="1:74" ht="12" customHeight="1" x14ac:dyDescent="0.2">
      <c r="A81" s="237"/>
      <c r="B81" s="1066" t="s">
        <v>1610</v>
      </c>
      <c r="C81" s="981"/>
      <c r="D81" s="981"/>
      <c r="E81" s="981"/>
      <c r="F81" s="981"/>
      <c r="G81" s="981"/>
      <c r="H81" s="981"/>
      <c r="I81" s="981"/>
      <c r="J81" s="981"/>
      <c r="K81" s="981"/>
      <c r="L81" s="981"/>
      <c r="M81" s="981"/>
      <c r="N81" s="981"/>
      <c r="O81" s="981"/>
      <c r="P81" s="981"/>
      <c r="Q81" s="982"/>
      <c r="R81" s="765"/>
      <c r="S81" s="238"/>
      <c r="T81" s="238"/>
      <c r="U81" s="238"/>
      <c r="V81" s="238"/>
      <c r="W81" s="238"/>
      <c r="X81" s="238"/>
      <c r="Y81" s="238"/>
      <c r="Z81" s="238"/>
      <c r="AA81" s="238"/>
      <c r="AB81" s="238"/>
      <c r="AC81" s="238"/>
      <c r="AD81" s="238"/>
      <c r="AE81" s="238"/>
      <c r="AF81" s="238"/>
      <c r="AG81" s="238"/>
      <c r="AH81" s="238"/>
      <c r="AI81" s="238"/>
      <c r="AJ81" s="238"/>
      <c r="AK81" s="238"/>
      <c r="AL81" s="238"/>
      <c r="AM81" s="238"/>
      <c r="AN81" s="238"/>
      <c r="AO81" s="238"/>
      <c r="AP81" s="238"/>
      <c r="AQ81" s="238"/>
      <c r="AR81" s="238"/>
      <c r="AS81" s="238"/>
      <c r="AT81" s="238"/>
      <c r="AU81" s="238"/>
      <c r="AV81" s="238"/>
      <c r="AW81" s="238"/>
      <c r="AX81" s="238"/>
      <c r="AY81" s="698"/>
      <c r="AZ81" s="698"/>
      <c r="BA81" s="698"/>
      <c r="BB81" s="698"/>
      <c r="BC81" s="698"/>
      <c r="BD81" s="688"/>
      <c r="BE81" s="688"/>
      <c r="BF81" s="688"/>
      <c r="BG81" s="698"/>
      <c r="BH81" s="698"/>
      <c r="BI81" s="698"/>
      <c r="BJ81" s="238"/>
      <c r="BK81" s="238"/>
      <c r="BL81" s="238"/>
      <c r="BM81" s="238"/>
      <c r="BN81" s="238"/>
      <c r="BO81" s="238"/>
      <c r="BP81" s="238"/>
      <c r="BQ81" s="238"/>
      <c r="BR81" s="238"/>
      <c r="BS81" s="238"/>
      <c r="BT81" s="238"/>
      <c r="BU81" s="238"/>
      <c r="BV81" s="238"/>
    </row>
    <row r="82" spans="1:74" ht="12" customHeight="1" x14ac:dyDescent="0.2">
      <c r="A82" s="237"/>
      <c r="B82" s="1078" t="s">
        <v>800</v>
      </c>
      <c r="C82" s="1079"/>
      <c r="D82" s="1079"/>
      <c r="E82" s="1079"/>
      <c r="F82" s="1079"/>
      <c r="G82" s="1079"/>
      <c r="H82" s="1079"/>
      <c r="I82" s="1079"/>
      <c r="J82" s="1079"/>
      <c r="K82" s="1079"/>
      <c r="L82" s="1079"/>
      <c r="M82" s="1079"/>
      <c r="N82" s="1079"/>
      <c r="O82" s="1079"/>
      <c r="P82" s="1079"/>
      <c r="Q82" s="1080"/>
      <c r="R82" s="765"/>
      <c r="S82" s="240"/>
      <c r="T82" s="240"/>
      <c r="U82" s="240"/>
      <c r="V82" s="240"/>
      <c r="W82" s="240"/>
      <c r="X82" s="240"/>
      <c r="Y82" s="240"/>
      <c r="Z82" s="240"/>
      <c r="AA82" s="239"/>
      <c r="AB82" s="240"/>
      <c r="AC82" s="240"/>
      <c r="AD82" s="240"/>
      <c r="AE82" s="240"/>
      <c r="AF82" s="240"/>
      <c r="AG82" s="240"/>
      <c r="AH82" s="240"/>
      <c r="AI82" s="240"/>
      <c r="AJ82" s="240"/>
      <c r="AK82" s="240"/>
      <c r="AL82" s="240"/>
      <c r="AM82" s="239"/>
      <c r="AN82" s="240"/>
      <c r="AO82" s="240"/>
      <c r="AP82" s="240"/>
      <c r="AQ82" s="240"/>
      <c r="AR82" s="240"/>
      <c r="AS82" s="240"/>
      <c r="AT82" s="240"/>
      <c r="AU82" s="240"/>
      <c r="AV82" s="240"/>
      <c r="AW82" s="240"/>
      <c r="AX82" s="240"/>
      <c r="AY82" s="854"/>
      <c r="AZ82" s="699"/>
      <c r="BA82" s="699"/>
      <c r="BB82" s="699"/>
      <c r="BC82" s="699"/>
      <c r="BD82" s="671"/>
      <c r="BE82" s="671"/>
      <c r="BF82" s="671"/>
      <c r="BG82" s="699"/>
      <c r="BH82" s="699"/>
      <c r="BI82" s="699"/>
      <c r="BJ82" s="240"/>
      <c r="BK82" s="239"/>
      <c r="BL82" s="240"/>
      <c r="BM82" s="240"/>
      <c r="BN82" s="240"/>
      <c r="BO82" s="240"/>
      <c r="BP82" s="240"/>
      <c r="BQ82" s="240"/>
      <c r="BR82" s="240"/>
      <c r="BS82" s="240"/>
      <c r="BT82" s="240"/>
      <c r="BU82" s="240"/>
      <c r="BV82" s="240"/>
    </row>
    <row r="83" spans="1:74" ht="12.75" x14ac:dyDescent="0.2">
      <c r="A83" s="237"/>
      <c r="B83" s="1089" t="s">
        <v>1422</v>
      </c>
      <c r="C83" s="1079"/>
      <c r="D83" s="1079"/>
      <c r="E83" s="1079"/>
      <c r="F83" s="1079"/>
      <c r="G83" s="1079"/>
      <c r="H83" s="1079"/>
      <c r="I83" s="1079"/>
      <c r="J83" s="1079"/>
      <c r="K83" s="1079"/>
      <c r="L83" s="1079"/>
      <c r="M83" s="1079"/>
      <c r="N83" s="1079"/>
      <c r="O83" s="1079"/>
      <c r="P83" s="1079"/>
      <c r="Q83" s="1090"/>
      <c r="R83" s="240"/>
      <c r="S83" s="242"/>
      <c r="T83" s="242"/>
      <c r="U83" s="242"/>
      <c r="V83" s="242"/>
      <c r="W83" s="242"/>
      <c r="X83" s="242"/>
      <c r="Y83" s="242"/>
      <c r="Z83" s="242"/>
      <c r="AA83" s="242"/>
      <c r="AB83" s="242"/>
      <c r="AC83" s="242"/>
      <c r="AD83" s="242"/>
      <c r="AE83" s="242"/>
      <c r="AF83" s="242"/>
      <c r="AG83" s="242"/>
      <c r="AH83" s="242"/>
      <c r="AI83" s="242"/>
      <c r="AJ83" s="242"/>
      <c r="AK83" s="242"/>
      <c r="AL83" s="242"/>
      <c r="AM83" s="242"/>
      <c r="AN83" s="242"/>
      <c r="AO83" s="242"/>
      <c r="AP83" s="242"/>
      <c r="AQ83" s="242"/>
      <c r="AR83" s="242"/>
      <c r="AS83" s="242"/>
      <c r="AT83" s="242"/>
      <c r="AU83" s="242"/>
      <c r="AV83" s="242"/>
      <c r="AW83" s="242"/>
      <c r="AX83" s="242"/>
      <c r="AY83" s="700"/>
      <c r="AZ83" s="700"/>
      <c r="BA83" s="700"/>
      <c r="BB83" s="700"/>
      <c r="BC83" s="700"/>
      <c r="BD83" s="689"/>
      <c r="BE83" s="689"/>
      <c r="BF83" s="689"/>
      <c r="BG83" s="700"/>
      <c r="BH83" s="700"/>
      <c r="BI83" s="700"/>
      <c r="BJ83" s="242"/>
      <c r="BK83" s="242"/>
      <c r="BL83" s="242"/>
      <c r="BM83" s="242"/>
      <c r="BN83" s="242"/>
      <c r="BO83" s="242"/>
      <c r="BP83" s="242"/>
      <c r="BQ83" s="242"/>
      <c r="BR83" s="242"/>
      <c r="BS83" s="242"/>
      <c r="BT83" s="242"/>
      <c r="BU83" s="242"/>
      <c r="BV83" s="242"/>
    </row>
    <row r="84" spans="1:74" x14ac:dyDescent="0.2">
      <c r="A84" s="240"/>
      <c r="B84" s="239"/>
      <c r="C84" s="242"/>
      <c r="D84" s="242"/>
      <c r="E84" s="242"/>
      <c r="F84" s="242"/>
      <c r="G84" s="242"/>
      <c r="H84" s="242"/>
      <c r="I84" s="242"/>
      <c r="J84" s="242"/>
      <c r="K84" s="242"/>
      <c r="L84" s="242"/>
      <c r="M84" s="242"/>
      <c r="N84" s="242"/>
      <c r="O84" s="242"/>
      <c r="P84" s="242"/>
      <c r="Q84" s="242"/>
      <c r="R84" s="242"/>
      <c r="S84" s="242"/>
      <c r="T84" s="242"/>
      <c r="U84" s="242"/>
      <c r="V84" s="242"/>
      <c r="W84" s="242"/>
      <c r="X84" s="242"/>
      <c r="Y84" s="242"/>
      <c r="Z84" s="242"/>
      <c r="AA84" s="242"/>
      <c r="AB84" s="242"/>
      <c r="AC84" s="242"/>
      <c r="AD84" s="242"/>
      <c r="AE84" s="242"/>
      <c r="AF84" s="242"/>
      <c r="AG84" s="242"/>
      <c r="AH84" s="242"/>
      <c r="AI84" s="242"/>
      <c r="AJ84" s="242"/>
      <c r="AK84" s="242"/>
      <c r="AL84" s="242"/>
      <c r="AM84" s="242"/>
      <c r="AN84" s="242"/>
      <c r="AO84" s="242"/>
      <c r="AP84" s="242"/>
      <c r="AQ84" s="242"/>
      <c r="AR84" s="242"/>
      <c r="AS84" s="242"/>
      <c r="AT84" s="242"/>
      <c r="AU84" s="242"/>
      <c r="AV84" s="242"/>
      <c r="AW84" s="242"/>
      <c r="AX84" s="242"/>
      <c r="AY84" s="700"/>
      <c r="AZ84" s="700"/>
      <c r="BA84" s="700"/>
      <c r="BB84" s="700"/>
      <c r="BC84" s="700"/>
      <c r="BD84" s="689"/>
      <c r="BE84" s="689"/>
      <c r="BF84" s="689"/>
      <c r="BG84" s="700"/>
      <c r="BH84" s="700"/>
      <c r="BI84" s="700"/>
      <c r="BJ84" s="242"/>
      <c r="BK84" s="242"/>
      <c r="BL84" s="242"/>
      <c r="BM84" s="242"/>
      <c r="BN84" s="242"/>
      <c r="BO84" s="242"/>
      <c r="BP84" s="242"/>
      <c r="BQ84" s="242"/>
      <c r="BR84" s="242"/>
      <c r="BS84" s="242"/>
      <c r="BT84" s="242"/>
      <c r="BU84" s="242"/>
      <c r="BV84" s="242"/>
    </row>
    <row r="85" spans="1:74" x14ac:dyDescent="0.2">
      <c r="A85" s="240"/>
      <c r="B85" s="239"/>
      <c r="C85" s="242"/>
      <c r="D85" s="242"/>
      <c r="E85" s="242"/>
      <c r="F85" s="242"/>
      <c r="G85" s="242"/>
      <c r="H85" s="242"/>
      <c r="I85" s="242"/>
      <c r="J85" s="242"/>
      <c r="K85" s="242"/>
      <c r="L85" s="242"/>
      <c r="M85" s="242"/>
      <c r="N85" s="242"/>
      <c r="O85" s="242"/>
      <c r="P85" s="242"/>
      <c r="Q85" s="242"/>
      <c r="R85" s="242"/>
      <c r="S85" s="242"/>
      <c r="T85" s="242"/>
      <c r="U85" s="242"/>
      <c r="V85" s="242"/>
      <c r="W85" s="242"/>
      <c r="X85" s="242"/>
      <c r="Y85" s="242"/>
      <c r="Z85" s="242"/>
      <c r="AA85" s="242"/>
      <c r="AB85" s="242"/>
      <c r="AC85" s="242"/>
      <c r="AD85" s="242"/>
      <c r="AE85" s="242"/>
      <c r="AF85" s="242"/>
      <c r="AG85" s="242"/>
      <c r="AH85" s="242"/>
      <c r="AI85" s="242"/>
      <c r="AJ85" s="242"/>
      <c r="AK85" s="242"/>
      <c r="AL85" s="242"/>
      <c r="AM85" s="242"/>
      <c r="AN85" s="242"/>
      <c r="AO85" s="242"/>
      <c r="AP85" s="242"/>
      <c r="AQ85" s="242"/>
      <c r="AR85" s="242"/>
      <c r="AS85" s="242"/>
      <c r="AT85" s="242"/>
      <c r="AU85" s="242"/>
      <c r="AV85" s="242"/>
      <c r="AW85" s="242"/>
      <c r="AX85" s="242"/>
      <c r="AY85" s="700"/>
      <c r="AZ85" s="700"/>
      <c r="BA85" s="700"/>
      <c r="BB85" s="700"/>
      <c r="BC85" s="700"/>
      <c r="BD85" s="689"/>
      <c r="BE85" s="689"/>
      <c r="BF85" s="689"/>
      <c r="BG85" s="700"/>
      <c r="BH85" s="700"/>
      <c r="BI85" s="700"/>
      <c r="BJ85" s="242"/>
      <c r="BK85" s="242"/>
      <c r="BL85" s="242"/>
      <c r="BM85" s="242"/>
      <c r="BN85" s="242"/>
      <c r="BO85" s="242"/>
      <c r="BP85" s="242"/>
      <c r="BQ85" s="242"/>
      <c r="BR85" s="242"/>
      <c r="BS85" s="242"/>
      <c r="BT85" s="242"/>
      <c r="BU85" s="242"/>
      <c r="BV85" s="242"/>
    </row>
    <row r="87" spans="1:74" x14ac:dyDescent="0.2">
      <c r="B87" s="241"/>
      <c r="C87" s="242"/>
      <c r="D87" s="242"/>
      <c r="E87" s="242"/>
      <c r="F87" s="242"/>
      <c r="G87" s="242"/>
      <c r="H87" s="242"/>
      <c r="I87" s="242"/>
      <c r="J87" s="242"/>
      <c r="K87" s="242"/>
      <c r="L87" s="242"/>
      <c r="M87" s="242"/>
      <c r="N87" s="242"/>
      <c r="O87" s="242"/>
      <c r="P87" s="242"/>
      <c r="Q87" s="242"/>
      <c r="R87" s="242"/>
      <c r="S87" s="242"/>
      <c r="T87" s="242"/>
      <c r="U87" s="242"/>
      <c r="V87" s="242"/>
      <c r="W87" s="242"/>
      <c r="X87" s="242"/>
      <c r="Y87" s="242"/>
      <c r="Z87" s="242"/>
      <c r="AA87" s="242"/>
      <c r="AB87" s="242"/>
      <c r="AC87" s="242"/>
      <c r="AD87" s="242"/>
      <c r="AE87" s="242"/>
      <c r="AF87" s="242"/>
      <c r="AG87" s="242"/>
      <c r="AH87" s="242"/>
      <c r="AI87" s="242"/>
      <c r="AJ87" s="242"/>
      <c r="AK87" s="242"/>
      <c r="AL87" s="242"/>
      <c r="AM87" s="242"/>
      <c r="AN87" s="242"/>
      <c r="AO87" s="242"/>
      <c r="AP87" s="242"/>
      <c r="AQ87" s="242"/>
      <c r="AR87" s="242"/>
      <c r="AS87" s="242"/>
      <c r="AT87" s="242"/>
      <c r="AU87" s="242"/>
      <c r="AV87" s="242"/>
      <c r="AW87" s="242"/>
      <c r="AX87" s="242"/>
      <c r="AY87" s="700"/>
      <c r="AZ87" s="700"/>
      <c r="BA87" s="700"/>
      <c r="BB87" s="700"/>
      <c r="BC87" s="700"/>
      <c r="BD87" s="689"/>
      <c r="BE87" s="689"/>
      <c r="BF87" s="689"/>
      <c r="BG87" s="700"/>
      <c r="BH87" s="700"/>
      <c r="BI87" s="700"/>
      <c r="BJ87" s="242"/>
      <c r="BK87" s="242"/>
      <c r="BL87" s="242"/>
      <c r="BM87" s="242"/>
      <c r="BN87" s="242"/>
      <c r="BO87" s="242"/>
      <c r="BP87" s="242"/>
      <c r="BQ87" s="242"/>
      <c r="BR87" s="242"/>
      <c r="BS87" s="242"/>
      <c r="BT87" s="242"/>
      <c r="BU87" s="242"/>
      <c r="BV87" s="242"/>
    </row>
    <row r="88" spans="1:74" x14ac:dyDescent="0.2">
      <c r="B88" s="239"/>
      <c r="C88" s="242"/>
      <c r="D88" s="242"/>
      <c r="E88" s="242"/>
      <c r="F88" s="242"/>
      <c r="G88" s="242"/>
      <c r="H88" s="242"/>
      <c r="I88" s="242"/>
      <c r="J88" s="242"/>
      <c r="K88" s="242"/>
      <c r="L88" s="242"/>
      <c r="M88" s="242"/>
      <c r="N88" s="242"/>
      <c r="O88" s="242"/>
      <c r="P88" s="242"/>
      <c r="Q88" s="242"/>
      <c r="R88" s="242"/>
      <c r="S88" s="242"/>
      <c r="T88" s="242"/>
      <c r="U88" s="242"/>
      <c r="V88" s="242"/>
      <c r="W88" s="242"/>
      <c r="X88" s="242"/>
      <c r="Y88" s="242"/>
      <c r="Z88" s="242"/>
      <c r="AA88" s="242"/>
      <c r="AB88" s="242"/>
      <c r="AC88" s="242"/>
      <c r="AD88" s="242"/>
      <c r="AE88" s="242"/>
      <c r="AF88" s="242"/>
      <c r="AG88" s="242"/>
      <c r="AH88" s="242"/>
      <c r="AI88" s="242"/>
      <c r="AJ88" s="242"/>
      <c r="AK88" s="242"/>
      <c r="AL88" s="242"/>
      <c r="AM88" s="242"/>
      <c r="AN88" s="242"/>
      <c r="AO88" s="242"/>
      <c r="AP88" s="242"/>
      <c r="AQ88" s="242"/>
      <c r="AR88" s="242"/>
      <c r="AS88" s="242"/>
      <c r="AT88" s="242"/>
      <c r="AU88" s="242"/>
      <c r="AV88" s="242"/>
      <c r="AW88" s="242"/>
      <c r="AX88" s="242"/>
      <c r="AY88" s="700"/>
      <c r="AZ88" s="700"/>
      <c r="BA88" s="700"/>
      <c r="BB88" s="700"/>
      <c r="BC88" s="700"/>
      <c r="BD88" s="689"/>
      <c r="BE88" s="689"/>
      <c r="BF88" s="689"/>
      <c r="BG88" s="700"/>
      <c r="BH88" s="700"/>
      <c r="BI88" s="700"/>
      <c r="BJ88" s="242"/>
      <c r="BK88" s="242"/>
      <c r="BL88" s="242"/>
      <c r="BM88" s="242"/>
      <c r="BN88" s="242"/>
      <c r="BO88" s="242"/>
      <c r="BP88" s="242"/>
      <c r="BQ88" s="242"/>
      <c r="BR88" s="242"/>
      <c r="BS88" s="242"/>
      <c r="BT88" s="242"/>
      <c r="BU88" s="242"/>
      <c r="BV88" s="242"/>
    </row>
    <row r="89" spans="1:74" x14ac:dyDescent="0.2">
      <c r="A89" s="240"/>
      <c r="B89" s="239"/>
      <c r="C89" s="242"/>
      <c r="D89" s="242"/>
      <c r="E89" s="242"/>
      <c r="F89" s="242"/>
      <c r="G89" s="242"/>
      <c r="H89" s="242"/>
      <c r="I89" s="242"/>
      <c r="J89" s="242"/>
      <c r="K89" s="242"/>
      <c r="L89" s="242"/>
      <c r="M89" s="242"/>
      <c r="N89" s="242"/>
      <c r="O89" s="242"/>
      <c r="P89" s="242"/>
      <c r="Q89" s="242"/>
      <c r="R89" s="242"/>
      <c r="S89" s="242"/>
      <c r="T89" s="242"/>
      <c r="U89" s="242"/>
      <c r="V89" s="242"/>
      <c r="W89" s="242"/>
      <c r="X89" s="242"/>
      <c r="Y89" s="242"/>
      <c r="Z89" s="242"/>
      <c r="AA89" s="242"/>
      <c r="AB89" s="242"/>
      <c r="AC89" s="242"/>
      <c r="AD89" s="242"/>
      <c r="AE89" s="242"/>
      <c r="AF89" s="242"/>
      <c r="AG89" s="242"/>
      <c r="AH89" s="242"/>
      <c r="AI89" s="242"/>
      <c r="AJ89" s="242"/>
      <c r="AK89" s="242"/>
      <c r="AL89" s="242"/>
      <c r="AM89" s="242"/>
      <c r="AN89" s="242"/>
      <c r="AO89" s="242"/>
      <c r="AP89" s="242"/>
      <c r="AQ89" s="242"/>
      <c r="AR89" s="242"/>
      <c r="AS89" s="242"/>
      <c r="AT89" s="242"/>
      <c r="AU89" s="242"/>
      <c r="AV89" s="242"/>
      <c r="AW89" s="242"/>
      <c r="AX89" s="242"/>
      <c r="AY89" s="700"/>
      <c r="AZ89" s="700"/>
      <c r="BA89" s="700"/>
      <c r="BB89" s="700"/>
      <c r="BC89" s="700"/>
      <c r="BD89" s="689"/>
      <c r="BE89" s="689"/>
      <c r="BF89" s="689"/>
      <c r="BG89" s="700"/>
      <c r="BH89" s="700"/>
      <c r="BI89" s="700"/>
      <c r="BJ89" s="242"/>
      <c r="BK89" s="242"/>
      <c r="BL89" s="242"/>
      <c r="BM89" s="242"/>
      <c r="BN89" s="242"/>
      <c r="BO89" s="242"/>
      <c r="BP89" s="242"/>
      <c r="BQ89" s="242"/>
      <c r="BR89" s="242"/>
      <c r="BS89" s="242"/>
      <c r="BT89" s="242"/>
      <c r="BU89" s="242"/>
      <c r="BV89" s="242"/>
    </row>
    <row r="90" spans="1:74" x14ac:dyDescent="0.2">
      <c r="A90" s="240"/>
      <c r="B90" s="239"/>
      <c r="C90" s="242"/>
      <c r="D90" s="242"/>
      <c r="E90" s="242"/>
      <c r="F90" s="242"/>
      <c r="G90" s="242"/>
      <c r="H90" s="242"/>
      <c r="I90" s="242"/>
      <c r="J90" s="242"/>
      <c r="K90" s="242"/>
      <c r="L90" s="242"/>
      <c r="M90" s="242"/>
      <c r="N90" s="242"/>
      <c r="O90" s="242"/>
      <c r="P90" s="242"/>
      <c r="Q90" s="242"/>
      <c r="R90" s="242"/>
      <c r="S90" s="242"/>
      <c r="T90" s="242"/>
      <c r="U90" s="242"/>
      <c r="V90" s="242"/>
      <c r="W90" s="242"/>
      <c r="X90" s="242"/>
      <c r="Y90" s="242"/>
      <c r="Z90" s="242"/>
      <c r="AA90" s="242"/>
      <c r="AB90" s="242"/>
      <c r="AC90" s="242"/>
      <c r="AD90" s="242"/>
      <c r="AE90" s="242"/>
      <c r="AF90" s="242"/>
      <c r="AG90" s="242"/>
      <c r="AH90" s="242"/>
      <c r="AI90" s="242"/>
      <c r="AJ90" s="242"/>
      <c r="AK90" s="242"/>
      <c r="AL90" s="242"/>
      <c r="AM90" s="242"/>
      <c r="AN90" s="242"/>
      <c r="AO90" s="242"/>
      <c r="AP90" s="242"/>
      <c r="AQ90" s="242"/>
      <c r="AR90" s="242"/>
      <c r="AS90" s="242"/>
      <c r="AT90" s="242"/>
      <c r="AU90" s="242"/>
      <c r="AV90" s="242"/>
      <c r="AW90" s="242"/>
      <c r="AX90" s="242"/>
      <c r="AY90" s="700"/>
      <c r="AZ90" s="700"/>
      <c r="BA90" s="700"/>
      <c r="BB90" s="700"/>
      <c r="BC90" s="700"/>
      <c r="BD90" s="689"/>
      <c r="BE90" s="689"/>
      <c r="BF90" s="689"/>
      <c r="BG90" s="700"/>
      <c r="BH90" s="700"/>
      <c r="BI90" s="700"/>
      <c r="BJ90" s="242"/>
      <c r="BK90" s="242"/>
      <c r="BL90" s="242"/>
      <c r="BM90" s="242"/>
      <c r="BN90" s="242"/>
      <c r="BO90" s="242"/>
      <c r="BP90" s="242"/>
      <c r="BQ90" s="242"/>
      <c r="BR90" s="242"/>
      <c r="BS90" s="242"/>
      <c r="BT90" s="242"/>
      <c r="BU90" s="242"/>
      <c r="BV90" s="242"/>
    </row>
    <row r="91" spans="1:74" x14ac:dyDescent="0.2">
      <c r="B91" s="241"/>
      <c r="C91" s="242"/>
      <c r="D91" s="242"/>
      <c r="E91" s="242"/>
      <c r="F91" s="242"/>
      <c r="G91" s="242"/>
      <c r="H91" s="242"/>
      <c r="I91" s="242"/>
      <c r="J91" s="242"/>
      <c r="K91" s="242"/>
      <c r="L91" s="242"/>
      <c r="M91" s="242"/>
      <c r="N91" s="242"/>
      <c r="O91" s="242"/>
      <c r="P91" s="242"/>
      <c r="Q91" s="242"/>
      <c r="R91" s="242"/>
      <c r="S91" s="242"/>
      <c r="T91" s="242"/>
      <c r="U91" s="242"/>
      <c r="V91" s="242"/>
      <c r="W91" s="242"/>
      <c r="X91" s="242"/>
      <c r="Y91" s="242"/>
      <c r="Z91" s="242"/>
      <c r="AA91" s="242"/>
      <c r="AB91" s="242"/>
      <c r="AC91" s="242"/>
      <c r="AD91" s="242"/>
      <c r="AE91" s="242"/>
      <c r="AF91" s="242"/>
      <c r="AG91" s="242"/>
      <c r="AH91" s="242"/>
      <c r="AI91" s="242"/>
      <c r="AJ91" s="242"/>
      <c r="AK91" s="242"/>
      <c r="AL91" s="242"/>
      <c r="AM91" s="242"/>
      <c r="AN91" s="242"/>
      <c r="AO91" s="242"/>
      <c r="AP91" s="242"/>
      <c r="AQ91" s="242"/>
      <c r="AR91" s="242"/>
      <c r="AS91" s="242"/>
      <c r="AT91" s="242"/>
      <c r="AU91" s="242"/>
      <c r="AV91" s="242"/>
      <c r="AW91" s="242"/>
      <c r="AX91" s="242"/>
      <c r="AY91" s="700"/>
      <c r="AZ91" s="700"/>
      <c r="BA91" s="700"/>
      <c r="BB91" s="700"/>
      <c r="BC91" s="700"/>
      <c r="BD91" s="689"/>
      <c r="BE91" s="689"/>
      <c r="BF91" s="689"/>
      <c r="BG91" s="700"/>
      <c r="BH91" s="700"/>
      <c r="BI91" s="700"/>
      <c r="BJ91" s="242"/>
      <c r="BK91" s="242"/>
      <c r="BL91" s="242"/>
      <c r="BM91" s="242"/>
      <c r="BN91" s="242"/>
      <c r="BO91" s="242"/>
      <c r="BP91" s="242"/>
      <c r="BQ91" s="242"/>
      <c r="BR91" s="242"/>
      <c r="BS91" s="242"/>
      <c r="BT91" s="242"/>
      <c r="BU91" s="242"/>
      <c r="BV91" s="242"/>
    </row>
    <row r="92" spans="1:74" x14ac:dyDescent="0.2">
      <c r="B92" s="239"/>
      <c r="C92" s="242"/>
      <c r="D92" s="242"/>
      <c r="E92" s="242"/>
      <c r="F92" s="242"/>
      <c r="G92" s="242"/>
      <c r="H92" s="242"/>
      <c r="I92" s="242"/>
      <c r="J92" s="242"/>
      <c r="K92" s="242"/>
      <c r="L92" s="242"/>
      <c r="M92" s="242"/>
      <c r="N92" s="242"/>
      <c r="O92" s="242"/>
      <c r="P92" s="242"/>
      <c r="Q92" s="242"/>
      <c r="R92" s="242"/>
      <c r="S92" s="242"/>
      <c r="T92" s="242"/>
      <c r="U92" s="242"/>
      <c r="V92" s="242"/>
      <c r="W92" s="242"/>
      <c r="X92" s="242"/>
      <c r="Y92" s="242"/>
      <c r="Z92" s="242"/>
      <c r="AA92" s="242"/>
      <c r="AB92" s="242"/>
      <c r="AC92" s="242"/>
      <c r="AD92" s="242"/>
      <c r="AE92" s="242"/>
      <c r="AF92" s="242"/>
      <c r="AG92" s="242"/>
      <c r="AH92" s="242"/>
      <c r="AI92" s="242"/>
      <c r="AJ92" s="242"/>
      <c r="AK92" s="242"/>
      <c r="AL92" s="242"/>
      <c r="AM92" s="242"/>
      <c r="AN92" s="242"/>
      <c r="AO92" s="242"/>
      <c r="AP92" s="242"/>
      <c r="AQ92" s="242"/>
      <c r="AR92" s="242"/>
      <c r="AS92" s="242"/>
      <c r="AT92" s="242"/>
      <c r="AU92" s="242"/>
      <c r="AV92" s="242"/>
      <c r="AW92" s="242"/>
      <c r="AX92" s="242"/>
      <c r="AY92" s="700"/>
      <c r="AZ92" s="700"/>
      <c r="BA92" s="700"/>
      <c r="BB92" s="700"/>
      <c r="BC92" s="700"/>
      <c r="BD92" s="689"/>
      <c r="BE92" s="689"/>
      <c r="BF92" s="689"/>
      <c r="BG92" s="700"/>
      <c r="BH92" s="700"/>
      <c r="BI92" s="700"/>
      <c r="BJ92" s="242"/>
      <c r="BK92" s="242"/>
      <c r="BL92" s="242"/>
      <c r="BM92" s="242"/>
      <c r="BN92" s="242"/>
      <c r="BO92" s="242"/>
      <c r="BP92" s="242"/>
      <c r="BQ92" s="242"/>
      <c r="BR92" s="242"/>
      <c r="BS92" s="242"/>
      <c r="BT92" s="242"/>
      <c r="BU92" s="242"/>
      <c r="BV92" s="242"/>
    </row>
    <row r="93" spans="1:74" x14ac:dyDescent="0.2">
      <c r="A93" s="240"/>
      <c r="B93" s="239"/>
      <c r="C93" s="242"/>
      <c r="D93" s="242"/>
      <c r="E93" s="242"/>
      <c r="F93" s="242"/>
      <c r="G93" s="242"/>
      <c r="H93" s="242"/>
      <c r="I93" s="242"/>
      <c r="J93" s="242"/>
      <c r="K93" s="242"/>
      <c r="L93" s="242"/>
      <c r="M93" s="242"/>
      <c r="N93" s="242"/>
      <c r="O93" s="242"/>
      <c r="P93" s="242"/>
      <c r="Q93" s="242"/>
      <c r="R93" s="242"/>
      <c r="S93" s="242"/>
      <c r="T93" s="242"/>
      <c r="U93" s="242"/>
      <c r="V93" s="242"/>
      <c r="W93" s="242"/>
      <c r="X93" s="242"/>
      <c r="Y93" s="242"/>
      <c r="Z93" s="242"/>
      <c r="AA93" s="242"/>
      <c r="AB93" s="242"/>
      <c r="AC93" s="242"/>
      <c r="AD93" s="242"/>
      <c r="AE93" s="242"/>
      <c r="AF93" s="242"/>
      <c r="AG93" s="242"/>
      <c r="AH93" s="242"/>
      <c r="AI93" s="242"/>
      <c r="AJ93" s="242"/>
      <c r="AK93" s="242"/>
      <c r="AL93" s="242"/>
      <c r="AM93" s="242"/>
      <c r="AN93" s="242"/>
      <c r="AO93" s="242"/>
      <c r="AP93" s="242"/>
      <c r="AQ93" s="242"/>
      <c r="AR93" s="242"/>
      <c r="AS93" s="242"/>
      <c r="AT93" s="242"/>
      <c r="AU93" s="242"/>
      <c r="AV93" s="242"/>
      <c r="AW93" s="242"/>
      <c r="AX93" s="242"/>
      <c r="AY93" s="700"/>
      <c r="AZ93" s="700"/>
      <c r="BA93" s="700"/>
      <c r="BB93" s="700"/>
      <c r="BC93" s="700"/>
      <c r="BD93" s="689"/>
      <c r="BE93" s="689"/>
      <c r="BF93" s="689"/>
      <c r="BG93" s="700"/>
      <c r="BH93" s="700"/>
      <c r="BI93" s="700"/>
      <c r="BJ93" s="242"/>
      <c r="BK93" s="242"/>
      <c r="BL93" s="242"/>
      <c r="BM93" s="242"/>
      <c r="BN93" s="242"/>
      <c r="BO93" s="242"/>
      <c r="BP93" s="242"/>
      <c r="BQ93" s="242"/>
      <c r="BR93" s="242"/>
      <c r="BS93" s="242"/>
      <c r="BT93" s="242"/>
      <c r="BU93" s="242"/>
      <c r="BV93" s="242"/>
    </row>
    <row r="95" spans="1:74" x14ac:dyDescent="0.2">
      <c r="B95" s="241"/>
      <c r="C95" s="242"/>
      <c r="D95" s="242"/>
      <c r="E95" s="242"/>
      <c r="F95" s="242"/>
      <c r="G95" s="242"/>
      <c r="H95" s="242"/>
      <c r="I95" s="242"/>
      <c r="J95" s="242"/>
      <c r="K95" s="242"/>
      <c r="L95" s="242"/>
      <c r="M95" s="242"/>
      <c r="N95" s="242"/>
      <c r="O95" s="242"/>
      <c r="P95" s="242"/>
      <c r="Q95" s="242"/>
      <c r="R95" s="242"/>
      <c r="S95" s="242"/>
      <c r="T95" s="242"/>
      <c r="U95" s="242"/>
      <c r="V95" s="242"/>
      <c r="W95" s="242"/>
      <c r="X95" s="242"/>
      <c r="Y95" s="242"/>
      <c r="Z95" s="242"/>
      <c r="AA95" s="242"/>
      <c r="AB95" s="242"/>
      <c r="AC95" s="242"/>
      <c r="AD95" s="242"/>
      <c r="AE95" s="242"/>
      <c r="AF95" s="242"/>
      <c r="AG95" s="242"/>
      <c r="AH95" s="242"/>
      <c r="AI95" s="242"/>
      <c r="AJ95" s="242"/>
      <c r="AK95" s="242"/>
      <c r="AL95" s="242"/>
      <c r="AM95" s="242"/>
      <c r="AN95" s="242"/>
      <c r="AO95" s="242"/>
      <c r="AP95" s="242"/>
      <c r="AQ95" s="242"/>
      <c r="AR95" s="242"/>
      <c r="AS95" s="242"/>
      <c r="AT95" s="242"/>
      <c r="AU95" s="242"/>
      <c r="AV95" s="242"/>
      <c r="AW95" s="242"/>
      <c r="AX95" s="242"/>
      <c r="AY95" s="700"/>
      <c r="AZ95" s="700"/>
      <c r="BA95" s="700"/>
      <c r="BB95" s="700"/>
      <c r="BC95" s="700"/>
      <c r="BD95" s="689"/>
      <c r="BE95" s="689"/>
      <c r="BF95" s="689"/>
      <c r="BG95" s="700"/>
      <c r="BH95" s="700"/>
      <c r="BI95" s="700"/>
      <c r="BJ95" s="242"/>
      <c r="BK95" s="242"/>
      <c r="BL95" s="242"/>
      <c r="BM95" s="242"/>
      <c r="BN95" s="242"/>
      <c r="BO95" s="242"/>
      <c r="BP95" s="242"/>
      <c r="BQ95" s="242"/>
      <c r="BR95" s="242"/>
      <c r="BS95" s="242"/>
      <c r="BT95" s="242"/>
      <c r="BU95" s="242"/>
      <c r="BV95" s="242"/>
    </row>
    <row r="96" spans="1:74" x14ac:dyDescent="0.2">
      <c r="B96" s="239"/>
      <c r="C96" s="242"/>
      <c r="D96" s="242"/>
      <c r="E96" s="242"/>
      <c r="F96" s="242"/>
      <c r="G96" s="242"/>
      <c r="H96" s="242"/>
      <c r="I96" s="242"/>
      <c r="J96" s="242"/>
      <c r="K96" s="242"/>
      <c r="L96" s="242"/>
      <c r="M96" s="242"/>
      <c r="N96" s="242"/>
      <c r="O96" s="242"/>
      <c r="P96" s="242"/>
      <c r="Q96" s="242"/>
      <c r="R96" s="242"/>
      <c r="S96" s="242"/>
      <c r="T96" s="242"/>
      <c r="U96" s="242"/>
      <c r="V96" s="242"/>
      <c r="W96" s="242"/>
      <c r="X96" s="242"/>
      <c r="Y96" s="242"/>
      <c r="Z96" s="242"/>
      <c r="AA96" s="242"/>
      <c r="AB96" s="242"/>
      <c r="AC96" s="242"/>
      <c r="AD96" s="242"/>
      <c r="AE96" s="242"/>
      <c r="AF96" s="242"/>
      <c r="AG96" s="242"/>
      <c r="AH96" s="242"/>
      <c r="AI96" s="242"/>
      <c r="AJ96" s="242"/>
      <c r="AK96" s="242"/>
      <c r="AL96" s="242"/>
      <c r="AM96" s="242"/>
      <c r="AN96" s="242"/>
      <c r="AO96" s="242"/>
      <c r="AP96" s="242"/>
      <c r="AQ96" s="242"/>
      <c r="AR96" s="242"/>
      <c r="AS96" s="242"/>
      <c r="AT96" s="242"/>
      <c r="AU96" s="242"/>
      <c r="AV96" s="242"/>
      <c r="AW96" s="242"/>
      <c r="AX96" s="242"/>
      <c r="AY96" s="700"/>
      <c r="AZ96" s="700"/>
      <c r="BA96" s="700"/>
      <c r="BB96" s="700"/>
      <c r="BC96" s="700"/>
      <c r="BD96" s="689"/>
      <c r="BE96" s="689"/>
      <c r="BF96" s="689"/>
      <c r="BG96" s="700"/>
      <c r="BH96" s="700"/>
      <c r="BI96" s="700"/>
      <c r="BJ96" s="242"/>
      <c r="BK96" s="242"/>
      <c r="BL96" s="242"/>
      <c r="BM96" s="242"/>
      <c r="BN96" s="242"/>
      <c r="BO96" s="242"/>
      <c r="BP96" s="242"/>
      <c r="BQ96" s="242"/>
      <c r="BR96" s="242"/>
      <c r="BS96" s="242"/>
      <c r="BT96" s="242"/>
      <c r="BU96" s="242"/>
      <c r="BV96" s="242"/>
    </row>
    <row r="97" spans="1:74" x14ac:dyDescent="0.2">
      <c r="A97" s="240"/>
      <c r="B97" s="239"/>
      <c r="C97" s="242"/>
      <c r="D97" s="242"/>
      <c r="E97" s="242"/>
      <c r="F97" s="242"/>
      <c r="G97" s="242"/>
      <c r="H97" s="242"/>
      <c r="I97" s="242"/>
      <c r="J97" s="242"/>
      <c r="K97" s="242"/>
      <c r="L97" s="242"/>
      <c r="M97" s="242"/>
      <c r="N97" s="242"/>
      <c r="O97" s="242"/>
      <c r="P97" s="242"/>
      <c r="Q97" s="242"/>
      <c r="R97" s="242"/>
      <c r="S97" s="242"/>
      <c r="T97" s="242"/>
      <c r="U97" s="242"/>
      <c r="V97" s="242"/>
      <c r="W97" s="242"/>
      <c r="X97" s="242"/>
      <c r="Y97" s="242"/>
      <c r="Z97" s="242"/>
      <c r="AA97" s="242"/>
      <c r="AB97" s="242"/>
      <c r="AC97" s="242"/>
      <c r="AD97" s="242"/>
      <c r="AE97" s="242"/>
      <c r="AF97" s="242"/>
      <c r="AG97" s="242"/>
      <c r="AH97" s="242"/>
      <c r="AI97" s="242"/>
      <c r="AJ97" s="242"/>
      <c r="AK97" s="242"/>
      <c r="AL97" s="242"/>
      <c r="AM97" s="242"/>
      <c r="AN97" s="242"/>
      <c r="AO97" s="242"/>
      <c r="AP97" s="242"/>
      <c r="AQ97" s="242"/>
      <c r="AR97" s="242"/>
      <c r="AS97" s="242"/>
      <c r="AT97" s="242"/>
      <c r="AU97" s="242"/>
      <c r="AV97" s="242"/>
      <c r="AW97" s="242"/>
      <c r="AX97" s="242"/>
      <c r="AY97" s="700"/>
      <c r="AZ97" s="700"/>
      <c r="BA97" s="700"/>
      <c r="BB97" s="700"/>
      <c r="BC97" s="700"/>
      <c r="BD97" s="689"/>
      <c r="BE97" s="689"/>
      <c r="BF97" s="689"/>
      <c r="BG97" s="700"/>
      <c r="BH97" s="700"/>
      <c r="BI97" s="700"/>
      <c r="BJ97" s="242"/>
      <c r="BK97" s="242"/>
      <c r="BL97" s="242"/>
      <c r="BM97" s="242"/>
      <c r="BN97" s="242"/>
      <c r="BO97" s="242"/>
      <c r="BP97" s="242"/>
      <c r="BQ97" s="242"/>
      <c r="BR97" s="242"/>
      <c r="BS97" s="242"/>
      <c r="BT97" s="242"/>
      <c r="BU97" s="242"/>
      <c r="BV97" s="242"/>
    </row>
    <row r="99" spans="1:74" x14ac:dyDescent="0.2">
      <c r="B99" s="241"/>
      <c r="C99" s="243"/>
      <c r="D99" s="243"/>
      <c r="E99" s="243"/>
      <c r="F99" s="243"/>
      <c r="G99" s="243"/>
      <c r="H99" s="243"/>
      <c r="I99" s="243"/>
      <c r="J99" s="243"/>
      <c r="K99" s="243"/>
      <c r="L99" s="243"/>
      <c r="M99" s="243"/>
      <c r="N99" s="243"/>
      <c r="O99" s="243"/>
      <c r="P99" s="243"/>
      <c r="Q99" s="243"/>
      <c r="R99" s="243"/>
      <c r="S99" s="243"/>
      <c r="T99" s="243"/>
      <c r="U99" s="243"/>
      <c r="V99" s="243"/>
      <c r="W99" s="243"/>
      <c r="X99" s="243"/>
      <c r="Y99" s="243"/>
      <c r="Z99" s="243"/>
      <c r="AA99" s="243"/>
      <c r="AB99" s="243"/>
      <c r="AC99" s="243"/>
      <c r="AD99" s="243"/>
      <c r="AE99" s="243"/>
      <c r="AF99" s="243"/>
      <c r="AG99" s="243"/>
      <c r="AH99" s="243"/>
      <c r="AI99" s="243"/>
      <c r="AJ99" s="243"/>
      <c r="AK99" s="243"/>
      <c r="AL99" s="243"/>
      <c r="AM99" s="243"/>
      <c r="AN99" s="243"/>
      <c r="AO99" s="243"/>
      <c r="AP99" s="243"/>
      <c r="AQ99" s="243"/>
      <c r="AR99" s="243"/>
      <c r="AS99" s="243"/>
      <c r="AT99" s="243"/>
      <c r="AU99" s="243"/>
      <c r="AV99" s="243"/>
      <c r="AW99" s="243"/>
      <c r="AX99" s="243"/>
      <c r="AY99" s="701"/>
      <c r="AZ99" s="701"/>
      <c r="BA99" s="701"/>
      <c r="BB99" s="701"/>
      <c r="BC99" s="701"/>
      <c r="BD99" s="690"/>
      <c r="BE99" s="690"/>
      <c r="BF99" s="690"/>
      <c r="BG99" s="701"/>
      <c r="BH99" s="701"/>
      <c r="BI99" s="701"/>
      <c r="BJ99" s="243"/>
      <c r="BK99" s="243"/>
      <c r="BL99" s="243"/>
      <c r="BM99" s="243"/>
      <c r="BN99" s="243"/>
      <c r="BO99" s="243"/>
      <c r="BP99" s="243"/>
      <c r="BQ99" s="243"/>
      <c r="BR99" s="243"/>
      <c r="BS99" s="243"/>
      <c r="BT99" s="243"/>
      <c r="BU99" s="243"/>
      <c r="BV99" s="243"/>
    </row>
    <row r="100" spans="1:74" x14ac:dyDescent="0.2">
      <c r="B100" s="239"/>
      <c r="C100" s="243"/>
      <c r="D100" s="243"/>
      <c r="E100" s="243"/>
      <c r="F100" s="243"/>
      <c r="G100" s="243"/>
      <c r="H100" s="243"/>
      <c r="I100" s="243"/>
      <c r="J100" s="243"/>
      <c r="K100" s="243"/>
      <c r="L100" s="243"/>
      <c r="M100" s="243"/>
      <c r="N100" s="243"/>
      <c r="O100" s="243"/>
      <c r="P100" s="243"/>
      <c r="Q100" s="243"/>
      <c r="R100" s="243"/>
      <c r="S100" s="243"/>
      <c r="T100" s="243"/>
      <c r="U100" s="243"/>
      <c r="V100" s="243"/>
      <c r="W100" s="243"/>
      <c r="X100" s="243"/>
      <c r="Y100" s="243"/>
      <c r="Z100" s="243"/>
      <c r="AA100" s="243"/>
      <c r="AB100" s="243"/>
      <c r="AC100" s="243"/>
      <c r="AD100" s="243"/>
      <c r="AE100" s="243"/>
      <c r="AF100" s="243"/>
      <c r="AG100" s="243"/>
      <c r="AH100" s="243"/>
      <c r="AI100" s="243"/>
      <c r="AJ100" s="243"/>
      <c r="AK100" s="243"/>
      <c r="AL100" s="243"/>
      <c r="AM100" s="243"/>
      <c r="AN100" s="243"/>
      <c r="AO100" s="243"/>
      <c r="AP100" s="243"/>
      <c r="AQ100" s="243"/>
      <c r="AR100" s="243"/>
      <c r="AS100" s="243"/>
      <c r="AT100" s="243"/>
      <c r="AU100" s="243"/>
      <c r="AV100" s="243"/>
      <c r="AW100" s="243"/>
      <c r="AX100" s="243"/>
      <c r="AY100" s="701"/>
      <c r="AZ100" s="701"/>
      <c r="BA100" s="701"/>
      <c r="BB100" s="701"/>
      <c r="BC100" s="701"/>
      <c r="BD100" s="690"/>
      <c r="BE100" s="690"/>
      <c r="BF100" s="690"/>
      <c r="BG100" s="701"/>
      <c r="BH100" s="701"/>
      <c r="BI100" s="701"/>
      <c r="BJ100" s="243"/>
      <c r="BK100" s="243"/>
      <c r="BL100" s="243"/>
      <c r="BM100" s="243"/>
      <c r="BN100" s="243"/>
      <c r="BO100" s="243"/>
      <c r="BP100" s="243"/>
      <c r="BQ100" s="243"/>
      <c r="BR100" s="243"/>
      <c r="BS100" s="243"/>
      <c r="BT100" s="243"/>
      <c r="BU100" s="243"/>
      <c r="BV100" s="243"/>
    </row>
    <row r="101" spans="1:74" x14ac:dyDescent="0.2">
      <c r="A101" s="240"/>
      <c r="B101" s="239"/>
      <c r="C101" s="242"/>
      <c r="D101" s="242"/>
      <c r="E101" s="242"/>
      <c r="F101" s="242"/>
      <c r="G101" s="242"/>
      <c r="H101" s="242"/>
      <c r="I101" s="242"/>
      <c r="J101" s="242"/>
      <c r="K101" s="242"/>
      <c r="L101" s="242"/>
      <c r="M101" s="242"/>
      <c r="N101" s="242"/>
      <c r="O101" s="242"/>
      <c r="P101" s="242"/>
      <c r="Q101" s="242"/>
      <c r="R101" s="242"/>
      <c r="S101" s="242"/>
      <c r="T101" s="242"/>
      <c r="U101" s="242"/>
      <c r="V101" s="242"/>
      <c r="W101" s="242"/>
      <c r="X101" s="242"/>
      <c r="Y101" s="242"/>
      <c r="Z101" s="242"/>
      <c r="AA101" s="242"/>
      <c r="AB101" s="242"/>
      <c r="AC101" s="242"/>
      <c r="AD101" s="242"/>
      <c r="AE101" s="242"/>
      <c r="AF101" s="242"/>
      <c r="AG101" s="242"/>
      <c r="AH101" s="242"/>
      <c r="AI101" s="242"/>
      <c r="AJ101" s="242"/>
      <c r="AK101" s="242"/>
      <c r="AL101" s="242"/>
      <c r="AM101" s="242"/>
      <c r="AN101" s="242"/>
      <c r="AO101" s="242"/>
      <c r="AP101" s="242"/>
      <c r="AQ101" s="242"/>
      <c r="AR101" s="242"/>
      <c r="AS101" s="242"/>
      <c r="AT101" s="242"/>
      <c r="AU101" s="242"/>
      <c r="AV101" s="242"/>
      <c r="AW101" s="242"/>
      <c r="AX101" s="242"/>
      <c r="AY101" s="700"/>
      <c r="AZ101" s="700"/>
      <c r="BA101" s="700"/>
      <c r="BB101" s="700"/>
      <c r="BC101" s="700"/>
      <c r="BD101" s="689"/>
      <c r="BE101" s="689"/>
      <c r="BF101" s="689"/>
      <c r="BG101" s="700"/>
      <c r="BH101" s="700"/>
      <c r="BI101" s="700"/>
      <c r="BJ101" s="242"/>
      <c r="BK101" s="242"/>
      <c r="BL101" s="242"/>
      <c r="BM101" s="242"/>
      <c r="BN101" s="242"/>
      <c r="BO101" s="242"/>
      <c r="BP101" s="242"/>
      <c r="BQ101" s="242"/>
      <c r="BR101" s="242"/>
      <c r="BS101" s="242"/>
      <c r="BT101" s="242"/>
      <c r="BU101" s="242"/>
      <c r="BV101" s="242"/>
    </row>
    <row r="103" spans="1:74" x14ac:dyDescent="0.2">
      <c r="C103" s="244"/>
      <c r="D103" s="244"/>
      <c r="E103" s="244"/>
      <c r="F103" s="244"/>
      <c r="G103" s="244"/>
      <c r="H103" s="244"/>
      <c r="I103" s="244"/>
      <c r="J103" s="244"/>
      <c r="K103" s="244"/>
      <c r="L103" s="244"/>
      <c r="M103" s="244"/>
      <c r="N103" s="244"/>
      <c r="O103" s="244"/>
      <c r="P103" s="244"/>
      <c r="Q103" s="244"/>
      <c r="R103" s="244"/>
      <c r="S103" s="244"/>
      <c r="T103" s="244"/>
      <c r="U103" s="244"/>
      <c r="V103" s="244"/>
      <c r="W103" s="244"/>
      <c r="X103" s="244"/>
      <c r="Y103" s="244"/>
      <c r="Z103" s="244"/>
      <c r="AA103" s="244"/>
      <c r="AB103" s="244"/>
      <c r="AC103" s="244"/>
      <c r="AD103" s="244"/>
      <c r="AE103" s="244"/>
      <c r="AF103" s="244"/>
      <c r="AG103" s="244"/>
      <c r="AH103" s="244"/>
      <c r="AI103" s="244"/>
      <c r="AJ103" s="244"/>
      <c r="AK103" s="244"/>
      <c r="AL103" s="244"/>
      <c r="AM103" s="244"/>
      <c r="AN103" s="244"/>
      <c r="AO103" s="244"/>
      <c r="AP103" s="244"/>
      <c r="AQ103" s="244"/>
      <c r="AR103" s="244"/>
      <c r="AS103" s="244"/>
      <c r="AT103" s="244"/>
      <c r="AU103" s="244"/>
      <c r="AV103" s="244"/>
      <c r="AW103" s="244"/>
      <c r="AX103" s="244"/>
      <c r="AY103" s="702"/>
      <c r="AZ103" s="702"/>
      <c r="BA103" s="702"/>
      <c r="BB103" s="702"/>
      <c r="BC103" s="702"/>
      <c r="BD103" s="691"/>
      <c r="BE103" s="691"/>
      <c r="BF103" s="691"/>
      <c r="BG103" s="702"/>
      <c r="BH103" s="702"/>
      <c r="BI103" s="702"/>
      <c r="BJ103" s="244"/>
      <c r="BK103" s="244"/>
      <c r="BL103" s="244"/>
      <c r="BM103" s="244"/>
      <c r="BN103" s="244"/>
      <c r="BO103" s="244"/>
      <c r="BP103" s="244"/>
      <c r="BQ103" s="244"/>
      <c r="BR103" s="244"/>
      <c r="BS103" s="244"/>
      <c r="BT103" s="244"/>
      <c r="BU103" s="244"/>
      <c r="BV103" s="244"/>
    </row>
    <row r="104" spans="1:74" x14ac:dyDescent="0.2">
      <c r="C104" s="245"/>
      <c r="D104" s="245"/>
      <c r="E104" s="245"/>
      <c r="F104" s="245"/>
      <c r="G104" s="245"/>
      <c r="H104" s="245"/>
      <c r="I104" s="245"/>
      <c r="J104" s="245"/>
      <c r="K104" s="245"/>
      <c r="L104" s="245"/>
      <c r="M104" s="245"/>
      <c r="N104" s="245"/>
      <c r="O104" s="245"/>
      <c r="P104" s="245"/>
      <c r="Q104" s="245"/>
      <c r="R104" s="245"/>
      <c r="S104" s="245"/>
      <c r="T104" s="245"/>
      <c r="U104" s="245"/>
      <c r="V104" s="245"/>
      <c r="W104" s="245"/>
      <c r="X104" s="245"/>
      <c r="Y104" s="245"/>
      <c r="Z104" s="245"/>
      <c r="AA104" s="245"/>
      <c r="AB104" s="245"/>
      <c r="AC104" s="245"/>
      <c r="AD104" s="245"/>
      <c r="AE104" s="245"/>
      <c r="AF104" s="245"/>
      <c r="AG104" s="245"/>
      <c r="AH104" s="245"/>
      <c r="AI104" s="245"/>
      <c r="AJ104" s="245"/>
      <c r="AK104" s="245"/>
      <c r="AL104" s="245"/>
      <c r="AM104" s="245"/>
      <c r="AN104" s="245"/>
      <c r="AO104" s="245"/>
      <c r="AP104" s="245"/>
      <c r="AQ104" s="245"/>
      <c r="AR104" s="245"/>
      <c r="AS104" s="245"/>
      <c r="AT104" s="245"/>
      <c r="AU104" s="245"/>
      <c r="AV104" s="245"/>
      <c r="AW104" s="245"/>
      <c r="AX104" s="245"/>
      <c r="AY104" s="703"/>
      <c r="AZ104" s="703"/>
      <c r="BA104" s="703"/>
      <c r="BB104" s="703"/>
      <c r="BC104" s="703"/>
      <c r="BD104" s="692"/>
      <c r="BE104" s="692"/>
      <c r="BF104" s="692"/>
      <c r="BG104" s="703"/>
      <c r="BH104" s="703"/>
      <c r="BI104" s="703"/>
      <c r="BJ104" s="245"/>
      <c r="BK104" s="245"/>
      <c r="BL104" s="245"/>
      <c r="BM104" s="245"/>
      <c r="BN104" s="245"/>
      <c r="BO104" s="245"/>
      <c r="BP104" s="245"/>
      <c r="BQ104" s="245"/>
      <c r="BR104" s="245"/>
      <c r="BS104" s="245"/>
      <c r="BT104" s="245"/>
      <c r="BU104" s="245"/>
      <c r="BV104" s="245"/>
    </row>
    <row r="105" spans="1:74" x14ac:dyDescent="0.2">
      <c r="B105" s="239"/>
    </row>
  </sheetData>
  <mergeCells count="19">
    <mergeCell ref="B83:Q83"/>
    <mergeCell ref="A1:A2"/>
    <mergeCell ref="C3:N3"/>
    <mergeCell ref="O3:Z3"/>
    <mergeCell ref="AA3:AL3"/>
    <mergeCell ref="AM3:AX3"/>
    <mergeCell ref="B82:Q82"/>
    <mergeCell ref="BK3:BV3"/>
    <mergeCell ref="AY3:BJ3"/>
    <mergeCell ref="B77:Q77"/>
    <mergeCell ref="B79:Q79"/>
    <mergeCell ref="B72:Q72"/>
    <mergeCell ref="B73:Q73"/>
    <mergeCell ref="B74:Q74"/>
    <mergeCell ref="B78:Q78"/>
    <mergeCell ref="B81:Q81"/>
    <mergeCell ref="B71:Q71"/>
    <mergeCell ref="B80:R80"/>
    <mergeCell ref="B75:S75"/>
  </mergeCells>
  <phoneticPr fontId="0" type="noConversion"/>
  <conditionalFormatting sqref="C85:BV85 C89:BV89 C93:BV93 C97:BV97 C101:BV101 C105:BV105">
    <cfRule type="cellIs" dxfId="2" priority="3" stopIfTrue="1" operator="notEqual">
      <formula>0</formula>
    </cfRule>
  </conditionalFormatting>
  <hyperlinks>
    <hyperlink ref="A1:A2" location="Contents!A1" display="Table of Contents" xr:uid="{00000000-0004-0000-1100-000000000000}"/>
  </hyperlinks>
  <printOptions horizontalCentered="1"/>
  <pageMargins left="0.25" right="0.25" top="0.25" bottom="0.25" header="0.5" footer="0.5"/>
  <pageSetup scale="78"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ransitionEvaluation="1" transitionEntry="1" codeName="Sheet12">
    <pageSetUpPr fitToPage="1"/>
  </sheetPr>
  <dimension ref="A1:BV78"/>
  <sheetViews>
    <sheetView showGridLines="0" zoomScaleNormal="100" workbookViewId="0">
      <pane xSplit="2" ySplit="4" topLeftCell="AP5" activePane="bottomRight" state="frozen"/>
      <selection activeCell="BF63" sqref="BF63"/>
      <selection pane="topRight" activeCell="BF63" sqref="BF63"/>
      <selection pane="bottomLeft" activeCell="BF63" sqref="BF63"/>
      <selection pane="bottomRight" activeCell="B1" sqref="B1"/>
    </sheetView>
  </sheetViews>
  <sheetFormatPr defaultColWidth="11" defaultRowHeight="11.25" x14ac:dyDescent="0.2"/>
  <cols>
    <col min="1" max="1" width="11.5703125" style="227" customWidth="1"/>
    <col min="2" max="2" width="26.42578125" style="227" customWidth="1"/>
    <col min="3" max="50" width="6.5703125" style="227" customWidth="1"/>
    <col min="51" max="55" width="6.5703125" style="704" customWidth="1"/>
    <col min="56" max="58" width="6.5703125" style="693" customWidth="1"/>
    <col min="59" max="61" width="6.5703125" style="704" customWidth="1"/>
    <col min="62" max="74" width="6.5703125" style="227" customWidth="1"/>
    <col min="75" max="249" width="11" style="227"/>
    <col min="250" max="250" width="1.5703125" style="227" customWidth="1"/>
    <col min="251" max="16384" width="11" style="227"/>
  </cols>
  <sheetData>
    <row r="1" spans="1:74" ht="12.75" customHeight="1" x14ac:dyDescent="0.2">
      <c r="A1" s="996" t="s">
        <v>478</v>
      </c>
      <c r="B1" s="226" t="s">
        <v>743</v>
      </c>
      <c r="C1" s="226"/>
      <c r="D1" s="226"/>
      <c r="E1" s="226"/>
      <c r="F1" s="226"/>
      <c r="G1" s="226"/>
      <c r="H1" s="226"/>
      <c r="I1" s="226"/>
      <c r="J1" s="226"/>
      <c r="K1" s="226"/>
      <c r="L1" s="226"/>
      <c r="M1" s="226"/>
      <c r="N1" s="226"/>
      <c r="O1" s="226"/>
      <c r="P1" s="226"/>
      <c r="Q1" s="226"/>
      <c r="R1" s="226"/>
      <c r="S1" s="226"/>
      <c r="T1" s="226"/>
      <c r="U1" s="226"/>
      <c r="V1" s="226"/>
      <c r="W1" s="226"/>
      <c r="X1" s="226"/>
      <c r="Y1" s="226"/>
      <c r="Z1" s="226"/>
      <c r="AA1" s="226"/>
      <c r="AB1" s="226"/>
      <c r="AC1" s="226"/>
      <c r="AD1" s="226"/>
      <c r="AE1" s="226"/>
      <c r="AF1" s="226"/>
      <c r="AG1" s="226"/>
      <c r="AH1" s="226"/>
      <c r="AI1" s="226"/>
      <c r="AJ1" s="226"/>
      <c r="AK1" s="226"/>
      <c r="AL1" s="226"/>
      <c r="AM1" s="226"/>
      <c r="AN1" s="226"/>
      <c r="AO1" s="226"/>
      <c r="AP1" s="226"/>
      <c r="AQ1" s="226"/>
      <c r="AR1" s="226"/>
      <c r="AS1" s="226"/>
      <c r="AT1" s="226"/>
      <c r="AU1" s="226"/>
      <c r="AV1" s="226"/>
      <c r="AW1" s="226"/>
      <c r="AX1" s="226"/>
      <c r="AY1" s="684"/>
      <c r="AZ1" s="684"/>
      <c r="BA1" s="684"/>
      <c r="BB1" s="684"/>
      <c r="BC1" s="684"/>
      <c r="BD1" s="684"/>
      <c r="BE1" s="684"/>
      <c r="BF1" s="684"/>
      <c r="BG1" s="684"/>
      <c r="BH1" s="684"/>
      <c r="BI1" s="684"/>
      <c r="BJ1" s="226"/>
      <c r="BK1" s="226"/>
      <c r="BL1" s="226"/>
      <c r="BM1" s="226"/>
      <c r="BN1" s="226"/>
      <c r="BO1" s="226"/>
      <c r="BP1" s="226"/>
      <c r="BQ1" s="226"/>
      <c r="BR1" s="226"/>
      <c r="BS1" s="226"/>
      <c r="BT1" s="226"/>
      <c r="BU1" s="226"/>
      <c r="BV1" s="226"/>
    </row>
    <row r="2" spans="1:74" ht="12.75" customHeight="1" x14ac:dyDescent="0.2">
      <c r="A2" s="997"/>
      <c r="B2" s="222" t="str">
        <f>"U.S. Energy Information Administration  |  Short-Term Energy Outlook  - "&amp;Dates!D1</f>
        <v>U.S. Energy Information Administration  |  Short-Term Energy Outlook  - March 2026</v>
      </c>
      <c r="C2" s="228"/>
      <c r="D2" s="228"/>
      <c r="E2" s="228"/>
      <c r="F2" s="228"/>
      <c r="G2" s="228"/>
      <c r="H2" s="228"/>
      <c r="I2" s="228"/>
      <c r="J2" s="228"/>
      <c r="K2" s="228"/>
      <c r="L2" s="228"/>
      <c r="M2" s="228"/>
      <c r="N2" s="228"/>
      <c r="O2" s="228"/>
      <c r="P2" s="228"/>
      <c r="Q2" s="228"/>
      <c r="R2" s="228"/>
      <c r="S2" s="228"/>
      <c r="T2" s="228"/>
      <c r="U2" s="228"/>
      <c r="V2" s="228"/>
      <c r="W2" s="228"/>
      <c r="X2" s="228"/>
      <c r="Y2" s="228"/>
      <c r="Z2" s="228"/>
      <c r="AA2" s="228"/>
      <c r="AB2" s="228"/>
      <c r="AC2" s="228"/>
      <c r="AD2" s="228"/>
      <c r="AE2" s="228"/>
      <c r="AF2" s="228"/>
      <c r="AG2" s="228"/>
      <c r="AH2" s="228"/>
      <c r="AI2" s="228"/>
      <c r="AJ2" s="228"/>
      <c r="AK2" s="228"/>
      <c r="AL2" s="228"/>
      <c r="AM2" s="228"/>
      <c r="AN2" s="228"/>
      <c r="AO2" s="228"/>
      <c r="AP2" s="228"/>
      <c r="AQ2" s="228"/>
      <c r="AR2" s="228"/>
      <c r="AS2" s="228"/>
      <c r="AT2" s="228"/>
      <c r="AU2" s="228"/>
      <c r="AV2" s="228"/>
      <c r="AW2" s="228"/>
      <c r="AX2" s="228"/>
      <c r="AY2" s="695"/>
      <c r="AZ2" s="695"/>
      <c r="BA2" s="695"/>
      <c r="BB2" s="695"/>
      <c r="BC2" s="695"/>
      <c r="BD2" s="685"/>
      <c r="BE2" s="685"/>
      <c r="BF2" s="685"/>
      <c r="BG2" s="695"/>
      <c r="BH2" s="695"/>
      <c r="BI2" s="695"/>
      <c r="BJ2" s="228"/>
      <c r="BK2" s="228"/>
      <c r="BL2" s="228"/>
      <c r="BM2" s="228"/>
      <c r="BN2" s="228"/>
      <c r="BO2" s="228"/>
      <c r="BP2" s="228"/>
      <c r="BQ2" s="228"/>
      <c r="BR2" s="228"/>
      <c r="BS2" s="228"/>
      <c r="BT2" s="228"/>
      <c r="BU2" s="228"/>
      <c r="BV2" s="228"/>
    </row>
    <row r="3" spans="1:74" ht="12.75" customHeight="1" x14ac:dyDescent="0.2">
      <c r="A3" s="316" t="s">
        <v>760</v>
      </c>
      <c r="B3" s="230"/>
      <c r="C3" s="999">
        <f>Dates!D3</f>
        <v>2022</v>
      </c>
      <c r="D3" s="1000"/>
      <c r="E3" s="1000"/>
      <c r="F3" s="1000"/>
      <c r="G3" s="1000"/>
      <c r="H3" s="1000"/>
      <c r="I3" s="1000"/>
      <c r="J3" s="1000"/>
      <c r="K3" s="1000"/>
      <c r="L3" s="1000"/>
      <c r="M3" s="1000"/>
      <c r="N3" s="1077"/>
      <c r="O3" s="999">
        <f>C3+1</f>
        <v>2023</v>
      </c>
      <c r="P3" s="1000"/>
      <c r="Q3" s="1000"/>
      <c r="R3" s="1000"/>
      <c r="S3" s="1000"/>
      <c r="T3" s="1000"/>
      <c r="U3" s="1000"/>
      <c r="V3" s="1000"/>
      <c r="W3" s="1000"/>
      <c r="X3" s="1000"/>
      <c r="Y3" s="1000"/>
      <c r="Z3" s="1077"/>
      <c r="AA3" s="999">
        <f>O3+1</f>
        <v>2024</v>
      </c>
      <c r="AB3" s="1000"/>
      <c r="AC3" s="1000"/>
      <c r="AD3" s="1000"/>
      <c r="AE3" s="1000"/>
      <c r="AF3" s="1000"/>
      <c r="AG3" s="1000"/>
      <c r="AH3" s="1000"/>
      <c r="AI3" s="1000"/>
      <c r="AJ3" s="1000"/>
      <c r="AK3" s="1000"/>
      <c r="AL3" s="1077"/>
      <c r="AM3" s="999">
        <f>AA3+1</f>
        <v>2025</v>
      </c>
      <c r="AN3" s="1000"/>
      <c r="AO3" s="1000"/>
      <c r="AP3" s="1000"/>
      <c r="AQ3" s="1000"/>
      <c r="AR3" s="1000"/>
      <c r="AS3" s="1000"/>
      <c r="AT3" s="1000"/>
      <c r="AU3" s="1000"/>
      <c r="AV3" s="1000"/>
      <c r="AW3" s="1000"/>
      <c r="AX3" s="1077"/>
      <c r="AY3" s="999">
        <f>AM3+1</f>
        <v>2026</v>
      </c>
      <c r="AZ3" s="1000"/>
      <c r="BA3" s="1000"/>
      <c r="BB3" s="1000"/>
      <c r="BC3" s="1000"/>
      <c r="BD3" s="1000"/>
      <c r="BE3" s="1000"/>
      <c r="BF3" s="1000"/>
      <c r="BG3" s="1000"/>
      <c r="BH3" s="1000"/>
      <c r="BI3" s="1000"/>
      <c r="BJ3" s="1077"/>
      <c r="BK3" s="999">
        <f>AY3+1</f>
        <v>2027</v>
      </c>
      <c r="BL3" s="1000"/>
      <c r="BM3" s="1000"/>
      <c r="BN3" s="1000"/>
      <c r="BO3" s="1000"/>
      <c r="BP3" s="1000"/>
      <c r="BQ3" s="1000"/>
      <c r="BR3" s="1000"/>
      <c r="BS3" s="1000"/>
      <c r="BT3" s="1000"/>
      <c r="BU3" s="1000"/>
      <c r="BV3" s="1077"/>
    </row>
    <row r="4" spans="1:74" ht="12.75" customHeight="1" x14ac:dyDescent="0.2">
      <c r="A4" s="322" t="str">
        <f>TEXT(Dates!$D$2,"dddd, mmmm d, yyyy")</f>
        <v>Monday, March 9, 2026</v>
      </c>
      <c r="B4" s="231"/>
      <c r="C4" s="12" t="s">
        <v>214</v>
      </c>
      <c r="D4" s="12" t="s">
        <v>215</v>
      </c>
      <c r="E4" s="12" t="s">
        <v>216</v>
      </c>
      <c r="F4" s="12" t="s">
        <v>217</v>
      </c>
      <c r="G4" s="12" t="s">
        <v>218</v>
      </c>
      <c r="H4" s="12" t="s">
        <v>219</v>
      </c>
      <c r="I4" s="12" t="s">
        <v>220</v>
      </c>
      <c r="J4" s="12" t="s">
        <v>221</v>
      </c>
      <c r="K4" s="12" t="s">
        <v>222</v>
      </c>
      <c r="L4" s="12" t="s">
        <v>223</v>
      </c>
      <c r="M4" s="12" t="s">
        <v>224</v>
      </c>
      <c r="N4" s="12" t="s">
        <v>225</v>
      </c>
      <c r="O4" s="12" t="s">
        <v>214</v>
      </c>
      <c r="P4" s="12" t="s">
        <v>215</v>
      </c>
      <c r="Q4" s="12" t="s">
        <v>216</v>
      </c>
      <c r="R4" s="12" t="s">
        <v>217</v>
      </c>
      <c r="S4" s="12" t="s">
        <v>218</v>
      </c>
      <c r="T4" s="12" t="s">
        <v>219</v>
      </c>
      <c r="U4" s="12" t="s">
        <v>220</v>
      </c>
      <c r="V4" s="12" t="s">
        <v>221</v>
      </c>
      <c r="W4" s="12" t="s">
        <v>222</v>
      </c>
      <c r="X4" s="12" t="s">
        <v>223</v>
      </c>
      <c r="Y4" s="12" t="s">
        <v>224</v>
      </c>
      <c r="Z4" s="12" t="s">
        <v>225</v>
      </c>
      <c r="AA4" s="12" t="s">
        <v>214</v>
      </c>
      <c r="AB4" s="12" t="s">
        <v>215</v>
      </c>
      <c r="AC4" s="12" t="s">
        <v>216</v>
      </c>
      <c r="AD4" s="12" t="s">
        <v>217</v>
      </c>
      <c r="AE4" s="12" t="s">
        <v>218</v>
      </c>
      <c r="AF4" s="12" t="s">
        <v>219</v>
      </c>
      <c r="AG4" s="12" t="s">
        <v>220</v>
      </c>
      <c r="AH4" s="12" t="s">
        <v>221</v>
      </c>
      <c r="AI4" s="12" t="s">
        <v>222</v>
      </c>
      <c r="AJ4" s="12" t="s">
        <v>223</v>
      </c>
      <c r="AK4" s="12" t="s">
        <v>224</v>
      </c>
      <c r="AL4" s="12" t="s">
        <v>225</v>
      </c>
      <c r="AM4" s="12" t="s">
        <v>214</v>
      </c>
      <c r="AN4" s="12" t="s">
        <v>215</v>
      </c>
      <c r="AO4" s="12" t="s">
        <v>216</v>
      </c>
      <c r="AP4" s="12" t="s">
        <v>217</v>
      </c>
      <c r="AQ4" s="12" t="s">
        <v>218</v>
      </c>
      <c r="AR4" s="12" t="s">
        <v>219</v>
      </c>
      <c r="AS4" s="12" t="s">
        <v>220</v>
      </c>
      <c r="AT4" s="12" t="s">
        <v>221</v>
      </c>
      <c r="AU4" s="12" t="s">
        <v>222</v>
      </c>
      <c r="AV4" s="12" t="s">
        <v>223</v>
      </c>
      <c r="AW4" s="12" t="s">
        <v>224</v>
      </c>
      <c r="AX4" s="12" t="s">
        <v>225</v>
      </c>
      <c r="AY4" s="633" t="s">
        <v>214</v>
      </c>
      <c r="AZ4" s="633" t="s">
        <v>215</v>
      </c>
      <c r="BA4" s="633" t="s">
        <v>216</v>
      </c>
      <c r="BB4" s="633" t="s">
        <v>217</v>
      </c>
      <c r="BC4" s="633" t="s">
        <v>218</v>
      </c>
      <c r="BD4" s="633" t="s">
        <v>219</v>
      </c>
      <c r="BE4" s="633" t="s">
        <v>220</v>
      </c>
      <c r="BF4" s="633" t="s">
        <v>221</v>
      </c>
      <c r="BG4" s="633" t="s">
        <v>222</v>
      </c>
      <c r="BH4" s="633" t="s">
        <v>223</v>
      </c>
      <c r="BI4" s="633" t="s">
        <v>224</v>
      </c>
      <c r="BJ4" s="12" t="s">
        <v>225</v>
      </c>
      <c r="BK4" s="12" t="s">
        <v>214</v>
      </c>
      <c r="BL4" s="12" t="s">
        <v>215</v>
      </c>
      <c r="BM4" s="12" t="s">
        <v>216</v>
      </c>
      <c r="BN4" s="12" t="s">
        <v>217</v>
      </c>
      <c r="BO4" s="12" t="s">
        <v>218</v>
      </c>
      <c r="BP4" s="12" t="s">
        <v>219</v>
      </c>
      <c r="BQ4" s="12" t="s">
        <v>220</v>
      </c>
      <c r="BR4" s="12" t="s">
        <v>221</v>
      </c>
      <c r="BS4" s="12" t="s">
        <v>222</v>
      </c>
      <c r="BT4" s="12" t="s">
        <v>223</v>
      </c>
      <c r="BU4" s="12" t="s">
        <v>224</v>
      </c>
      <c r="BV4" s="12" t="s">
        <v>225</v>
      </c>
    </row>
    <row r="5" spans="1:74" ht="11.1" customHeight="1" x14ac:dyDescent="0.2">
      <c r="A5" s="229"/>
      <c r="B5" s="67" t="s">
        <v>1384</v>
      </c>
      <c r="C5" s="232"/>
      <c r="D5" s="232"/>
      <c r="E5" s="232"/>
      <c r="F5" s="232"/>
      <c r="G5" s="232"/>
      <c r="H5" s="232"/>
      <c r="I5" s="232"/>
      <c r="J5" s="232"/>
      <c r="K5" s="232"/>
      <c r="L5" s="232"/>
      <c r="M5" s="232"/>
      <c r="N5" s="232"/>
      <c r="O5" s="232"/>
      <c r="P5" s="232"/>
      <c r="Q5" s="232"/>
      <c r="R5" s="232"/>
      <c r="S5" s="232"/>
      <c r="T5" s="232"/>
      <c r="U5" s="232"/>
      <c r="V5" s="232"/>
      <c r="W5" s="232"/>
      <c r="X5" s="232"/>
      <c r="Y5" s="232"/>
      <c r="Z5" s="232"/>
      <c r="AA5" s="232"/>
      <c r="AB5" s="232"/>
      <c r="AC5" s="232"/>
      <c r="AD5" s="232"/>
      <c r="AE5" s="232"/>
      <c r="AF5" s="232"/>
      <c r="AG5" s="232"/>
      <c r="AH5" s="232"/>
      <c r="AI5" s="232"/>
      <c r="AJ5" s="232"/>
      <c r="AK5" s="232"/>
      <c r="AL5" s="232"/>
      <c r="AM5" s="232"/>
      <c r="AN5" s="232"/>
      <c r="AO5" s="232"/>
      <c r="AP5" s="232"/>
      <c r="AQ5" s="232"/>
      <c r="AR5" s="232"/>
      <c r="AS5" s="232"/>
      <c r="AT5" s="232"/>
      <c r="AU5" s="232"/>
      <c r="AV5" s="232"/>
      <c r="AW5" s="232"/>
      <c r="AX5" s="232"/>
      <c r="AY5" s="232"/>
      <c r="AZ5" s="947"/>
      <c r="BA5" s="473"/>
      <c r="BB5" s="473"/>
      <c r="BC5" s="473"/>
      <c r="BD5" s="885"/>
      <c r="BE5" s="885"/>
      <c r="BF5" s="885"/>
      <c r="BG5" s="885"/>
      <c r="BH5" s="885"/>
      <c r="BI5" s="885"/>
      <c r="BJ5" s="473"/>
      <c r="BK5" s="473"/>
      <c r="BL5" s="473"/>
      <c r="BM5" s="473"/>
      <c r="BN5" s="473"/>
      <c r="BO5" s="473"/>
      <c r="BP5" s="473"/>
      <c r="BQ5" s="473"/>
      <c r="BR5" s="473"/>
      <c r="BS5" s="473"/>
      <c r="BT5" s="473"/>
      <c r="BU5" s="473"/>
      <c r="BV5" s="473"/>
    </row>
    <row r="6" spans="1:74" s="285" customFormat="1" ht="11.1" customHeight="1" x14ac:dyDescent="0.2">
      <c r="A6" s="475" t="s">
        <v>692</v>
      </c>
      <c r="B6" s="477" t="s">
        <v>1027</v>
      </c>
      <c r="C6" s="301">
        <v>58.959102823999999</v>
      </c>
      <c r="D6" s="301">
        <v>50.795255075999997</v>
      </c>
      <c r="E6" s="301">
        <v>48.211359289000001</v>
      </c>
      <c r="F6" s="301">
        <v>44.981634434</v>
      </c>
      <c r="G6" s="301">
        <v>49.294440909999999</v>
      </c>
      <c r="H6" s="301">
        <v>55.398992247000002</v>
      </c>
      <c r="I6" s="301">
        <v>61.294714511000002</v>
      </c>
      <c r="J6" s="301">
        <v>58.061725631000002</v>
      </c>
      <c r="K6" s="301">
        <v>49.400052191</v>
      </c>
      <c r="L6" s="301">
        <v>45.785065434000003</v>
      </c>
      <c r="M6" s="301">
        <v>47.716924990000003</v>
      </c>
      <c r="N6" s="301">
        <v>54.257802675999997</v>
      </c>
      <c r="O6" s="301">
        <v>50.867132028</v>
      </c>
      <c r="P6" s="301">
        <v>45.065242705000003</v>
      </c>
      <c r="Q6" s="301">
        <v>48.072054614000002</v>
      </c>
      <c r="R6" s="301">
        <v>43.535922174</v>
      </c>
      <c r="S6" s="301">
        <v>46.031900696999998</v>
      </c>
      <c r="T6" s="301">
        <v>51.507864453000003</v>
      </c>
      <c r="U6" s="301">
        <v>58.357870146000003</v>
      </c>
      <c r="V6" s="301">
        <v>58.819405322000001</v>
      </c>
      <c r="W6" s="301">
        <v>49.772460836999997</v>
      </c>
      <c r="X6" s="301">
        <v>46.563885038999999</v>
      </c>
      <c r="Y6" s="301">
        <v>46.114357837</v>
      </c>
      <c r="Z6" s="301">
        <v>49.030490241000003</v>
      </c>
      <c r="AA6" s="301">
        <v>55.738855190000002</v>
      </c>
      <c r="AB6" s="301">
        <v>45.004856179000001</v>
      </c>
      <c r="AC6" s="301">
        <v>46.468851858999997</v>
      </c>
      <c r="AD6" s="301">
        <v>45.239241118999999</v>
      </c>
      <c r="AE6" s="301">
        <v>49.800273715000003</v>
      </c>
      <c r="AF6" s="301">
        <v>54.983213849999999</v>
      </c>
      <c r="AG6" s="301">
        <v>59.542971305999998</v>
      </c>
      <c r="AH6" s="301">
        <v>59.272362268999998</v>
      </c>
      <c r="AI6" s="301">
        <v>50.748366240000003</v>
      </c>
      <c r="AJ6" s="301">
        <v>48.857266715000002</v>
      </c>
      <c r="AK6" s="301">
        <v>47.397583091000001</v>
      </c>
      <c r="AL6" s="301">
        <v>52.843123693999999</v>
      </c>
      <c r="AM6" s="301">
        <v>59.739138806</v>
      </c>
      <c r="AN6" s="301">
        <v>51.030180133000002</v>
      </c>
      <c r="AO6" s="301">
        <v>48.922829428</v>
      </c>
      <c r="AP6" s="301">
        <v>47.406919397999999</v>
      </c>
      <c r="AQ6" s="301">
        <v>47.150241031999997</v>
      </c>
      <c r="AR6" s="301">
        <v>55.156049189999997</v>
      </c>
      <c r="AS6" s="301">
        <v>64.695453595000004</v>
      </c>
      <c r="AT6" s="301">
        <v>59.403101317000001</v>
      </c>
      <c r="AU6" s="301">
        <v>51.908506959999997</v>
      </c>
      <c r="AV6" s="301">
        <v>51.784973309999998</v>
      </c>
      <c r="AW6" s="301">
        <v>50.393100777999997</v>
      </c>
      <c r="AX6" s="301">
        <v>57.233646346999997</v>
      </c>
      <c r="AY6" s="301">
        <v>60.158410000000003</v>
      </c>
      <c r="AZ6" s="916">
        <v>50.74738</v>
      </c>
      <c r="BA6" s="462">
        <v>50.444040000000001</v>
      </c>
      <c r="BB6" s="462">
        <v>46.4617</v>
      </c>
      <c r="BC6" s="462">
        <v>49.289000000000001</v>
      </c>
      <c r="BD6" s="462">
        <v>55.242379999999997</v>
      </c>
      <c r="BE6" s="462">
        <v>62.358789999999999</v>
      </c>
      <c r="BF6" s="462">
        <v>61.249270000000003</v>
      </c>
      <c r="BG6" s="462">
        <v>51.908050000000003</v>
      </c>
      <c r="BH6" s="462">
        <v>48.920639999999999</v>
      </c>
      <c r="BI6" s="462">
        <v>48.76746</v>
      </c>
      <c r="BJ6" s="462">
        <v>54.002499999999998</v>
      </c>
      <c r="BK6" s="462">
        <v>57.51097</v>
      </c>
      <c r="BL6" s="462">
        <v>49.859029999999997</v>
      </c>
      <c r="BM6" s="462">
        <v>50.108409999999999</v>
      </c>
      <c r="BN6" s="462">
        <v>46.720500000000001</v>
      </c>
      <c r="BO6" s="462">
        <v>49.452770000000001</v>
      </c>
      <c r="BP6" s="462">
        <v>55.944270000000003</v>
      </c>
      <c r="BQ6" s="462">
        <v>63.415979999999998</v>
      </c>
      <c r="BR6" s="462">
        <v>62.472459999999998</v>
      </c>
      <c r="BS6" s="462">
        <v>52.742530000000002</v>
      </c>
      <c r="BT6" s="462">
        <v>49.387180000000001</v>
      </c>
      <c r="BU6" s="462">
        <v>49.944240000000001</v>
      </c>
      <c r="BV6" s="462">
        <v>54.755890000000001</v>
      </c>
    </row>
    <row r="7" spans="1:74" ht="11.1" customHeight="1" x14ac:dyDescent="0.2">
      <c r="A7" s="234" t="s">
        <v>687</v>
      </c>
      <c r="B7" s="478" t="s">
        <v>1021</v>
      </c>
      <c r="C7" s="468">
        <v>15.771280907</v>
      </c>
      <c r="D7" s="468">
        <v>11.914607552</v>
      </c>
      <c r="E7" s="468">
        <v>11.631306713000001</v>
      </c>
      <c r="F7" s="468">
        <v>12.426925705</v>
      </c>
      <c r="G7" s="468">
        <v>14.742460457</v>
      </c>
      <c r="H7" s="468">
        <v>19.269629048999999</v>
      </c>
      <c r="I7" s="468">
        <v>21.628286685999999</v>
      </c>
      <c r="J7" s="468">
        <v>19.360155304999999</v>
      </c>
      <c r="K7" s="468">
        <v>15.092255257</v>
      </c>
      <c r="L7" s="468">
        <v>12.805650615999999</v>
      </c>
      <c r="M7" s="468">
        <v>12.506324874000001</v>
      </c>
      <c r="N7" s="468">
        <v>15.181952949999999</v>
      </c>
      <c r="O7" s="468">
        <v>14.760192135</v>
      </c>
      <c r="P7" s="468">
        <v>13.920070316</v>
      </c>
      <c r="Q7" s="468">
        <v>16.130654516</v>
      </c>
      <c r="R7" s="468">
        <v>14.342568373000001</v>
      </c>
      <c r="S7" s="468">
        <v>17.459503685000001</v>
      </c>
      <c r="T7" s="468">
        <v>20.711126706000002</v>
      </c>
      <c r="U7" s="468">
        <v>23.199228820999998</v>
      </c>
      <c r="V7" s="468">
        <v>22.594863615000001</v>
      </c>
      <c r="W7" s="468">
        <v>17.880366538000001</v>
      </c>
      <c r="X7" s="468">
        <v>15.041584199000001</v>
      </c>
      <c r="Y7" s="468">
        <v>14.588531611000001</v>
      </c>
      <c r="Z7" s="468">
        <v>16.818067094</v>
      </c>
      <c r="AA7" s="468">
        <v>18.447691936999998</v>
      </c>
      <c r="AB7" s="468">
        <v>14.548566248</v>
      </c>
      <c r="AC7" s="468">
        <v>15.690032259000001</v>
      </c>
      <c r="AD7" s="468">
        <v>14.752935933</v>
      </c>
      <c r="AE7" s="468">
        <v>19.249001507999999</v>
      </c>
      <c r="AF7" s="468">
        <v>19.958646967</v>
      </c>
      <c r="AG7" s="468">
        <v>25.085044971999999</v>
      </c>
      <c r="AH7" s="468">
        <v>24.501499591000002</v>
      </c>
      <c r="AI7" s="468">
        <v>18.272991623999999</v>
      </c>
      <c r="AJ7" s="468">
        <v>16.218523063999999</v>
      </c>
      <c r="AK7" s="468">
        <v>16.225561110000001</v>
      </c>
      <c r="AL7" s="468">
        <v>16.699085489000002</v>
      </c>
      <c r="AM7" s="468">
        <v>15.961397740000001</v>
      </c>
      <c r="AN7" s="468">
        <v>13.091693896000001</v>
      </c>
      <c r="AO7" s="468">
        <v>11.947460361999999</v>
      </c>
      <c r="AP7" s="468">
        <v>13.397305493999999</v>
      </c>
      <c r="AQ7" s="468">
        <v>14.552766396999999</v>
      </c>
      <c r="AR7" s="468">
        <v>19.962158599999999</v>
      </c>
      <c r="AS7" s="468">
        <v>25.335058007000001</v>
      </c>
      <c r="AT7" s="468">
        <v>22.415609998000001</v>
      </c>
      <c r="AU7" s="468">
        <v>19.000257443999999</v>
      </c>
      <c r="AV7" s="468">
        <v>16.545215052</v>
      </c>
      <c r="AW7" s="468">
        <v>15.579863233999999</v>
      </c>
      <c r="AX7" s="468">
        <v>15.933256885</v>
      </c>
      <c r="AY7" s="468">
        <v>17.250610000000002</v>
      </c>
      <c r="AZ7" s="917">
        <v>13.809799999999999</v>
      </c>
      <c r="BA7" s="456">
        <v>13.565060000000001</v>
      </c>
      <c r="BB7" s="456">
        <v>12.18486</v>
      </c>
      <c r="BC7" s="456">
        <v>13.63334</v>
      </c>
      <c r="BD7" s="456">
        <v>18.8719</v>
      </c>
      <c r="BE7" s="456">
        <v>24.594080000000002</v>
      </c>
      <c r="BF7" s="456">
        <v>23.253730000000001</v>
      </c>
      <c r="BG7" s="456">
        <v>18.52328</v>
      </c>
      <c r="BH7" s="456">
        <v>15.41084</v>
      </c>
      <c r="BI7" s="456">
        <v>15.915900000000001</v>
      </c>
      <c r="BJ7" s="456">
        <v>16.307410000000001</v>
      </c>
      <c r="BK7" s="456">
        <v>16.852180000000001</v>
      </c>
      <c r="BL7" s="456">
        <v>13.079470000000001</v>
      </c>
      <c r="BM7" s="456">
        <v>13.02739</v>
      </c>
      <c r="BN7" s="456">
        <v>12.004659999999999</v>
      </c>
      <c r="BO7" s="456">
        <v>14.50648</v>
      </c>
      <c r="BP7" s="456">
        <v>19.282710000000002</v>
      </c>
      <c r="BQ7" s="456">
        <v>25.341270000000002</v>
      </c>
      <c r="BR7" s="456">
        <v>24.305520000000001</v>
      </c>
      <c r="BS7" s="456">
        <v>19.754529999999999</v>
      </c>
      <c r="BT7" s="456">
        <v>16.833220000000001</v>
      </c>
      <c r="BU7" s="456">
        <v>16.495799999999999</v>
      </c>
      <c r="BV7" s="456">
        <v>17.632259999999999</v>
      </c>
    </row>
    <row r="8" spans="1:74" ht="11.1" customHeight="1" x14ac:dyDescent="0.2">
      <c r="A8" s="234" t="s">
        <v>688</v>
      </c>
      <c r="B8" s="478" t="s">
        <v>473</v>
      </c>
      <c r="C8" s="468">
        <v>23.049660188000001</v>
      </c>
      <c r="D8" s="468">
        <v>20.156291193000001</v>
      </c>
      <c r="E8" s="468">
        <v>17.264769525999998</v>
      </c>
      <c r="F8" s="468">
        <v>14.973219587000001</v>
      </c>
      <c r="G8" s="468">
        <v>16.890262151999998</v>
      </c>
      <c r="H8" s="468">
        <v>19.339848755999999</v>
      </c>
      <c r="I8" s="468">
        <v>24.433901264999999</v>
      </c>
      <c r="J8" s="468">
        <v>23.2683505</v>
      </c>
      <c r="K8" s="468">
        <v>17.347614903</v>
      </c>
      <c r="L8" s="468">
        <v>14.617744500000001</v>
      </c>
      <c r="M8" s="468">
        <v>14.966252089999999</v>
      </c>
      <c r="N8" s="468">
        <v>19.758056587999999</v>
      </c>
      <c r="O8" s="468">
        <v>18.10245643</v>
      </c>
      <c r="P8" s="468">
        <v>12.245544024000001</v>
      </c>
      <c r="Q8" s="468">
        <v>12.66948071</v>
      </c>
      <c r="R8" s="468">
        <v>9.7780187620000003</v>
      </c>
      <c r="S8" s="468">
        <v>12.093199179999999</v>
      </c>
      <c r="T8" s="468">
        <v>16.125250083000001</v>
      </c>
      <c r="U8" s="468">
        <v>20.297242981</v>
      </c>
      <c r="V8" s="468">
        <v>20.347261768999999</v>
      </c>
      <c r="W8" s="468">
        <v>16.628800136999999</v>
      </c>
      <c r="X8" s="468">
        <v>15.212769949</v>
      </c>
      <c r="Y8" s="468">
        <v>14.217605077</v>
      </c>
      <c r="Z8" s="468">
        <v>15.491142741000001</v>
      </c>
      <c r="AA8" s="468">
        <v>20.752925948000001</v>
      </c>
      <c r="AB8" s="468">
        <v>11.711826947</v>
      </c>
      <c r="AC8" s="468">
        <v>10.373571596</v>
      </c>
      <c r="AD8" s="468">
        <v>9.7621454249999999</v>
      </c>
      <c r="AE8" s="468">
        <v>12.266659295</v>
      </c>
      <c r="AF8" s="468">
        <v>16.048872891999999</v>
      </c>
      <c r="AG8" s="468">
        <v>18.207560813000001</v>
      </c>
      <c r="AH8" s="468">
        <v>17.876367209000001</v>
      </c>
      <c r="AI8" s="468">
        <v>15.20885726</v>
      </c>
      <c r="AJ8" s="468">
        <v>12.663578877999999</v>
      </c>
      <c r="AK8" s="468">
        <v>12.528477978</v>
      </c>
      <c r="AL8" s="468">
        <v>16.883771168999999</v>
      </c>
      <c r="AM8" s="468">
        <v>21.064115506</v>
      </c>
      <c r="AN8" s="468">
        <v>18.444086055</v>
      </c>
      <c r="AO8" s="468">
        <v>13.762623380000001</v>
      </c>
      <c r="AP8" s="468">
        <v>12.810665258</v>
      </c>
      <c r="AQ8" s="468">
        <v>13.732614367</v>
      </c>
      <c r="AR8" s="468">
        <v>16.667386778000001</v>
      </c>
      <c r="AS8" s="468">
        <v>20.938669912000002</v>
      </c>
      <c r="AT8" s="468">
        <v>18.767237788999999</v>
      </c>
      <c r="AU8" s="468">
        <v>16.050354558999999</v>
      </c>
      <c r="AV8" s="468">
        <v>14.719529217</v>
      </c>
      <c r="AW8" s="468">
        <v>15.007185518</v>
      </c>
      <c r="AX8" s="468">
        <v>18.881745259999999</v>
      </c>
      <c r="AY8" s="468">
        <v>20.718710000000002</v>
      </c>
      <c r="AZ8" s="917">
        <v>17.332000000000001</v>
      </c>
      <c r="BA8" s="456">
        <v>13.49159</v>
      </c>
      <c r="BB8" s="456">
        <v>10.97523</v>
      </c>
      <c r="BC8" s="456">
        <v>12.9068</v>
      </c>
      <c r="BD8" s="456">
        <v>14.77941</v>
      </c>
      <c r="BE8" s="456">
        <v>17.706240000000001</v>
      </c>
      <c r="BF8" s="456">
        <v>17.883220000000001</v>
      </c>
      <c r="BG8" s="456">
        <v>14.22752</v>
      </c>
      <c r="BH8" s="456">
        <v>11.60214</v>
      </c>
      <c r="BI8" s="456">
        <v>12.384</v>
      </c>
      <c r="BJ8" s="456">
        <v>15.517989999999999</v>
      </c>
      <c r="BK8" s="456">
        <v>17.346329999999998</v>
      </c>
      <c r="BL8" s="456">
        <v>15.123749999999999</v>
      </c>
      <c r="BM8" s="456">
        <v>11.645799999999999</v>
      </c>
      <c r="BN8" s="456">
        <v>9.5956209999999995</v>
      </c>
      <c r="BO8" s="456">
        <v>11.77562</v>
      </c>
      <c r="BP8" s="456">
        <v>13.69584</v>
      </c>
      <c r="BQ8" s="456">
        <v>16.703869999999998</v>
      </c>
      <c r="BR8" s="456">
        <v>16.969480000000001</v>
      </c>
      <c r="BS8" s="456">
        <v>13.416230000000001</v>
      </c>
      <c r="BT8" s="456">
        <v>10.63631</v>
      </c>
      <c r="BU8" s="456">
        <v>11.329470000000001</v>
      </c>
      <c r="BV8" s="456">
        <v>14.24905</v>
      </c>
    </row>
    <row r="9" spans="1:74" ht="11.1" customHeight="1" x14ac:dyDescent="0.2">
      <c r="A9" s="234" t="s">
        <v>689</v>
      </c>
      <c r="B9" s="446" t="s">
        <v>1022</v>
      </c>
      <c r="C9" s="468">
        <v>8.6702399999999997</v>
      </c>
      <c r="D9" s="468">
        <v>7.7462350000000004</v>
      </c>
      <c r="E9" s="468">
        <v>7.3934850000000001</v>
      </c>
      <c r="F9" s="468">
        <v>5.2892409999999996</v>
      </c>
      <c r="G9" s="468">
        <v>6.75299549</v>
      </c>
      <c r="H9" s="468">
        <v>7.563822</v>
      </c>
      <c r="I9" s="468">
        <v>7.7483899999999997</v>
      </c>
      <c r="J9" s="468">
        <v>8.2420460000000002</v>
      </c>
      <c r="K9" s="468">
        <v>8.287096</v>
      </c>
      <c r="L9" s="468">
        <v>7.9578110000000004</v>
      </c>
      <c r="M9" s="468">
        <v>7.7334459999999998</v>
      </c>
      <c r="N9" s="468">
        <v>7.9682849999999998</v>
      </c>
      <c r="O9" s="468">
        <v>8.620298</v>
      </c>
      <c r="P9" s="468">
        <v>7.3021560000000001</v>
      </c>
      <c r="Q9" s="468">
        <v>7.4729830000000002</v>
      </c>
      <c r="R9" s="468">
        <v>6.8626690000000004</v>
      </c>
      <c r="S9" s="468">
        <v>6.4763900000000003</v>
      </c>
      <c r="T9" s="468">
        <v>7.7158319999999998</v>
      </c>
      <c r="U9" s="468">
        <v>8.5693230000000007</v>
      </c>
      <c r="V9" s="468">
        <v>8.2410300000000003</v>
      </c>
      <c r="W9" s="468">
        <v>7.4936319999999998</v>
      </c>
      <c r="X9" s="468">
        <v>5.7849539999999999</v>
      </c>
      <c r="Y9" s="468">
        <v>6.1969890000000003</v>
      </c>
      <c r="Z9" s="468">
        <v>6.441084</v>
      </c>
      <c r="AA9" s="468">
        <v>6.7235659999999999</v>
      </c>
      <c r="AB9" s="468">
        <v>7.2770919999999997</v>
      </c>
      <c r="AC9" s="468">
        <v>6.8742619999999999</v>
      </c>
      <c r="AD9" s="468">
        <v>6.7243690000000003</v>
      </c>
      <c r="AE9" s="468">
        <v>7.093019</v>
      </c>
      <c r="AF9" s="468">
        <v>7.9303590000000002</v>
      </c>
      <c r="AG9" s="468">
        <v>8.5576919999999994</v>
      </c>
      <c r="AH9" s="468">
        <v>8.4710090000000005</v>
      </c>
      <c r="AI9" s="468">
        <v>8.0183769999999992</v>
      </c>
      <c r="AJ9" s="468">
        <v>7.2526820000000001</v>
      </c>
      <c r="AK9" s="468">
        <v>7.4869300000000001</v>
      </c>
      <c r="AL9" s="468">
        <v>8.0071600000000007</v>
      </c>
      <c r="AM9" s="468">
        <v>8.5383499999999994</v>
      </c>
      <c r="AN9" s="468">
        <v>7.1067260000000001</v>
      </c>
      <c r="AO9" s="468">
        <v>7.6304959999999999</v>
      </c>
      <c r="AP9" s="468">
        <v>6.8363199999999997</v>
      </c>
      <c r="AQ9" s="468">
        <v>6.4154640000000001</v>
      </c>
      <c r="AR9" s="468">
        <v>6.9734590000000001</v>
      </c>
      <c r="AS9" s="468">
        <v>8.181915</v>
      </c>
      <c r="AT9" s="468">
        <v>8.4011940000000003</v>
      </c>
      <c r="AU9" s="468">
        <v>7.5768680000000002</v>
      </c>
      <c r="AV9" s="468">
        <v>7.292789</v>
      </c>
      <c r="AW9" s="468">
        <v>7.0989969999999998</v>
      </c>
      <c r="AX9" s="468">
        <v>8.6782489999999992</v>
      </c>
      <c r="AY9" s="468">
        <v>8.5640000000000001</v>
      </c>
      <c r="AZ9" s="917">
        <v>7.0157699999999998</v>
      </c>
      <c r="BA9" s="456">
        <v>6.7015399999999996</v>
      </c>
      <c r="BB9" s="456">
        <v>7.0793799999999996</v>
      </c>
      <c r="BC9" s="456">
        <v>8.8262099999999997</v>
      </c>
      <c r="BD9" s="456">
        <v>8.5584900000000008</v>
      </c>
      <c r="BE9" s="456">
        <v>8.8437699999999992</v>
      </c>
      <c r="BF9" s="456">
        <v>8.8437699999999992</v>
      </c>
      <c r="BG9" s="456">
        <v>8.1738099999999996</v>
      </c>
      <c r="BH9" s="456">
        <v>7.36808</v>
      </c>
      <c r="BI9" s="456">
        <v>7.3242599999999998</v>
      </c>
      <c r="BJ9" s="456">
        <v>8.6730099999999997</v>
      </c>
      <c r="BK9" s="456">
        <v>8.8437699999999992</v>
      </c>
      <c r="BL9" s="456">
        <v>7.5242800000000001</v>
      </c>
      <c r="BM9" s="456">
        <v>7.6532</v>
      </c>
      <c r="BN9" s="456">
        <v>7.8628400000000003</v>
      </c>
      <c r="BO9" s="456">
        <v>8.1203400000000006</v>
      </c>
      <c r="BP9" s="456">
        <v>8.5584900000000008</v>
      </c>
      <c r="BQ9" s="456">
        <v>8.8437699999999992</v>
      </c>
      <c r="BR9" s="456">
        <v>8.8437699999999992</v>
      </c>
      <c r="BS9" s="456">
        <v>7.6736199999999997</v>
      </c>
      <c r="BT9" s="456">
        <v>6.4028400000000003</v>
      </c>
      <c r="BU9" s="456">
        <v>8.2736800000000006</v>
      </c>
      <c r="BV9" s="456">
        <v>8.8437699999999992</v>
      </c>
    </row>
    <row r="10" spans="1:74" ht="11.1" customHeight="1" x14ac:dyDescent="0.2">
      <c r="A10" s="235" t="s">
        <v>690</v>
      </c>
      <c r="B10" s="446" t="s">
        <v>1015</v>
      </c>
      <c r="C10" s="468">
        <v>0.692615749</v>
      </c>
      <c r="D10" s="468">
        <v>0.62734383599999999</v>
      </c>
      <c r="E10" s="468">
        <v>0.76053896499999996</v>
      </c>
      <c r="F10" s="468">
        <v>0.89624204200000002</v>
      </c>
      <c r="G10" s="468">
        <v>0.91344229799999999</v>
      </c>
      <c r="H10" s="468">
        <v>0.96104729600000005</v>
      </c>
      <c r="I10" s="468">
        <v>0.752810639</v>
      </c>
      <c r="J10" s="468">
        <v>0.71237963699999995</v>
      </c>
      <c r="K10" s="468">
        <v>0.66651400699999996</v>
      </c>
      <c r="L10" s="468">
        <v>0.54455454999999997</v>
      </c>
      <c r="M10" s="468">
        <v>0.71161924700000001</v>
      </c>
      <c r="N10" s="468">
        <v>0.81945007400000003</v>
      </c>
      <c r="O10" s="468">
        <v>0.77490800000000004</v>
      </c>
      <c r="P10" s="468">
        <v>0.85292599999999996</v>
      </c>
      <c r="Q10" s="468">
        <v>1.0241039999999999</v>
      </c>
      <c r="R10" s="468">
        <v>0.99920799999999999</v>
      </c>
      <c r="S10" s="468">
        <v>1.0521450000000001</v>
      </c>
      <c r="T10" s="468">
        <v>0.66130199999999995</v>
      </c>
      <c r="U10" s="468">
        <v>0.61206899999999997</v>
      </c>
      <c r="V10" s="468">
        <v>0.542022</v>
      </c>
      <c r="W10" s="468">
        <v>0.39058900000000002</v>
      </c>
      <c r="X10" s="468">
        <v>0.50036199999999997</v>
      </c>
      <c r="Y10" s="468">
        <v>0.57686700000000002</v>
      </c>
      <c r="Z10" s="468">
        <v>0.64337299999999997</v>
      </c>
      <c r="AA10" s="468">
        <v>0.72290869599999996</v>
      </c>
      <c r="AB10" s="468">
        <v>0.837647951</v>
      </c>
      <c r="AC10" s="468">
        <v>0.72442501100000001</v>
      </c>
      <c r="AD10" s="468">
        <v>0.861573488</v>
      </c>
      <c r="AE10" s="468">
        <v>1.068701549</v>
      </c>
      <c r="AF10" s="468">
        <v>1.060307975</v>
      </c>
      <c r="AG10" s="468">
        <v>0.88091864200000003</v>
      </c>
      <c r="AH10" s="468">
        <v>0.67768558300000004</v>
      </c>
      <c r="AI10" s="468">
        <v>0.426542435</v>
      </c>
      <c r="AJ10" s="468">
        <v>0.37178291000000002</v>
      </c>
      <c r="AK10" s="468">
        <v>0.63502511100000003</v>
      </c>
      <c r="AL10" s="468">
        <v>0.61629370999999999</v>
      </c>
      <c r="AM10" s="468">
        <v>0.85624315200000001</v>
      </c>
      <c r="AN10" s="468">
        <v>0.71245810200000004</v>
      </c>
      <c r="AO10" s="468">
        <v>0.79398609200000003</v>
      </c>
      <c r="AP10" s="468">
        <v>0.87038484699999996</v>
      </c>
      <c r="AQ10" s="468">
        <v>0.9183675</v>
      </c>
      <c r="AR10" s="468">
        <v>0.85011697100000005</v>
      </c>
      <c r="AS10" s="468">
        <v>0.77126970500000003</v>
      </c>
      <c r="AT10" s="468">
        <v>0.78781042700000004</v>
      </c>
      <c r="AU10" s="468">
        <v>0.56803862999999999</v>
      </c>
      <c r="AV10" s="468">
        <v>0.64417313700000001</v>
      </c>
      <c r="AW10" s="468">
        <v>0.75915023699999995</v>
      </c>
      <c r="AX10" s="468">
        <v>0.92198575000000005</v>
      </c>
      <c r="AY10" s="468">
        <v>0.89117239999999998</v>
      </c>
      <c r="AZ10" s="917">
        <v>0.74857189999999996</v>
      </c>
      <c r="BA10" s="456">
        <v>0.83763770000000004</v>
      </c>
      <c r="BB10" s="456">
        <v>0.91538830000000004</v>
      </c>
      <c r="BC10" s="456">
        <v>0.93081480000000005</v>
      </c>
      <c r="BD10" s="456">
        <v>0.88596470000000005</v>
      </c>
      <c r="BE10" s="456">
        <v>0.81445809999999996</v>
      </c>
      <c r="BF10" s="456">
        <v>0.71852700000000003</v>
      </c>
      <c r="BG10" s="456">
        <v>0.62670110000000001</v>
      </c>
      <c r="BH10" s="456">
        <v>0.6549741</v>
      </c>
      <c r="BI10" s="456">
        <v>0.68081570000000002</v>
      </c>
      <c r="BJ10" s="456">
        <v>0.72261600000000004</v>
      </c>
      <c r="BK10" s="456">
        <v>0.77995859999999995</v>
      </c>
      <c r="BL10" s="456">
        <v>0.70529660000000005</v>
      </c>
      <c r="BM10" s="456">
        <v>0.83411849999999998</v>
      </c>
      <c r="BN10" s="456">
        <v>0.9146976</v>
      </c>
      <c r="BO10" s="456">
        <v>0.93162140000000004</v>
      </c>
      <c r="BP10" s="456">
        <v>0.88774790000000003</v>
      </c>
      <c r="BQ10" s="456">
        <v>0.81658909999999996</v>
      </c>
      <c r="BR10" s="456">
        <v>0.7207365</v>
      </c>
      <c r="BS10" s="456">
        <v>0.62887309999999996</v>
      </c>
      <c r="BT10" s="456">
        <v>0.65751519999999997</v>
      </c>
      <c r="BU10" s="456">
        <v>0.68367630000000001</v>
      </c>
      <c r="BV10" s="456">
        <v>0.71728559999999997</v>
      </c>
    </row>
    <row r="11" spans="1:74" ht="11.1" customHeight="1" x14ac:dyDescent="0.2">
      <c r="A11" s="234" t="s">
        <v>1573</v>
      </c>
      <c r="B11" s="446" t="s">
        <v>1016</v>
      </c>
      <c r="C11" s="468">
        <v>9.7320062029999992</v>
      </c>
      <c r="D11" s="468">
        <v>9.2262229760000007</v>
      </c>
      <c r="E11" s="468">
        <v>9.9702635320000006</v>
      </c>
      <c r="F11" s="468">
        <v>10.174922858</v>
      </c>
      <c r="G11" s="468">
        <v>8.3736176709999999</v>
      </c>
      <c r="H11" s="468">
        <v>6.5869577560000003</v>
      </c>
      <c r="I11" s="468">
        <v>5.2219867239999997</v>
      </c>
      <c r="J11" s="468">
        <v>4.9847013579999997</v>
      </c>
      <c r="K11" s="468">
        <v>6.5166069179999999</v>
      </c>
      <c r="L11" s="468">
        <v>8.4377297519999992</v>
      </c>
      <c r="M11" s="468">
        <v>10.612358926000001</v>
      </c>
      <c r="N11" s="468">
        <v>9.3803358780000003</v>
      </c>
      <c r="O11" s="468">
        <v>7.7597530360000002</v>
      </c>
      <c r="P11" s="468">
        <v>9.7048615980000008</v>
      </c>
      <c r="Q11" s="468">
        <v>9.5378043409999993</v>
      </c>
      <c r="R11" s="468">
        <v>10.299256027</v>
      </c>
      <c r="S11" s="468">
        <v>7.3969458100000001</v>
      </c>
      <c r="T11" s="468">
        <v>4.6388896620000004</v>
      </c>
      <c r="U11" s="468">
        <v>3.8301997120000002</v>
      </c>
      <c r="V11" s="468">
        <v>5.2671142350000002</v>
      </c>
      <c r="W11" s="468">
        <v>5.8108350829999997</v>
      </c>
      <c r="X11" s="468">
        <v>8.716568037</v>
      </c>
      <c r="Y11" s="468">
        <v>9.4797446799999996</v>
      </c>
      <c r="Z11" s="468">
        <v>8.7401502650000005</v>
      </c>
      <c r="AA11" s="468">
        <v>8.0524185690000003</v>
      </c>
      <c r="AB11" s="468">
        <v>9.2514717819999994</v>
      </c>
      <c r="AC11" s="468">
        <v>11.316672405</v>
      </c>
      <c r="AD11" s="468">
        <v>11.383476742999999</v>
      </c>
      <c r="AE11" s="468">
        <v>8.0142608489999994</v>
      </c>
      <c r="AF11" s="468">
        <v>7.784671662</v>
      </c>
      <c r="AG11" s="468">
        <v>4.4059307939999997</v>
      </c>
      <c r="AH11" s="468">
        <v>5.3520865559999997</v>
      </c>
      <c r="AI11" s="468">
        <v>6.7091784990000001</v>
      </c>
      <c r="AJ11" s="468">
        <v>10.066812485</v>
      </c>
      <c r="AK11" s="468">
        <v>9.2003324709999994</v>
      </c>
      <c r="AL11" s="468">
        <v>9.3684025640000002</v>
      </c>
      <c r="AM11" s="468">
        <v>11.22735524</v>
      </c>
      <c r="AN11" s="468">
        <v>9.5120397800000003</v>
      </c>
      <c r="AO11" s="468">
        <v>11.873473000000001</v>
      </c>
      <c r="AP11" s="468">
        <v>10.366961881</v>
      </c>
      <c r="AQ11" s="468">
        <v>7.8747064250000003</v>
      </c>
      <c r="AR11" s="468">
        <v>6.6085453870000004</v>
      </c>
      <c r="AS11" s="468">
        <v>4.9372934820000003</v>
      </c>
      <c r="AT11" s="468">
        <v>4.7008587720000001</v>
      </c>
      <c r="AU11" s="468">
        <v>4.93622782</v>
      </c>
      <c r="AV11" s="468">
        <v>9.4788343200000007</v>
      </c>
      <c r="AW11" s="468">
        <v>9.6234377660000003</v>
      </c>
      <c r="AX11" s="468">
        <v>10.965765105999999</v>
      </c>
      <c r="AY11" s="468">
        <v>10.444610000000001</v>
      </c>
      <c r="AZ11" s="917">
        <v>9.0532319999999995</v>
      </c>
      <c r="BA11" s="456">
        <v>12.056369999999999</v>
      </c>
      <c r="BB11" s="456">
        <v>11.169309999999999</v>
      </c>
      <c r="BC11" s="456">
        <v>8.2374369999999999</v>
      </c>
      <c r="BD11" s="456">
        <v>7.1022850000000002</v>
      </c>
      <c r="BE11" s="456">
        <v>4.8971999999999998</v>
      </c>
      <c r="BF11" s="456">
        <v>5.2089759999999998</v>
      </c>
      <c r="BG11" s="456">
        <v>5.8443519999999998</v>
      </c>
      <c r="BH11" s="456">
        <v>10.059150000000001</v>
      </c>
      <c r="BI11" s="456">
        <v>9.9573499999999999</v>
      </c>
      <c r="BJ11" s="456">
        <v>10.70687</v>
      </c>
      <c r="BK11" s="456">
        <v>10.92399</v>
      </c>
      <c r="BL11" s="456">
        <v>10.099320000000001</v>
      </c>
      <c r="BM11" s="456">
        <v>12.47945</v>
      </c>
      <c r="BN11" s="456">
        <v>11.442550000000001</v>
      </c>
      <c r="BO11" s="456">
        <v>8.4707880000000007</v>
      </c>
      <c r="BP11" s="456">
        <v>7.3483020000000003</v>
      </c>
      <c r="BQ11" s="456">
        <v>5.0836810000000003</v>
      </c>
      <c r="BR11" s="456">
        <v>5.3036580000000004</v>
      </c>
      <c r="BS11" s="456">
        <v>5.9046060000000002</v>
      </c>
      <c r="BT11" s="456">
        <v>10.31568</v>
      </c>
      <c r="BU11" s="456">
        <v>10.20495</v>
      </c>
      <c r="BV11" s="456">
        <v>11.00869</v>
      </c>
    </row>
    <row r="12" spans="1:74" ht="11.1" customHeight="1" x14ac:dyDescent="0.2">
      <c r="A12" s="234" t="s">
        <v>1574</v>
      </c>
      <c r="B12" s="446" t="s">
        <v>1017</v>
      </c>
      <c r="C12" s="468">
        <v>0.29625349400000001</v>
      </c>
      <c r="D12" s="468">
        <v>0.37065585000000001</v>
      </c>
      <c r="E12" s="468">
        <v>0.51926101499999999</v>
      </c>
      <c r="F12" s="468">
        <v>0.51551790600000003</v>
      </c>
      <c r="G12" s="468">
        <v>0.69121999700000003</v>
      </c>
      <c r="H12" s="468">
        <v>0.82597848200000001</v>
      </c>
      <c r="I12" s="468">
        <v>0.82761594900000002</v>
      </c>
      <c r="J12" s="468">
        <v>0.79989882999999995</v>
      </c>
      <c r="K12" s="468">
        <v>0.72737910699999997</v>
      </c>
      <c r="L12" s="468">
        <v>0.60875872099999995</v>
      </c>
      <c r="M12" s="468">
        <v>0.36415630799999998</v>
      </c>
      <c r="N12" s="468">
        <v>0.21049652099999999</v>
      </c>
      <c r="O12" s="468">
        <v>0.26282922399999997</v>
      </c>
      <c r="P12" s="468">
        <v>0.51141621500000001</v>
      </c>
      <c r="Q12" s="468">
        <v>0.65823836099999999</v>
      </c>
      <c r="R12" s="468">
        <v>0.80700459400000002</v>
      </c>
      <c r="S12" s="468">
        <v>1.039518851</v>
      </c>
      <c r="T12" s="468">
        <v>1.1204572209999999</v>
      </c>
      <c r="U12" s="468">
        <v>1.148708555</v>
      </c>
      <c r="V12" s="468">
        <v>1.084470432</v>
      </c>
      <c r="W12" s="468">
        <v>0.85877186800000005</v>
      </c>
      <c r="X12" s="468">
        <v>0.69975560400000003</v>
      </c>
      <c r="Y12" s="468">
        <v>0.587595702</v>
      </c>
      <c r="Z12" s="468">
        <v>0.38835194699999998</v>
      </c>
      <c r="AA12" s="468">
        <v>0.42029060299999998</v>
      </c>
      <c r="AB12" s="468">
        <v>0.89717207300000001</v>
      </c>
      <c r="AC12" s="468">
        <v>1.1639788099999999</v>
      </c>
      <c r="AD12" s="468">
        <v>1.3347814760000001</v>
      </c>
      <c r="AE12" s="468">
        <v>1.698355735</v>
      </c>
      <c r="AF12" s="468">
        <v>1.7950338749999999</v>
      </c>
      <c r="AG12" s="468">
        <v>1.982367923</v>
      </c>
      <c r="AH12" s="468">
        <v>2.0382818779999998</v>
      </c>
      <c r="AI12" s="468">
        <v>1.7371300270000001</v>
      </c>
      <c r="AJ12" s="468">
        <v>1.8405294839999999</v>
      </c>
      <c r="AK12" s="468">
        <v>0.95139458300000002</v>
      </c>
      <c r="AL12" s="468">
        <v>0.84871662000000003</v>
      </c>
      <c r="AM12" s="468">
        <v>1.4508036950000001</v>
      </c>
      <c r="AN12" s="468">
        <v>1.618923694</v>
      </c>
      <c r="AO12" s="468">
        <v>2.5471873079999998</v>
      </c>
      <c r="AP12" s="468">
        <v>2.748400556</v>
      </c>
      <c r="AQ12" s="468">
        <v>3.283425593</v>
      </c>
      <c r="AR12" s="468">
        <v>3.5339501000000002</v>
      </c>
      <c r="AS12" s="468">
        <v>3.9047809629999999</v>
      </c>
      <c r="AT12" s="468">
        <v>3.8970721359999998</v>
      </c>
      <c r="AU12" s="468">
        <v>3.3103153079999998</v>
      </c>
      <c r="AV12" s="468">
        <v>2.6056203729999998</v>
      </c>
      <c r="AW12" s="468">
        <v>1.8984419429999999</v>
      </c>
      <c r="AX12" s="468">
        <v>1.4350667260000001</v>
      </c>
      <c r="AY12" s="468">
        <v>1.6929810000000001</v>
      </c>
      <c r="AZ12" s="917">
        <v>2.2977940000000001</v>
      </c>
      <c r="BA12" s="456">
        <v>3.3826710000000002</v>
      </c>
      <c r="BB12" s="456">
        <v>3.7151800000000001</v>
      </c>
      <c r="BC12" s="456">
        <v>4.3289369999999998</v>
      </c>
      <c r="BD12" s="456">
        <v>4.529026</v>
      </c>
      <c r="BE12" s="456">
        <v>4.9095389999999997</v>
      </c>
      <c r="BF12" s="456">
        <v>4.8156679999999996</v>
      </c>
      <c r="BG12" s="456">
        <v>3.9832230000000002</v>
      </c>
      <c r="BH12" s="456">
        <v>3.326098</v>
      </c>
      <c r="BI12" s="456">
        <v>2.0727159999999998</v>
      </c>
      <c r="BJ12" s="456">
        <v>1.6298010000000001</v>
      </c>
      <c r="BK12" s="456">
        <v>2.1693319999999998</v>
      </c>
      <c r="BL12" s="456">
        <v>2.8385099999999999</v>
      </c>
      <c r="BM12" s="456">
        <v>4.1071099999999996</v>
      </c>
      <c r="BN12" s="456">
        <v>4.4943340000000003</v>
      </c>
      <c r="BO12" s="456">
        <v>5.2469970000000004</v>
      </c>
      <c r="BP12" s="456">
        <v>5.6644439999999996</v>
      </c>
      <c r="BQ12" s="456">
        <v>6.0690670000000004</v>
      </c>
      <c r="BR12" s="456">
        <v>5.8831949999999997</v>
      </c>
      <c r="BS12" s="456">
        <v>4.9034680000000002</v>
      </c>
      <c r="BT12" s="456">
        <v>4.0736439999999998</v>
      </c>
      <c r="BU12" s="456">
        <v>2.548133</v>
      </c>
      <c r="BV12" s="456">
        <v>1.890476</v>
      </c>
    </row>
    <row r="13" spans="1:74" ht="11.1" customHeight="1" x14ac:dyDescent="0.2">
      <c r="A13" s="234" t="s">
        <v>691</v>
      </c>
      <c r="B13" s="478" t="s">
        <v>1559</v>
      </c>
      <c r="C13" s="468">
        <v>0.74704628299999998</v>
      </c>
      <c r="D13" s="468">
        <v>0.75389866900000002</v>
      </c>
      <c r="E13" s="468">
        <v>0.67173453800000005</v>
      </c>
      <c r="F13" s="468">
        <v>0.70556533600000004</v>
      </c>
      <c r="G13" s="468">
        <v>0.93044284499999996</v>
      </c>
      <c r="H13" s="468">
        <v>0.85170890799999999</v>
      </c>
      <c r="I13" s="468">
        <v>0.68172324799999995</v>
      </c>
      <c r="J13" s="468">
        <v>0.69419400099999995</v>
      </c>
      <c r="K13" s="468">
        <v>0.76258599900000001</v>
      </c>
      <c r="L13" s="468">
        <v>0.81281629499999997</v>
      </c>
      <c r="M13" s="468">
        <v>0.82276754500000004</v>
      </c>
      <c r="N13" s="468">
        <v>0.93922566500000004</v>
      </c>
      <c r="O13" s="468">
        <v>0.586695203</v>
      </c>
      <c r="P13" s="468">
        <v>0.528268552</v>
      </c>
      <c r="Q13" s="468">
        <v>0.57878968600000003</v>
      </c>
      <c r="R13" s="468">
        <v>0.44719741800000001</v>
      </c>
      <c r="S13" s="468">
        <v>0.51419817099999998</v>
      </c>
      <c r="T13" s="468">
        <v>0.53500678099999999</v>
      </c>
      <c r="U13" s="468">
        <v>0.70109807700000004</v>
      </c>
      <c r="V13" s="468">
        <v>0.74264327100000005</v>
      </c>
      <c r="W13" s="468">
        <v>0.70946621099999996</v>
      </c>
      <c r="X13" s="468">
        <v>0.60789124999999999</v>
      </c>
      <c r="Y13" s="468">
        <v>0.46702476700000001</v>
      </c>
      <c r="Z13" s="468">
        <v>0.50832119399999998</v>
      </c>
      <c r="AA13" s="468">
        <v>0.61905343700000004</v>
      </c>
      <c r="AB13" s="468">
        <v>0.481079178</v>
      </c>
      <c r="AC13" s="468">
        <v>0.32590977799999998</v>
      </c>
      <c r="AD13" s="468">
        <v>0.419959054</v>
      </c>
      <c r="AE13" s="468">
        <v>0.41027577900000001</v>
      </c>
      <c r="AF13" s="468">
        <v>0.40532147899999998</v>
      </c>
      <c r="AG13" s="468">
        <v>0.42345616200000002</v>
      </c>
      <c r="AH13" s="468">
        <v>0.35543245200000001</v>
      </c>
      <c r="AI13" s="468">
        <v>0.37528939500000003</v>
      </c>
      <c r="AJ13" s="468">
        <v>0.44335789399999997</v>
      </c>
      <c r="AK13" s="468">
        <v>0.369861838</v>
      </c>
      <c r="AL13" s="468">
        <v>0.41969414199999999</v>
      </c>
      <c r="AM13" s="468">
        <v>0.64087347299999997</v>
      </c>
      <c r="AN13" s="468">
        <v>0.54425260600000003</v>
      </c>
      <c r="AO13" s="468">
        <v>0.36760328599999997</v>
      </c>
      <c r="AP13" s="468">
        <v>0.376881362</v>
      </c>
      <c r="AQ13" s="468">
        <v>0.37289675</v>
      </c>
      <c r="AR13" s="468">
        <v>0.56043235400000002</v>
      </c>
      <c r="AS13" s="468">
        <v>0.62646652599999997</v>
      </c>
      <c r="AT13" s="468">
        <v>0.43331819500000002</v>
      </c>
      <c r="AU13" s="468">
        <v>0.46644519899999998</v>
      </c>
      <c r="AV13" s="468">
        <v>0.49881221100000001</v>
      </c>
      <c r="AW13" s="468">
        <v>0.42602508</v>
      </c>
      <c r="AX13" s="468">
        <v>0.41757761999999998</v>
      </c>
      <c r="AY13" s="468">
        <v>0.59633069999999999</v>
      </c>
      <c r="AZ13" s="917">
        <v>0.49020599999999998</v>
      </c>
      <c r="BA13" s="456">
        <v>0.40917100000000001</v>
      </c>
      <c r="BB13" s="456">
        <v>0.4223382</v>
      </c>
      <c r="BC13" s="456">
        <v>0.42546469999999997</v>
      </c>
      <c r="BD13" s="456">
        <v>0.51530160000000003</v>
      </c>
      <c r="BE13" s="456">
        <v>0.593499</v>
      </c>
      <c r="BF13" s="456">
        <v>0.52537999999999996</v>
      </c>
      <c r="BG13" s="456">
        <v>0.52916759999999996</v>
      </c>
      <c r="BH13" s="456">
        <v>0.4993551</v>
      </c>
      <c r="BI13" s="456">
        <v>0.43242079999999999</v>
      </c>
      <c r="BJ13" s="456">
        <v>0.4448107</v>
      </c>
      <c r="BK13" s="456">
        <v>0.59541449999999996</v>
      </c>
      <c r="BL13" s="456">
        <v>0.48840280000000003</v>
      </c>
      <c r="BM13" s="456">
        <v>0.36135240000000002</v>
      </c>
      <c r="BN13" s="456">
        <v>0.40578969999999998</v>
      </c>
      <c r="BO13" s="456">
        <v>0.40092620000000001</v>
      </c>
      <c r="BP13" s="456">
        <v>0.50673409999999997</v>
      </c>
      <c r="BQ13" s="456">
        <v>0.55772829999999995</v>
      </c>
      <c r="BR13" s="456">
        <v>0.4460945</v>
      </c>
      <c r="BS13" s="456">
        <v>0.46121390000000001</v>
      </c>
      <c r="BT13" s="456">
        <v>0.4679681</v>
      </c>
      <c r="BU13" s="456">
        <v>0.40854249999999998</v>
      </c>
      <c r="BV13" s="456">
        <v>0.41435499999999997</v>
      </c>
    </row>
    <row r="14" spans="1:74" ht="11.1" customHeight="1" x14ac:dyDescent="0.2">
      <c r="A14" s="234" t="s">
        <v>693</v>
      </c>
      <c r="B14" s="476" t="s">
        <v>1560</v>
      </c>
      <c r="C14" s="468">
        <v>60.93320379</v>
      </c>
      <c r="D14" s="468">
        <v>53.334077960000002</v>
      </c>
      <c r="E14" s="468">
        <v>52.814996120000004</v>
      </c>
      <c r="F14" s="468">
        <v>49.073623920000003</v>
      </c>
      <c r="G14" s="468">
        <v>54.090926289999999</v>
      </c>
      <c r="H14" s="468">
        <v>60.247373979999999</v>
      </c>
      <c r="I14" s="468">
        <v>65.50689672</v>
      </c>
      <c r="J14" s="468">
        <v>62.739803080000002</v>
      </c>
      <c r="K14" s="468">
        <v>54.269126880000002</v>
      </c>
      <c r="L14" s="468">
        <v>49.583464210000002</v>
      </c>
      <c r="M14" s="468">
        <v>51.353651669999998</v>
      </c>
      <c r="N14" s="468">
        <v>57.820983460000001</v>
      </c>
      <c r="O14" s="468">
        <v>55.980478040000001</v>
      </c>
      <c r="P14" s="468">
        <v>49.771135569999998</v>
      </c>
      <c r="Q14" s="468">
        <v>52.86328563</v>
      </c>
      <c r="R14" s="468">
        <v>47.556816310000002</v>
      </c>
      <c r="S14" s="468">
        <v>52.058058010000003</v>
      </c>
      <c r="T14" s="468">
        <v>58.248889310000003</v>
      </c>
      <c r="U14" s="468">
        <v>64.148195229999999</v>
      </c>
      <c r="V14" s="468">
        <v>64.982277659999994</v>
      </c>
      <c r="W14" s="468">
        <v>55.124649099999999</v>
      </c>
      <c r="X14" s="468">
        <v>51.122027500000002</v>
      </c>
      <c r="Y14" s="468">
        <v>50.246460540000001</v>
      </c>
      <c r="Z14" s="468">
        <v>53.862728539999999</v>
      </c>
      <c r="AA14" s="468">
        <v>59.881141999999997</v>
      </c>
      <c r="AB14" s="468">
        <v>49.644547920000001</v>
      </c>
      <c r="AC14" s="468">
        <v>50.363418240000001</v>
      </c>
      <c r="AD14" s="468">
        <v>47.910044679999999</v>
      </c>
      <c r="AE14" s="468">
        <v>53.060145640000002</v>
      </c>
      <c r="AF14" s="468">
        <v>59.166157800000001</v>
      </c>
      <c r="AG14" s="468">
        <v>63.640438600000003</v>
      </c>
      <c r="AH14" s="468">
        <v>64.004502689999995</v>
      </c>
      <c r="AI14" s="468">
        <v>54.807749790000003</v>
      </c>
      <c r="AJ14" s="468">
        <v>51.616678579999999</v>
      </c>
      <c r="AK14" s="468">
        <v>50.319468360000002</v>
      </c>
      <c r="AL14" s="468">
        <v>56.156973100000002</v>
      </c>
      <c r="AM14" s="468">
        <v>62.1679326</v>
      </c>
      <c r="AN14" s="468">
        <v>53.208584600000002</v>
      </c>
      <c r="AO14" s="468">
        <v>51.070795699999998</v>
      </c>
      <c r="AP14" s="468">
        <v>48.690639599999997</v>
      </c>
      <c r="AQ14" s="468">
        <v>51.163700900000002</v>
      </c>
      <c r="AR14" s="468">
        <v>60.277065899999997</v>
      </c>
      <c r="AS14" s="468">
        <v>68.606442700000002</v>
      </c>
      <c r="AT14" s="468">
        <v>63.9899378</v>
      </c>
      <c r="AU14" s="468">
        <v>56.095580499999997</v>
      </c>
      <c r="AV14" s="468">
        <v>53.092632899999998</v>
      </c>
      <c r="AW14" s="468">
        <v>51.157163199999999</v>
      </c>
      <c r="AX14" s="468">
        <v>59.443650599999998</v>
      </c>
      <c r="AY14" s="468">
        <v>62.1156729</v>
      </c>
      <c r="AZ14" s="917">
        <v>54.470410000000001</v>
      </c>
      <c r="BA14" s="456">
        <v>54.567399999999999</v>
      </c>
      <c r="BB14" s="456">
        <v>50.344709999999999</v>
      </c>
      <c r="BC14" s="456">
        <v>54.00074</v>
      </c>
      <c r="BD14" s="456">
        <v>60.451929999999997</v>
      </c>
      <c r="BE14" s="456">
        <v>67.763639999999995</v>
      </c>
      <c r="BF14" s="456">
        <v>66.496889999999993</v>
      </c>
      <c r="BG14" s="456">
        <v>57.006250000000001</v>
      </c>
      <c r="BH14" s="456">
        <v>53.169499999999999</v>
      </c>
      <c r="BI14" s="456">
        <v>52.568660000000001</v>
      </c>
      <c r="BJ14" s="456">
        <v>58.065069999999999</v>
      </c>
      <c r="BK14" s="456">
        <v>60.878779999999999</v>
      </c>
      <c r="BL14" s="456">
        <v>53.432319999999997</v>
      </c>
      <c r="BM14" s="456">
        <v>53.970500000000001</v>
      </c>
      <c r="BN14" s="456">
        <v>50.303159999999998</v>
      </c>
      <c r="BO14" s="456">
        <v>54.421990000000001</v>
      </c>
      <c r="BP14" s="456">
        <v>61.272550000000003</v>
      </c>
      <c r="BQ14" s="456">
        <v>68.926419999999993</v>
      </c>
      <c r="BR14" s="456">
        <v>67.876930000000002</v>
      </c>
      <c r="BS14" s="456">
        <v>58.118079999999999</v>
      </c>
      <c r="BT14" s="456">
        <v>54.001930000000002</v>
      </c>
      <c r="BU14" s="456">
        <v>53.66516</v>
      </c>
      <c r="BV14" s="456">
        <v>58.876620000000003</v>
      </c>
    </row>
    <row r="15" spans="1:74" ht="11.1" customHeight="1" x14ac:dyDescent="0.2">
      <c r="A15" s="229"/>
      <c r="B15" s="67" t="s">
        <v>741</v>
      </c>
      <c r="C15" s="469"/>
      <c r="D15" s="469"/>
      <c r="E15" s="469"/>
      <c r="F15" s="469"/>
      <c r="G15" s="469"/>
      <c r="H15" s="469"/>
      <c r="I15" s="469"/>
      <c r="J15" s="469"/>
      <c r="K15" s="469"/>
      <c r="L15" s="469"/>
      <c r="M15" s="469"/>
      <c r="N15" s="469"/>
      <c r="O15" s="469"/>
      <c r="P15" s="469"/>
      <c r="Q15" s="469"/>
      <c r="R15" s="469"/>
      <c r="S15" s="469"/>
      <c r="T15" s="469"/>
      <c r="U15" s="469"/>
      <c r="V15" s="469"/>
      <c r="W15" s="469"/>
      <c r="X15" s="469"/>
      <c r="Y15" s="469"/>
      <c r="Z15" s="469"/>
      <c r="AA15" s="469"/>
      <c r="AB15" s="469"/>
      <c r="AC15" s="469"/>
      <c r="AD15" s="469"/>
      <c r="AE15" s="469"/>
      <c r="AF15" s="469"/>
      <c r="AG15" s="469"/>
      <c r="AH15" s="469"/>
      <c r="AI15" s="469"/>
      <c r="AJ15" s="469"/>
      <c r="AK15" s="469"/>
      <c r="AL15" s="469"/>
      <c r="AM15" s="469"/>
      <c r="AN15" s="469"/>
      <c r="AO15" s="469"/>
      <c r="AP15" s="469"/>
      <c r="AQ15" s="469"/>
      <c r="AR15" s="469"/>
      <c r="AS15" s="469"/>
      <c r="AT15" s="469"/>
      <c r="AU15" s="469"/>
      <c r="AV15" s="469"/>
      <c r="AW15" s="469"/>
      <c r="AX15" s="469"/>
      <c r="AY15" s="469"/>
      <c r="AZ15" s="946"/>
      <c r="BA15" s="474"/>
      <c r="BB15" s="474"/>
      <c r="BC15" s="474"/>
      <c r="BD15" s="474"/>
      <c r="BE15" s="474"/>
      <c r="BF15" s="474"/>
      <c r="BG15" s="474"/>
      <c r="BH15" s="474"/>
      <c r="BI15" s="474"/>
      <c r="BJ15" s="474"/>
      <c r="BK15" s="474"/>
      <c r="BL15" s="474"/>
      <c r="BM15" s="474"/>
      <c r="BN15" s="474"/>
      <c r="BO15" s="474"/>
      <c r="BP15" s="474"/>
      <c r="BQ15" s="474"/>
      <c r="BR15" s="474"/>
      <c r="BS15" s="474"/>
      <c r="BT15" s="474"/>
      <c r="BU15" s="474"/>
      <c r="BV15" s="474"/>
    </row>
    <row r="16" spans="1:74" s="285" customFormat="1" ht="11.1" customHeight="1" x14ac:dyDescent="0.2">
      <c r="A16" s="475" t="s">
        <v>699</v>
      </c>
      <c r="B16" s="477" t="s">
        <v>1027</v>
      </c>
      <c r="C16" s="301">
        <v>26.612973041</v>
      </c>
      <c r="D16" s="301">
        <v>24.165663541000001</v>
      </c>
      <c r="E16" s="301">
        <v>24.216514603</v>
      </c>
      <c r="F16" s="301">
        <v>22.325693206</v>
      </c>
      <c r="G16" s="301">
        <v>24.493359989999998</v>
      </c>
      <c r="H16" s="301">
        <v>27.802564282999999</v>
      </c>
      <c r="I16" s="301">
        <v>31.253970622000001</v>
      </c>
      <c r="J16" s="301">
        <v>29.777250202000001</v>
      </c>
      <c r="K16" s="301">
        <v>24.723816901999999</v>
      </c>
      <c r="L16" s="301">
        <v>21.659013814000001</v>
      </c>
      <c r="M16" s="301">
        <v>23.555438616</v>
      </c>
      <c r="N16" s="301">
        <v>26.847326900999999</v>
      </c>
      <c r="O16" s="301">
        <v>26.222338839999999</v>
      </c>
      <c r="P16" s="301">
        <v>22.805468375</v>
      </c>
      <c r="Q16" s="301">
        <v>24.546349082999999</v>
      </c>
      <c r="R16" s="301">
        <v>22.018230864</v>
      </c>
      <c r="S16" s="301">
        <v>23.122620260000001</v>
      </c>
      <c r="T16" s="301">
        <v>25.813608516999999</v>
      </c>
      <c r="U16" s="301">
        <v>29.477633902000001</v>
      </c>
      <c r="V16" s="301">
        <v>30.910459876000001</v>
      </c>
      <c r="W16" s="301">
        <v>25.801639470000001</v>
      </c>
      <c r="X16" s="301">
        <v>23.443187965</v>
      </c>
      <c r="Y16" s="301">
        <v>23.211117180999999</v>
      </c>
      <c r="Z16" s="301">
        <v>24.918865108999999</v>
      </c>
      <c r="AA16" s="301">
        <v>28.693717663000001</v>
      </c>
      <c r="AB16" s="301">
        <v>23.326435464999999</v>
      </c>
      <c r="AC16" s="301">
        <v>23.863404459000002</v>
      </c>
      <c r="AD16" s="301">
        <v>22.450636306</v>
      </c>
      <c r="AE16" s="301">
        <v>24.858779942999998</v>
      </c>
      <c r="AF16" s="301">
        <v>28.827744705000001</v>
      </c>
      <c r="AG16" s="301">
        <v>31.190019481</v>
      </c>
      <c r="AH16" s="301">
        <v>31.839911361999999</v>
      </c>
      <c r="AI16" s="301">
        <v>26.09157355</v>
      </c>
      <c r="AJ16" s="301">
        <v>24.406845093000001</v>
      </c>
      <c r="AK16" s="301">
        <v>23.006307211999999</v>
      </c>
      <c r="AL16" s="301">
        <v>26.165220103999999</v>
      </c>
      <c r="AM16" s="301">
        <v>29.830928969999999</v>
      </c>
      <c r="AN16" s="301">
        <v>26.210011704999999</v>
      </c>
      <c r="AO16" s="301">
        <v>25.206532408000001</v>
      </c>
      <c r="AP16" s="301">
        <v>23.372158031000001</v>
      </c>
      <c r="AQ16" s="301">
        <v>24.531850275</v>
      </c>
      <c r="AR16" s="301">
        <v>28.322769619999999</v>
      </c>
      <c r="AS16" s="301">
        <v>32.505840675999998</v>
      </c>
      <c r="AT16" s="301">
        <v>31.120479586999998</v>
      </c>
      <c r="AU16" s="301">
        <v>26.501752773</v>
      </c>
      <c r="AV16" s="301">
        <v>25.132895993999998</v>
      </c>
      <c r="AW16" s="301">
        <v>24.733750647000001</v>
      </c>
      <c r="AX16" s="301">
        <v>28.982272374000001</v>
      </c>
      <c r="AY16" s="301">
        <v>29.178879999999999</v>
      </c>
      <c r="AZ16" s="916">
        <v>24.51998</v>
      </c>
      <c r="BA16" s="462">
        <v>24.029509999999998</v>
      </c>
      <c r="BB16" s="462">
        <v>23.08473</v>
      </c>
      <c r="BC16" s="462">
        <v>24.422509999999999</v>
      </c>
      <c r="BD16" s="462">
        <v>28.254539999999999</v>
      </c>
      <c r="BE16" s="462">
        <v>32.640770000000003</v>
      </c>
      <c r="BF16" s="462">
        <v>32.052460000000004</v>
      </c>
      <c r="BG16" s="462">
        <v>26.790330000000001</v>
      </c>
      <c r="BH16" s="462">
        <v>24.441099999999999</v>
      </c>
      <c r="BI16" s="462">
        <v>24.272929999999999</v>
      </c>
      <c r="BJ16" s="462">
        <v>27.514469999999999</v>
      </c>
      <c r="BK16" s="462">
        <v>28.424199999999999</v>
      </c>
      <c r="BL16" s="462">
        <v>25.665479999999999</v>
      </c>
      <c r="BM16" s="462">
        <v>24.824439999999999</v>
      </c>
      <c r="BN16" s="462">
        <v>23.441700000000001</v>
      </c>
      <c r="BO16" s="462">
        <v>24.95431</v>
      </c>
      <c r="BP16" s="462">
        <v>29.041060000000002</v>
      </c>
      <c r="BQ16" s="462">
        <v>33.460120000000003</v>
      </c>
      <c r="BR16" s="462">
        <v>32.938920000000003</v>
      </c>
      <c r="BS16" s="462">
        <v>27.550350000000002</v>
      </c>
      <c r="BT16" s="462">
        <v>25.226949999999999</v>
      </c>
      <c r="BU16" s="462">
        <v>24.923500000000001</v>
      </c>
      <c r="BV16" s="462">
        <v>27.9816</v>
      </c>
    </row>
    <row r="17" spans="1:74" ht="11.1" customHeight="1" x14ac:dyDescent="0.2">
      <c r="A17" s="234" t="s">
        <v>694</v>
      </c>
      <c r="B17" s="478" t="s">
        <v>1021</v>
      </c>
      <c r="C17" s="468">
        <v>5.1791416860000004</v>
      </c>
      <c r="D17" s="468">
        <v>4.2803335870000003</v>
      </c>
      <c r="E17" s="468">
        <v>3.3753965629999998</v>
      </c>
      <c r="F17" s="468">
        <v>2.7592864719999999</v>
      </c>
      <c r="G17" s="468">
        <v>4.7368328479999997</v>
      </c>
      <c r="H17" s="468">
        <v>6.1696873319999996</v>
      </c>
      <c r="I17" s="468">
        <v>9.5690507549999992</v>
      </c>
      <c r="J17" s="468">
        <v>8.9001827890000005</v>
      </c>
      <c r="K17" s="468">
        <v>6.6090803930000002</v>
      </c>
      <c r="L17" s="468">
        <v>5.5912071880000003</v>
      </c>
      <c r="M17" s="468">
        <v>5.5372189240000003</v>
      </c>
      <c r="N17" s="468">
        <v>6.0871225859999996</v>
      </c>
      <c r="O17" s="468">
        <v>6.0687990349999996</v>
      </c>
      <c r="P17" s="468">
        <v>4.8737640600000001</v>
      </c>
      <c r="Q17" s="468">
        <v>5.2200414320000004</v>
      </c>
      <c r="R17" s="468">
        <v>4.9756550810000002</v>
      </c>
      <c r="S17" s="468">
        <v>7.5079029500000001</v>
      </c>
      <c r="T17" s="468">
        <v>9.4072658770000004</v>
      </c>
      <c r="U17" s="468">
        <v>10.481615762000001</v>
      </c>
      <c r="V17" s="468">
        <v>11.157837976</v>
      </c>
      <c r="W17" s="468">
        <v>8.3501218260000005</v>
      </c>
      <c r="X17" s="468">
        <v>5.633761003</v>
      </c>
      <c r="Y17" s="468">
        <v>5.8701799939999999</v>
      </c>
      <c r="Z17" s="468">
        <v>6.973570219</v>
      </c>
      <c r="AA17" s="468">
        <v>8.6387517470000006</v>
      </c>
      <c r="AB17" s="468">
        <v>6.2124405820000002</v>
      </c>
      <c r="AC17" s="468">
        <v>6.2363648850000004</v>
      </c>
      <c r="AD17" s="468">
        <v>5.6798054579999997</v>
      </c>
      <c r="AE17" s="468">
        <v>7.8373096689999997</v>
      </c>
      <c r="AF17" s="468">
        <v>9.2485206059999996</v>
      </c>
      <c r="AG17" s="468">
        <v>11.629384397000001</v>
      </c>
      <c r="AH17" s="468">
        <v>11.714426452</v>
      </c>
      <c r="AI17" s="468">
        <v>8.0738236679999993</v>
      </c>
      <c r="AJ17" s="468">
        <v>6.5451944900000001</v>
      </c>
      <c r="AK17" s="468">
        <v>5.9993303999999998</v>
      </c>
      <c r="AL17" s="468">
        <v>6.8304284209999997</v>
      </c>
      <c r="AM17" s="468">
        <v>7.5062661469999998</v>
      </c>
      <c r="AN17" s="468">
        <v>6.0564630639999999</v>
      </c>
      <c r="AO17" s="468">
        <v>4.9294758290000003</v>
      </c>
      <c r="AP17" s="468">
        <v>5.0740860379999999</v>
      </c>
      <c r="AQ17" s="468">
        <v>7.0054360969999996</v>
      </c>
      <c r="AR17" s="468">
        <v>8.5821160029999994</v>
      </c>
      <c r="AS17" s="468">
        <v>10.853167907</v>
      </c>
      <c r="AT17" s="468">
        <v>10.530029789</v>
      </c>
      <c r="AU17" s="468">
        <v>8.2492786910000007</v>
      </c>
      <c r="AV17" s="468">
        <v>6.4665825469999998</v>
      </c>
      <c r="AW17" s="468">
        <v>5.54981949</v>
      </c>
      <c r="AX17" s="468">
        <v>5.9607858660000002</v>
      </c>
      <c r="AY17" s="468">
        <v>7.142601</v>
      </c>
      <c r="AZ17" s="917">
        <v>5.3567729999999996</v>
      </c>
      <c r="BA17" s="456">
        <v>3.6728130000000001</v>
      </c>
      <c r="BB17" s="456">
        <v>3.965077</v>
      </c>
      <c r="BC17" s="456">
        <v>6.0682590000000003</v>
      </c>
      <c r="BD17" s="456">
        <v>7.8907319999999999</v>
      </c>
      <c r="BE17" s="456">
        <v>10.390560000000001</v>
      </c>
      <c r="BF17" s="456">
        <v>10.38278</v>
      </c>
      <c r="BG17" s="456">
        <v>7.5494890000000003</v>
      </c>
      <c r="BH17" s="456">
        <v>5.3607779999999998</v>
      </c>
      <c r="BI17" s="456">
        <v>4.8997609999999998</v>
      </c>
      <c r="BJ17" s="456">
        <v>5.6761980000000003</v>
      </c>
      <c r="BK17" s="456">
        <v>6.1242539999999996</v>
      </c>
      <c r="BL17" s="456">
        <v>4.9790640000000002</v>
      </c>
      <c r="BM17" s="456">
        <v>4.0375990000000002</v>
      </c>
      <c r="BN17" s="456">
        <v>4.5571250000000001</v>
      </c>
      <c r="BO17" s="456">
        <v>6.4751589999999997</v>
      </c>
      <c r="BP17" s="456">
        <v>7.9805650000000004</v>
      </c>
      <c r="BQ17" s="456">
        <v>10.60266</v>
      </c>
      <c r="BR17" s="456">
        <v>10.69322</v>
      </c>
      <c r="BS17" s="456">
        <v>7.8255840000000001</v>
      </c>
      <c r="BT17" s="456">
        <v>5.254861</v>
      </c>
      <c r="BU17" s="456">
        <v>5.0693330000000003</v>
      </c>
      <c r="BV17" s="456">
        <v>5.8192550000000001</v>
      </c>
    </row>
    <row r="18" spans="1:74" ht="11.1" customHeight="1" x14ac:dyDescent="0.2">
      <c r="A18" s="234" t="s">
        <v>695</v>
      </c>
      <c r="B18" s="478" t="s">
        <v>473</v>
      </c>
      <c r="C18" s="468">
        <v>9.1125634249999994</v>
      </c>
      <c r="D18" s="468">
        <v>7.7821042460000003</v>
      </c>
      <c r="E18" s="468">
        <v>7.0922443959999999</v>
      </c>
      <c r="F18" s="468">
        <v>4.9651907460000002</v>
      </c>
      <c r="G18" s="468">
        <v>6.6019597829999999</v>
      </c>
      <c r="H18" s="468">
        <v>9.8658428970000003</v>
      </c>
      <c r="I18" s="468">
        <v>11.417959577</v>
      </c>
      <c r="J18" s="468">
        <v>11.816677387</v>
      </c>
      <c r="K18" s="468">
        <v>7.9411497349999998</v>
      </c>
      <c r="L18" s="468">
        <v>6.7695622990000004</v>
      </c>
      <c r="M18" s="468">
        <v>5.6774272359999998</v>
      </c>
      <c r="N18" s="468">
        <v>8.072504404</v>
      </c>
      <c r="O18" s="468">
        <v>7.8564777430000001</v>
      </c>
      <c r="P18" s="468">
        <v>5.1325169089999996</v>
      </c>
      <c r="Q18" s="468">
        <v>5.3130817009999998</v>
      </c>
      <c r="R18" s="468">
        <v>3.3536768110000001</v>
      </c>
      <c r="S18" s="468">
        <v>4.947615066</v>
      </c>
      <c r="T18" s="468">
        <v>7.6667219710000003</v>
      </c>
      <c r="U18" s="468">
        <v>8.8281326890000003</v>
      </c>
      <c r="V18" s="468">
        <v>9.4859895949999995</v>
      </c>
      <c r="W18" s="468">
        <v>6.8250862879999996</v>
      </c>
      <c r="X18" s="468">
        <v>5.2899559729999996</v>
      </c>
      <c r="Y18" s="468">
        <v>5.650487601</v>
      </c>
      <c r="Z18" s="468">
        <v>5.246628104</v>
      </c>
      <c r="AA18" s="468">
        <v>9.3705790980000003</v>
      </c>
      <c r="AB18" s="468">
        <v>4.3550781110000001</v>
      </c>
      <c r="AC18" s="468">
        <v>3.992173513</v>
      </c>
      <c r="AD18" s="468">
        <v>3.7116131220000002</v>
      </c>
      <c r="AE18" s="468">
        <v>5.1523583129999997</v>
      </c>
      <c r="AF18" s="468">
        <v>6.6932750040000002</v>
      </c>
      <c r="AG18" s="468">
        <v>8.9788149369999992</v>
      </c>
      <c r="AH18" s="468">
        <v>9.347545641</v>
      </c>
      <c r="AI18" s="468">
        <v>7.3830700370000004</v>
      </c>
      <c r="AJ18" s="468">
        <v>5.6593417969999997</v>
      </c>
      <c r="AK18" s="468">
        <v>4.9703328410000003</v>
      </c>
      <c r="AL18" s="468">
        <v>7.417110793</v>
      </c>
      <c r="AM18" s="468">
        <v>9.6455156940000002</v>
      </c>
      <c r="AN18" s="468">
        <v>8.2216712449999996</v>
      </c>
      <c r="AO18" s="468">
        <v>5.4885323330000002</v>
      </c>
      <c r="AP18" s="468">
        <v>4.3993128629999996</v>
      </c>
      <c r="AQ18" s="468">
        <v>5.944489548</v>
      </c>
      <c r="AR18" s="468">
        <v>7.8042734239999998</v>
      </c>
      <c r="AS18" s="468">
        <v>10.170733222999999</v>
      </c>
      <c r="AT18" s="468">
        <v>10.133418289</v>
      </c>
      <c r="AU18" s="468">
        <v>8.6639342880000001</v>
      </c>
      <c r="AV18" s="468">
        <v>6.8451731970000003</v>
      </c>
      <c r="AW18" s="468">
        <v>7.3491957729999999</v>
      </c>
      <c r="AX18" s="468">
        <v>8.6322085459999993</v>
      </c>
      <c r="AY18" s="468">
        <v>9.4167860000000001</v>
      </c>
      <c r="AZ18" s="917">
        <v>6.4491230000000002</v>
      </c>
      <c r="BA18" s="456">
        <v>5.0245040000000003</v>
      </c>
      <c r="BB18" s="456">
        <v>4.154191</v>
      </c>
      <c r="BC18" s="456">
        <v>5.7723190000000004</v>
      </c>
      <c r="BD18" s="456">
        <v>7.5847990000000003</v>
      </c>
      <c r="BE18" s="456">
        <v>10.021129999999999</v>
      </c>
      <c r="BF18" s="456">
        <v>10.30176</v>
      </c>
      <c r="BG18" s="456">
        <v>8.4615650000000002</v>
      </c>
      <c r="BH18" s="456">
        <v>6.1327109999999996</v>
      </c>
      <c r="BI18" s="456">
        <v>6.7267910000000004</v>
      </c>
      <c r="BJ18" s="456">
        <v>8.1046759999999995</v>
      </c>
      <c r="BK18" s="456">
        <v>9.3580950000000005</v>
      </c>
      <c r="BL18" s="456">
        <v>7.8217689999999997</v>
      </c>
      <c r="BM18" s="456">
        <v>5.3857840000000001</v>
      </c>
      <c r="BN18" s="456">
        <v>4.6997309999999999</v>
      </c>
      <c r="BO18" s="456">
        <v>6.185848</v>
      </c>
      <c r="BP18" s="456">
        <v>7.896757</v>
      </c>
      <c r="BQ18" s="456">
        <v>10.3101</v>
      </c>
      <c r="BR18" s="456">
        <v>10.65343</v>
      </c>
      <c r="BS18" s="456">
        <v>8.7529710000000005</v>
      </c>
      <c r="BT18" s="456">
        <v>6.1372850000000003</v>
      </c>
      <c r="BU18" s="456">
        <v>6.8537189999999999</v>
      </c>
      <c r="BV18" s="456">
        <v>8.1270880000000005</v>
      </c>
    </row>
    <row r="19" spans="1:74" ht="11.1" customHeight="1" x14ac:dyDescent="0.2">
      <c r="A19" s="234" t="s">
        <v>696</v>
      </c>
      <c r="B19" s="446" t="s">
        <v>1022</v>
      </c>
      <c r="C19" s="468">
        <v>1.509182</v>
      </c>
      <c r="D19" s="468">
        <v>1.3294170000000001</v>
      </c>
      <c r="E19" s="468">
        <v>1.4451879999999999</v>
      </c>
      <c r="F19" s="468">
        <v>1.3909940000000001</v>
      </c>
      <c r="G19" s="468">
        <v>1.4785779999999999</v>
      </c>
      <c r="H19" s="468">
        <v>1.419049</v>
      </c>
      <c r="I19" s="468">
        <v>1.3041290000000001</v>
      </c>
      <c r="J19" s="468">
        <v>1.3645830000000001</v>
      </c>
      <c r="K19" s="468">
        <v>1.27535</v>
      </c>
      <c r="L19" s="468">
        <v>0.14446999999999999</v>
      </c>
      <c r="M19" s="468">
        <v>0.52611699999999995</v>
      </c>
      <c r="N19" s="468">
        <v>1.4134059999999999</v>
      </c>
      <c r="O19" s="468">
        <v>1.495465</v>
      </c>
      <c r="P19" s="468">
        <v>1.295536</v>
      </c>
      <c r="Q19" s="468">
        <v>1.474262</v>
      </c>
      <c r="R19" s="468">
        <v>1.362115</v>
      </c>
      <c r="S19" s="468">
        <v>1.481371</v>
      </c>
      <c r="T19" s="468">
        <v>1.4230959999999999</v>
      </c>
      <c r="U19" s="468">
        <v>1.447565</v>
      </c>
      <c r="V19" s="468">
        <v>1.45313</v>
      </c>
      <c r="W19" s="468">
        <v>1.4381390000000001</v>
      </c>
      <c r="X19" s="468">
        <v>1.3836470000000001</v>
      </c>
      <c r="Y19" s="468">
        <v>1.4598359999999999</v>
      </c>
      <c r="Z19" s="468">
        <v>1.5137560000000001</v>
      </c>
      <c r="AA19" s="468">
        <v>1.504486</v>
      </c>
      <c r="AB19" s="468">
        <v>1.414974</v>
      </c>
      <c r="AC19" s="468">
        <v>1.3786959999999999</v>
      </c>
      <c r="AD19" s="468">
        <v>0.57104299999999997</v>
      </c>
      <c r="AE19" s="468">
        <v>1.164137</v>
      </c>
      <c r="AF19" s="468">
        <v>1.4320569999999999</v>
      </c>
      <c r="AG19" s="468">
        <v>1.465236</v>
      </c>
      <c r="AH19" s="468">
        <v>1.267652</v>
      </c>
      <c r="AI19" s="468">
        <v>1.33314</v>
      </c>
      <c r="AJ19" s="468">
        <v>0.88792899999999997</v>
      </c>
      <c r="AK19" s="468">
        <v>1.368682</v>
      </c>
      <c r="AL19" s="468">
        <v>1.511925</v>
      </c>
      <c r="AM19" s="468">
        <v>1.510186</v>
      </c>
      <c r="AN19" s="468">
        <v>1.356069</v>
      </c>
      <c r="AO19" s="468">
        <v>1.50312</v>
      </c>
      <c r="AP19" s="468">
        <v>1.4429749999999999</v>
      </c>
      <c r="AQ19" s="468">
        <v>1.4914689999999999</v>
      </c>
      <c r="AR19" s="468">
        <v>1.4339090000000001</v>
      </c>
      <c r="AS19" s="468">
        <v>1.458178</v>
      </c>
      <c r="AT19" s="468">
        <v>1.4633</v>
      </c>
      <c r="AU19" s="468">
        <v>1.4298120000000001</v>
      </c>
      <c r="AV19" s="468">
        <v>0.61427900000000002</v>
      </c>
      <c r="AW19" s="468">
        <v>0.97571300000000005</v>
      </c>
      <c r="AX19" s="468">
        <v>1.5120089999999999</v>
      </c>
      <c r="AY19" s="468">
        <v>1.4633400000000001</v>
      </c>
      <c r="AZ19" s="917">
        <v>1.3145</v>
      </c>
      <c r="BA19" s="456">
        <v>1.4349499999999999</v>
      </c>
      <c r="BB19" s="456">
        <v>1.38866</v>
      </c>
      <c r="BC19" s="456">
        <v>1.4349499999999999</v>
      </c>
      <c r="BD19" s="456">
        <v>1.38866</v>
      </c>
      <c r="BE19" s="456">
        <v>1.4349499999999999</v>
      </c>
      <c r="BF19" s="456">
        <v>1.4349499999999999</v>
      </c>
      <c r="BG19" s="456">
        <v>1.33517</v>
      </c>
      <c r="BH19" s="456">
        <v>0.86055000000000004</v>
      </c>
      <c r="BI19" s="456">
        <v>1.3092900000000001</v>
      </c>
      <c r="BJ19" s="456">
        <v>1.4349499999999999</v>
      </c>
      <c r="BK19" s="456">
        <v>1.4349499999999999</v>
      </c>
      <c r="BL19" s="456">
        <v>1.29609</v>
      </c>
      <c r="BM19" s="456">
        <v>1.4349499999999999</v>
      </c>
      <c r="BN19" s="456">
        <v>0.57899</v>
      </c>
      <c r="BO19" s="456">
        <v>0.98012999999999995</v>
      </c>
      <c r="BP19" s="456">
        <v>1.38866</v>
      </c>
      <c r="BQ19" s="456">
        <v>1.4349499999999999</v>
      </c>
      <c r="BR19" s="456">
        <v>1.4349499999999999</v>
      </c>
      <c r="BS19" s="456">
        <v>1.38866</v>
      </c>
      <c r="BT19" s="456">
        <v>1.4349499999999999</v>
      </c>
      <c r="BU19" s="456">
        <v>1.38866</v>
      </c>
      <c r="BV19" s="456">
        <v>1.4349499999999999</v>
      </c>
    </row>
    <row r="20" spans="1:74" ht="11.1" customHeight="1" x14ac:dyDescent="0.2">
      <c r="A20" s="235" t="s">
        <v>697</v>
      </c>
      <c r="B20" s="446" t="s">
        <v>1015</v>
      </c>
      <c r="C20" s="468">
        <v>0.99909825600000002</v>
      </c>
      <c r="D20" s="468">
        <v>0.94104800700000002</v>
      </c>
      <c r="E20" s="468">
        <v>1.075584125</v>
      </c>
      <c r="F20" s="468">
        <v>1.231866235</v>
      </c>
      <c r="G20" s="468">
        <v>1.2243270879999999</v>
      </c>
      <c r="H20" s="468">
        <v>1.357150471</v>
      </c>
      <c r="I20" s="468">
        <v>1.1194881029999999</v>
      </c>
      <c r="J20" s="468">
        <v>0.94913141999999995</v>
      </c>
      <c r="K20" s="468">
        <v>0.81927064900000002</v>
      </c>
      <c r="L20" s="468">
        <v>0.67965273900000001</v>
      </c>
      <c r="M20" s="468">
        <v>0.84518682999999994</v>
      </c>
      <c r="N20" s="468">
        <v>1.082324077</v>
      </c>
      <c r="O20" s="468">
        <v>0.76508900000000002</v>
      </c>
      <c r="P20" s="468">
        <v>0.98470999999999997</v>
      </c>
      <c r="Q20" s="468">
        <v>1.238362</v>
      </c>
      <c r="R20" s="468">
        <v>0.90567600000000004</v>
      </c>
      <c r="S20" s="468">
        <v>1.080881</v>
      </c>
      <c r="T20" s="468">
        <v>0.97597800000000001</v>
      </c>
      <c r="U20" s="468">
        <v>1.185673</v>
      </c>
      <c r="V20" s="468">
        <v>1.239071</v>
      </c>
      <c r="W20" s="468">
        <v>1.0585910000000001</v>
      </c>
      <c r="X20" s="468">
        <v>0.89902400000000005</v>
      </c>
      <c r="Y20" s="468">
        <v>0.79858200000000001</v>
      </c>
      <c r="Z20" s="468">
        <v>0.635965</v>
      </c>
      <c r="AA20" s="468">
        <v>0.90029250699999996</v>
      </c>
      <c r="AB20" s="468">
        <v>0.85162616599999996</v>
      </c>
      <c r="AC20" s="468">
        <v>0.93635185399999998</v>
      </c>
      <c r="AD20" s="468">
        <v>1.010665444</v>
      </c>
      <c r="AE20" s="468">
        <v>1.2505535219999999</v>
      </c>
      <c r="AF20" s="468">
        <v>1.3133782469999999</v>
      </c>
      <c r="AG20" s="468">
        <v>0.91668148400000005</v>
      </c>
      <c r="AH20" s="468">
        <v>1.1783297370000001</v>
      </c>
      <c r="AI20" s="468">
        <v>1.0062735229999999</v>
      </c>
      <c r="AJ20" s="468">
        <v>0.91786132499999995</v>
      </c>
      <c r="AK20" s="468">
        <v>1.0041341989999999</v>
      </c>
      <c r="AL20" s="468">
        <v>0.77615833000000001</v>
      </c>
      <c r="AM20" s="468">
        <v>1.139880934</v>
      </c>
      <c r="AN20" s="468">
        <v>1.039621116</v>
      </c>
      <c r="AO20" s="468">
        <v>1.1527556130000001</v>
      </c>
      <c r="AP20" s="468">
        <v>1.1750524360000001</v>
      </c>
      <c r="AQ20" s="468">
        <v>1.251832555</v>
      </c>
      <c r="AR20" s="468">
        <v>1.141649844</v>
      </c>
      <c r="AS20" s="468">
        <v>0.98760482699999996</v>
      </c>
      <c r="AT20" s="468">
        <v>1.0329690359999999</v>
      </c>
      <c r="AU20" s="468">
        <v>0.758156371</v>
      </c>
      <c r="AV20" s="468">
        <v>0.85839703000000001</v>
      </c>
      <c r="AW20" s="468">
        <v>0.965394321</v>
      </c>
      <c r="AX20" s="468">
        <v>1.2695472759999999</v>
      </c>
      <c r="AY20" s="468">
        <v>1.349621</v>
      </c>
      <c r="AZ20" s="917">
        <v>1.174917</v>
      </c>
      <c r="BA20" s="456">
        <v>1.2493449999999999</v>
      </c>
      <c r="BB20" s="456">
        <v>1.363264</v>
      </c>
      <c r="BC20" s="456">
        <v>1.509344</v>
      </c>
      <c r="BD20" s="456">
        <v>1.3951180000000001</v>
      </c>
      <c r="BE20" s="456">
        <v>1.407192</v>
      </c>
      <c r="BF20" s="456">
        <v>1.22448</v>
      </c>
      <c r="BG20" s="456">
        <v>1.0942369999999999</v>
      </c>
      <c r="BH20" s="456">
        <v>1.033385</v>
      </c>
      <c r="BI20" s="456">
        <v>0.99572640000000001</v>
      </c>
      <c r="BJ20" s="456">
        <v>1.0202040000000001</v>
      </c>
      <c r="BK20" s="456">
        <v>1.1766779999999999</v>
      </c>
      <c r="BL20" s="456">
        <v>1.0665739999999999</v>
      </c>
      <c r="BM20" s="456">
        <v>1.166148</v>
      </c>
      <c r="BN20" s="456">
        <v>1.30742</v>
      </c>
      <c r="BO20" s="456">
        <v>1.46932</v>
      </c>
      <c r="BP20" s="456">
        <v>1.3682529999999999</v>
      </c>
      <c r="BQ20" s="456">
        <v>1.387937</v>
      </c>
      <c r="BR20" s="456">
        <v>1.2111259999999999</v>
      </c>
      <c r="BS20" s="456">
        <v>1.0852729999999999</v>
      </c>
      <c r="BT20" s="456">
        <v>1.0269600000000001</v>
      </c>
      <c r="BU20" s="456">
        <v>0.99141420000000002</v>
      </c>
      <c r="BV20" s="456">
        <v>1.0171140000000001</v>
      </c>
    </row>
    <row r="21" spans="1:74" ht="11.1" customHeight="1" x14ac:dyDescent="0.2">
      <c r="A21" s="234" t="s">
        <v>1575</v>
      </c>
      <c r="B21" s="446" t="s">
        <v>1016</v>
      </c>
      <c r="C21" s="468">
        <v>9.7044836720000003</v>
      </c>
      <c r="D21" s="468">
        <v>9.7151796350000001</v>
      </c>
      <c r="E21" s="468">
        <v>11.072441570000001</v>
      </c>
      <c r="F21" s="468">
        <v>11.805044412999999</v>
      </c>
      <c r="G21" s="468">
        <v>10.219502455000001</v>
      </c>
      <c r="H21" s="468">
        <v>8.7599183370000002</v>
      </c>
      <c r="I21" s="468">
        <v>7.6742326319999998</v>
      </c>
      <c r="J21" s="468">
        <v>6.6012249159999996</v>
      </c>
      <c r="K21" s="468">
        <v>7.9518348730000001</v>
      </c>
      <c r="L21" s="468">
        <v>8.3633585840000002</v>
      </c>
      <c r="M21" s="468">
        <v>10.879855011</v>
      </c>
      <c r="N21" s="468">
        <v>10.074771877</v>
      </c>
      <c r="O21" s="468">
        <v>9.9049866889999993</v>
      </c>
      <c r="P21" s="468">
        <v>10.39929661</v>
      </c>
      <c r="Q21" s="468">
        <v>11.150472756999999</v>
      </c>
      <c r="R21" s="468">
        <v>11.269968872</v>
      </c>
      <c r="S21" s="468">
        <v>7.9380825359999996</v>
      </c>
      <c r="T21" s="468">
        <v>6.1410166840000002</v>
      </c>
      <c r="U21" s="468">
        <v>7.3369954420000001</v>
      </c>
      <c r="V21" s="468">
        <v>7.3699279170000001</v>
      </c>
      <c r="W21" s="468">
        <v>7.947075248</v>
      </c>
      <c r="X21" s="468">
        <v>10.078034690000001</v>
      </c>
      <c r="Y21" s="468">
        <v>9.2978978940000001</v>
      </c>
      <c r="Z21" s="468">
        <v>10.408451958000001</v>
      </c>
      <c r="AA21" s="468">
        <v>8.0314508040000003</v>
      </c>
      <c r="AB21" s="468">
        <v>10.348206384999999</v>
      </c>
      <c r="AC21" s="468">
        <v>11.131247838</v>
      </c>
      <c r="AD21" s="468">
        <v>11.285544348</v>
      </c>
      <c r="AE21" s="468">
        <v>9.0762861959999999</v>
      </c>
      <c r="AF21" s="468">
        <v>9.8061238179999997</v>
      </c>
      <c r="AG21" s="468">
        <v>7.8793596040000002</v>
      </c>
      <c r="AH21" s="468">
        <v>8.0452075650000001</v>
      </c>
      <c r="AI21" s="468">
        <v>8.0538282120000009</v>
      </c>
      <c r="AJ21" s="468">
        <v>10.168920947</v>
      </c>
      <c r="AK21" s="468">
        <v>9.5009209719999994</v>
      </c>
      <c r="AL21" s="468">
        <v>9.4689636149999998</v>
      </c>
      <c r="AM21" s="468">
        <v>9.7638966230000008</v>
      </c>
      <c r="AN21" s="468">
        <v>9.314171923</v>
      </c>
      <c r="AO21" s="468">
        <v>11.861930773999999</v>
      </c>
      <c r="AP21" s="468">
        <v>10.970441900000001</v>
      </c>
      <c r="AQ21" s="468">
        <v>8.4278080109999998</v>
      </c>
      <c r="AR21" s="468">
        <v>8.9119145369999995</v>
      </c>
      <c r="AS21" s="468">
        <v>8.609542544</v>
      </c>
      <c r="AT21" s="468">
        <v>7.5768394350000001</v>
      </c>
      <c r="AU21" s="468">
        <v>7.0852681510000002</v>
      </c>
      <c r="AV21" s="468">
        <v>10.039585344000001</v>
      </c>
      <c r="AW21" s="468">
        <v>9.6051990949999997</v>
      </c>
      <c r="AX21" s="468">
        <v>11.327800326</v>
      </c>
      <c r="AY21" s="468">
        <v>9.4934030000000007</v>
      </c>
      <c r="AZ21" s="917">
        <v>9.9561499999999992</v>
      </c>
      <c r="BA21" s="456">
        <v>12.2166</v>
      </c>
      <c r="BB21" s="456">
        <v>11.72203</v>
      </c>
      <c r="BC21" s="456">
        <v>9.0559899999999995</v>
      </c>
      <c r="BD21" s="456">
        <v>9.3726789999999998</v>
      </c>
      <c r="BE21" s="456">
        <v>8.6987520000000007</v>
      </c>
      <c r="BF21" s="456">
        <v>8.0919229999999995</v>
      </c>
      <c r="BG21" s="456">
        <v>7.8537030000000003</v>
      </c>
      <c r="BH21" s="456">
        <v>10.585710000000001</v>
      </c>
      <c r="BI21" s="456">
        <v>9.9464570000000005</v>
      </c>
      <c r="BJ21" s="456">
        <v>10.895479999999999</v>
      </c>
      <c r="BK21" s="456">
        <v>9.8546029999999991</v>
      </c>
      <c r="BL21" s="456">
        <v>10.09084</v>
      </c>
      <c r="BM21" s="456">
        <v>12.22725</v>
      </c>
      <c r="BN21" s="456">
        <v>11.668369999999999</v>
      </c>
      <c r="BO21" s="456">
        <v>9.0378969999999992</v>
      </c>
      <c r="BP21" s="456">
        <v>9.4465330000000005</v>
      </c>
      <c r="BQ21" s="456">
        <v>8.7602159999999998</v>
      </c>
      <c r="BR21" s="456">
        <v>8.0806140000000006</v>
      </c>
      <c r="BS21" s="456">
        <v>7.7856139999999998</v>
      </c>
      <c r="BT21" s="456">
        <v>10.704689999999999</v>
      </c>
      <c r="BU21" s="456">
        <v>10.070679999999999</v>
      </c>
      <c r="BV21" s="456">
        <v>11.092829999999999</v>
      </c>
    </row>
    <row r="22" spans="1:74" ht="11.1" customHeight="1" x14ac:dyDescent="0.2">
      <c r="A22" s="234" t="s">
        <v>1576</v>
      </c>
      <c r="B22" s="446" t="s">
        <v>1017</v>
      </c>
      <c r="C22" s="468">
        <v>5.4627269999999999E-2</v>
      </c>
      <c r="D22" s="468">
        <v>6.2482006E-2</v>
      </c>
      <c r="E22" s="468">
        <v>7.5161932000000001E-2</v>
      </c>
      <c r="F22" s="468">
        <v>8.9517614999999995E-2</v>
      </c>
      <c r="G22" s="468">
        <v>0.10061006</v>
      </c>
      <c r="H22" s="468">
        <v>0.100426608</v>
      </c>
      <c r="I22" s="468">
        <v>0.11057886</v>
      </c>
      <c r="J22" s="468">
        <v>9.1535697999999999E-2</v>
      </c>
      <c r="K22" s="468">
        <v>8.9650702999999998E-2</v>
      </c>
      <c r="L22" s="468">
        <v>6.9128041000000001E-2</v>
      </c>
      <c r="M22" s="468">
        <v>4.8691352E-2</v>
      </c>
      <c r="N22" s="468">
        <v>4.0828854999999997E-2</v>
      </c>
      <c r="O22" s="468">
        <v>4.7264075000000003E-2</v>
      </c>
      <c r="P22" s="468">
        <v>5.4492477999999997E-2</v>
      </c>
      <c r="Q22" s="468">
        <v>7.2300507E-2</v>
      </c>
      <c r="R22" s="468">
        <v>9.7070282999999993E-2</v>
      </c>
      <c r="S22" s="468">
        <v>0.106543604</v>
      </c>
      <c r="T22" s="468">
        <v>0.11356465</v>
      </c>
      <c r="U22" s="468">
        <v>0.117527694</v>
      </c>
      <c r="V22" s="468">
        <v>0.112292057</v>
      </c>
      <c r="W22" s="468">
        <v>0.10910594899999999</v>
      </c>
      <c r="X22" s="468">
        <v>9.0758089E-2</v>
      </c>
      <c r="Y22" s="468">
        <v>6.8980505999999997E-2</v>
      </c>
      <c r="Z22" s="468">
        <v>5.9983390999999997E-2</v>
      </c>
      <c r="AA22" s="468">
        <v>6.9685999999999998E-2</v>
      </c>
      <c r="AB22" s="468">
        <v>8.4358000000000002E-2</v>
      </c>
      <c r="AC22" s="468">
        <v>0.108893</v>
      </c>
      <c r="AD22" s="468">
        <v>0.118474</v>
      </c>
      <c r="AE22" s="468">
        <v>0.18923300000000001</v>
      </c>
      <c r="AF22" s="468">
        <v>0.20019700000000001</v>
      </c>
      <c r="AG22" s="468">
        <v>0.20429</v>
      </c>
      <c r="AH22" s="468">
        <v>0.190855</v>
      </c>
      <c r="AI22" s="468">
        <v>0.17105899999999999</v>
      </c>
      <c r="AJ22" s="468">
        <v>0.15174499999999999</v>
      </c>
      <c r="AK22" s="468">
        <v>9.2620999999999995E-2</v>
      </c>
      <c r="AL22" s="468">
        <v>8.6782999999999999E-2</v>
      </c>
      <c r="AM22" s="468">
        <v>0.108131954</v>
      </c>
      <c r="AN22" s="468">
        <v>0.114597349</v>
      </c>
      <c r="AO22" s="468">
        <v>0.18080132900000001</v>
      </c>
      <c r="AP22" s="468">
        <v>0.18283313100000001</v>
      </c>
      <c r="AQ22" s="468">
        <v>0.25989558299999999</v>
      </c>
      <c r="AR22" s="468">
        <v>0.28708022700000002</v>
      </c>
      <c r="AS22" s="468">
        <v>0.30762339599999999</v>
      </c>
      <c r="AT22" s="468">
        <v>0.29396138799999999</v>
      </c>
      <c r="AU22" s="468">
        <v>0.25092473199999998</v>
      </c>
      <c r="AV22" s="468">
        <v>0.23335094100000001</v>
      </c>
      <c r="AW22" s="468">
        <v>0.201007306</v>
      </c>
      <c r="AX22" s="468">
        <v>0.17428675800000001</v>
      </c>
      <c r="AY22" s="468">
        <v>0.1786431</v>
      </c>
      <c r="AZ22" s="917">
        <v>0.1925057</v>
      </c>
      <c r="BA22" s="456">
        <v>0.34905120000000001</v>
      </c>
      <c r="BB22" s="456">
        <v>0.37481500000000001</v>
      </c>
      <c r="BC22" s="456">
        <v>0.44556800000000002</v>
      </c>
      <c r="BD22" s="456">
        <v>0.4842243</v>
      </c>
      <c r="BE22" s="456">
        <v>0.58601449999999999</v>
      </c>
      <c r="BF22" s="456">
        <v>0.53394059999999999</v>
      </c>
      <c r="BG22" s="456">
        <v>0.4611074</v>
      </c>
      <c r="BH22" s="456">
        <v>0.41820649999999998</v>
      </c>
      <c r="BI22" s="456">
        <v>0.33194509999999999</v>
      </c>
      <c r="BJ22" s="456">
        <v>0.30679250000000002</v>
      </c>
      <c r="BK22" s="456">
        <v>0.32923649999999999</v>
      </c>
      <c r="BL22" s="456">
        <v>0.33363169999999998</v>
      </c>
      <c r="BM22" s="456">
        <v>0.49058869999999999</v>
      </c>
      <c r="BN22" s="456">
        <v>0.51225129999999996</v>
      </c>
      <c r="BO22" s="456">
        <v>0.66081909999999999</v>
      </c>
      <c r="BP22" s="456">
        <v>0.81651759999999995</v>
      </c>
      <c r="BQ22" s="456">
        <v>0.86198589999999997</v>
      </c>
      <c r="BR22" s="456">
        <v>0.78413670000000002</v>
      </c>
      <c r="BS22" s="456">
        <v>0.67683499999999996</v>
      </c>
      <c r="BT22" s="456">
        <v>0.6167994</v>
      </c>
      <c r="BU22" s="456">
        <v>0.4833481</v>
      </c>
      <c r="BV22" s="456">
        <v>0.41140189999999999</v>
      </c>
    </row>
    <row r="23" spans="1:74" ht="11.1" customHeight="1" x14ac:dyDescent="0.2">
      <c r="A23" s="234" t="s">
        <v>698</v>
      </c>
      <c r="B23" s="478" t="s">
        <v>1559</v>
      </c>
      <c r="C23" s="468">
        <v>5.3876731999999997E-2</v>
      </c>
      <c r="D23" s="468">
        <v>5.5099059999999998E-2</v>
      </c>
      <c r="E23" s="468">
        <v>8.0498017000000005E-2</v>
      </c>
      <c r="F23" s="468">
        <v>8.3793724999999999E-2</v>
      </c>
      <c r="G23" s="468">
        <v>0.13154975599999999</v>
      </c>
      <c r="H23" s="468">
        <v>0.13048963799999999</v>
      </c>
      <c r="I23" s="468">
        <v>5.8531695000000002E-2</v>
      </c>
      <c r="J23" s="468">
        <v>5.3914992000000002E-2</v>
      </c>
      <c r="K23" s="468">
        <v>3.7480549000000002E-2</v>
      </c>
      <c r="L23" s="468">
        <v>4.1634962999999997E-2</v>
      </c>
      <c r="M23" s="468">
        <v>4.0942263E-2</v>
      </c>
      <c r="N23" s="468">
        <v>7.6369101999999994E-2</v>
      </c>
      <c r="O23" s="468">
        <v>8.4257297999999994E-2</v>
      </c>
      <c r="P23" s="468">
        <v>6.5152318000000001E-2</v>
      </c>
      <c r="Q23" s="468">
        <v>7.7828685999999994E-2</v>
      </c>
      <c r="R23" s="468">
        <v>5.4068816999999998E-2</v>
      </c>
      <c r="S23" s="468">
        <v>6.0224104000000001E-2</v>
      </c>
      <c r="T23" s="468">
        <v>8.5965335000000004E-2</v>
      </c>
      <c r="U23" s="468">
        <v>8.0124315000000002E-2</v>
      </c>
      <c r="V23" s="468">
        <v>9.2211330999999994E-2</v>
      </c>
      <c r="W23" s="468">
        <v>7.3520159000000002E-2</v>
      </c>
      <c r="X23" s="468">
        <v>6.8007209999999998E-2</v>
      </c>
      <c r="Y23" s="468">
        <v>6.5153186000000002E-2</v>
      </c>
      <c r="Z23" s="468">
        <v>8.0510437000000004E-2</v>
      </c>
      <c r="AA23" s="468">
        <v>0.178471507</v>
      </c>
      <c r="AB23" s="468">
        <v>5.9752221000000001E-2</v>
      </c>
      <c r="AC23" s="468">
        <v>7.9677368999999998E-2</v>
      </c>
      <c r="AD23" s="468">
        <v>7.3490933999999994E-2</v>
      </c>
      <c r="AE23" s="468">
        <v>0.188902243</v>
      </c>
      <c r="AF23" s="468">
        <v>0.13419302999999999</v>
      </c>
      <c r="AG23" s="468">
        <v>0.11625305900000001</v>
      </c>
      <c r="AH23" s="468">
        <v>9.5894966999999998E-2</v>
      </c>
      <c r="AI23" s="468">
        <v>7.0379109999999995E-2</v>
      </c>
      <c r="AJ23" s="468">
        <v>7.5852533999999999E-2</v>
      </c>
      <c r="AK23" s="468">
        <v>7.0285799999999996E-2</v>
      </c>
      <c r="AL23" s="468">
        <v>7.3850945000000001E-2</v>
      </c>
      <c r="AM23" s="468">
        <v>0.157051618</v>
      </c>
      <c r="AN23" s="468">
        <v>0.107418008</v>
      </c>
      <c r="AO23" s="468">
        <v>8.9916529999999995E-2</v>
      </c>
      <c r="AP23" s="468">
        <v>0.127456663</v>
      </c>
      <c r="AQ23" s="468">
        <v>0.15091948099999999</v>
      </c>
      <c r="AR23" s="468">
        <v>0.161826585</v>
      </c>
      <c r="AS23" s="468">
        <v>0.118990779</v>
      </c>
      <c r="AT23" s="468">
        <v>8.9961650000000004E-2</v>
      </c>
      <c r="AU23" s="468">
        <v>6.4378539999999998E-2</v>
      </c>
      <c r="AV23" s="468">
        <v>7.5527935000000004E-2</v>
      </c>
      <c r="AW23" s="468">
        <v>8.7421661999999997E-2</v>
      </c>
      <c r="AX23" s="468">
        <v>0.10563460199999999</v>
      </c>
      <c r="AY23" s="468">
        <v>0.13448959999999999</v>
      </c>
      <c r="AZ23" s="917">
        <v>7.6006699999999996E-2</v>
      </c>
      <c r="BA23" s="456">
        <v>8.2244700000000004E-2</v>
      </c>
      <c r="BB23" s="456">
        <v>0.1166942</v>
      </c>
      <c r="BC23" s="456">
        <v>0.13608039999999999</v>
      </c>
      <c r="BD23" s="456">
        <v>0.1383306</v>
      </c>
      <c r="BE23" s="456">
        <v>0.1021676</v>
      </c>
      <c r="BF23" s="456">
        <v>8.2631300000000005E-2</v>
      </c>
      <c r="BG23" s="456">
        <v>3.5054299999999997E-2</v>
      </c>
      <c r="BH23" s="456">
        <v>4.9759499999999998E-2</v>
      </c>
      <c r="BI23" s="456">
        <v>6.2964099999999995E-2</v>
      </c>
      <c r="BJ23" s="456">
        <v>7.6172400000000001E-2</v>
      </c>
      <c r="BK23" s="456">
        <v>0.1463807</v>
      </c>
      <c r="BL23" s="456">
        <v>7.75087E-2</v>
      </c>
      <c r="BM23" s="456">
        <v>8.2117399999999993E-2</v>
      </c>
      <c r="BN23" s="456">
        <v>0.1178091</v>
      </c>
      <c r="BO23" s="456">
        <v>0.14513980000000001</v>
      </c>
      <c r="BP23" s="456">
        <v>0.1437727</v>
      </c>
      <c r="BQ23" s="456">
        <v>0.10226789999999999</v>
      </c>
      <c r="BR23" s="456">
        <v>8.1442399999999998E-2</v>
      </c>
      <c r="BS23" s="456">
        <v>3.5412899999999997E-2</v>
      </c>
      <c r="BT23" s="456">
        <v>5.13973E-2</v>
      </c>
      <c r="BU23" s="456">
        <v>6.6352900000000006E-2</v>
      </c>
      <c r="BV23" s="456">
        <v>7.8961699999999996E-2</v>
      </c>
    </row>
    <row r="24" spans="1:74" ht="11.1" customHeight="1" x14ac:dyDescent="0.2">
      <c r="A24" s="234" t="s">
        <v>700</v>
      </c>
      <c r="B24" s="476" t="s">
        <v>1560</v>
      </c>
      <c r="C24" s="468">
        <v>26.894694000000001</v>
      </c>
      <c r="D24" s="468">
        <v>23.932072999999999</v>
      </c>
      <c r="E24" s="468">
        <v>23.572406999999998</v>
      </c>
      <c r="F24" s="468">
        <v>21.495021999999999</v>
      </c>
      <c r="G24" s="468">
        <v>24.103294000000002</v>
      </c>
      <c r="H24" s="468">
        <v>27.835146000000002</v>
      </c>
      <c r="I24" s="468">
        <v>32.196185</v>
      </c>
      <c r="J24" s="468">
        <v>30.815873</v>
      </c>
      <c r="K24" s="468">
        <v>25.352544000000002</v>
      </c>
      <c r="L24" s="468">
        <v>22.19426</v>
      </c>
      <c r="M24" s="468">
        <v>23.453824999999998</v>
      </c>
      <c r="N24" s="468">
        <v>26.710846</v>
      </c>
      <c r="O24" s="468">
        <v>25.934895690000001</v>
      </c>
      <c r="P24" s="468">
        <v>23.019347109999998</v>
      </c>
      <c r="Q24" s="468">
        <v>24.13329499</v>
      </c>
      <c r="R24" s="468">
        <v>21.602514939999999</v>
      </c>
      <c r="S24" s="468">
        <v>23.68858384</v>
      </c>
      <c r="T24" s="468">
        <v>26.789900029999998</v>
      </c>
      <c r="U24" s="468">
        <v>30.480676119999998</v>
      </c>
      <c r="V24" s="468">
        <v>31.924169989999999</v>
      </c>
      <c r="W24" s="468">
        <v>25.87700873</v>
      </c>
      <c r="X24" s="468">
        <v>23.087856819999999</v>
      </c>
      <c r="Y24" s="468">
        <v>23.106208930000001</v>
      </c>
      <c r="Z24" s="468">
        <v>25.16756723</v>
      </c>
      <c r="AA24" s="468">
        <v>29.062832799999999</v>
      </c>
      <c r="AB24" s="468">
        <v>22.782253059999999</v>
      </c>
      <c r="AC24" s="468">
        <v>23.266503920000002</v>
      </c>
      <c r="AD24" s="468">
        <v>22.18917137</v>
      </c>
      <c r="AE24" s="468">
        <v>24.368835260000001</v>
      </c>
      <c r="AF24" s="468">
        <v>28.594126500000002</v>
      </c>
      <c r="AG24" s="468">
        <v>31.148357350000001</v>
      </c>
      <c r="AH24" s="468">
        <v>31.495178379999999</v>
      </c>
      <c r="AI24" s="468">
        <v>26.069154526999998</v>
      </c>
      <c r="AJ24" s="468">
        <v>24.092071889</v>
      </c>
      <c r="AK24" s="468">
        <v>22.87427164</v>
      </c>
      <c r="AL24" s="468">
        <v>26.11755952</v>
      </c>
      <c r="AM24" s="468">
        <v>29.892983966999999</v>
      </c>
      <c r="AN24" s="468">
        <v>25.562676345</v>
      </c>
      <c r="AO24" s="468">
        <v>24.107062169999999</v>
      </c>
      <c r="AP24" s="468">
        <v>22.980612863000001</v>
      </c>
      <c r="AQ24" s="468">
        <v>24.445712519000001</v>
      </c>
      <c r="AR24" s="468">
        <v>27.912048350999999</v>
      </c>
      <c r="AS24" s="468">
        <v>32.549387586000002</v>
      </c>
      <c r="AT24" s="468">
        <v>31.202365814</v>
      </c>
      <c r="AU24" s="468">
        <v>26.325970871999999</v>
      </c>
      <c r="AV24" s="468">
        <v>25.112939092000001</v>
      </c>
      <c r="AW24" s="468">
        <v>23.921791613</v>
      </c>
      <c r="AX24" s="468">
        <v>28.207809071</v>
      </c>
      <c r="AY24" s="468">
        <v>29.220035196000001</v>
      </c>
      <c r="AZ24" s="917">
        <v>25.325230000000001</v>
      </c>
      <c r="BA24" s="456">
        <v>24.36205</v>
      </c>
      <c r="BB24" s="456">
        <v>23.092600000000001</v>
      </c>
      <c r="BC24" s="456">
        <v>24.47099</v>
      </c>
      <c r="BD24" s="456">
        <v>28.694109999999998</v>
      </c>
      <c r="BE24" s="456">
        <v>33.375210000000003</v>
      </c>
      <c r="BF24" s="456">
        <v>32.900689999999997</v>
      </c>
      <c r="BG24" s="456">
        <v>26.869890000000002</v>
      </c>
      <c r="BH24" s="456">
        <v>24.653960000000001</v>
      </c>
      <c r="BI24" s="456">
        <v>24.492550000000001</v>
      </c>
      <c r="BJ24" s="456">
        <v>27.673200000000001</v>
      </c>
      <c r="BK24" s="456">
        <v>28.96857</v>
      </c>
      <c r="BL24" s="456">
        <v>26.107620000000001</v>
      </c>
      <c r="BM24" s="456">
        <v>24.76069</v>
      </c>
      <c r="BN24" s="456">
        <v>23.46659</v>
      </c>
      <c r="BO24" s="456">
        <v>24.968170000000001</v>
      </c>
      <c r="BP24" s="456">
        <v>29.360900000000001</v>
      </c>
      <c r="BQ24" s="456">
        <v>34.141979999999997</v>
      </c>
      <c r="BR24" s="456">
        <v>33.788269999999997</v>
      </c>
      <c r="BS24" s="456">
        <v>27.63269</v>
      </c>
      <c r="BT24" s="456">
        <v>25.237919999999999</v>
      </c>
      <c r="BU24" s="456">
        <v>25.166699999999999</v>
      </c>
      <c r="BV24" s="456">
        <v>28.164339999999999</v>
      </c>
    </row>
    <row r="25" spans="1:74" ht="11.1" customHeight="1" x14ac:dyDescent="0.2">
      <c r="A25" s="229"/>
      <c r="B25" s="67" t="s">
        <v>736</v>
      </c>
      <c r="C25" s="469"/>
      <c r="D25" s="469"/>
      <c r="E25" s="469"/>
      <c r="F25" s="469"/>
      <c r="G25" s="469"/>
      <c r="H25" s="469"/>
      <c r="I25" s="469"/>
      <c r="J25" s="469"/>
      <c r="K25" s="469"/>
      <c r="L25" s="469"/>
      <c r="M25" s="469"/>
      <c r="N25" s="469"/>
      <c r="O25" s="469"/>
      <c r="P25" s="469"/>
      <c r="Q25" s="469"/>
      <c r="R25" s="469"/>
      <c r="S25" s="469"/>
      <c r="T25" s="469"/>
      <c r="U25" s="469"/>
      <c r="V25" s="469"/>
      <c r="W25" s="469"/>
      <c r="X25" s="469"/>
      <c r="Y25" s="469"/>
      <c r="Z25" s="469"/>
      <c r="AA25" s="469"/>
      <c r="AB25" s="469"/>
      <c r="AC25" s="469"/>
      <c r="AD25" s="469"/>
      <c r="AE25" s="469"/>
      <c r="AF25" s="469"/>
      <c r="AG25" s="469"/>
      <c r="AH25" s="469"/>
      <c r="AI25" s="469"/>
      <c r="AJ25" s="469"/>
      <c r="AK25" s="469"/>
      <c r="AL25" s="469"/>
      <c r="AM25" s="469"/>
      <c r="AN25" s="469"/>
      <c r="AO25" s="469"/>
      <c r="AP25" s="469"/>
      <c r="AQ25" s="469"/>
      <c r="AR25" s="469"/>
      <c r="AS25" s="469"/>
      <c r="AT25" s="469"/>
      <c r="AU25" s="469"/>
      <c r="AV25" s="469"/>
      <c r="AW25" s="469"/>
      <c r="AX25" s="469"/>
      <c r="AY25" s="469"/>
      <c r="AZ25" s="946"/>
      <c r="BA25" s="474"/>
      <c r="BB25" s="474"/>
      <c r="BC25" s="474"/>
      <c r="BD25" s="474"/>
      <c r="BE25" s="474"/>
      <c r="BF25" s="474"/>
      <c r="BG25" s="474"/>
      <c r="BH25" s="474"/>
      <c r="BI25" s="474"/>
      <c r="BJ25" s="474"/>
      <c r="BK25" s="474"/>
      <c r="BL25" s="474"/>
      <c r="BM25" s="474"/>
      <c r="BN25" s="474"/>
      <c r="BO25" s="474"/>
      <c r="BP25" s="474"/>
      <c r="BQ25" s="474"/>
      <c r="BR25" s="474"/>
      <c r="BS25" s="474"/>
      <c r="BT25" s="474"/>
      <c r="BU25" s="474"/>
      <c r="BV25" s="474"/>
    </row>
    <row r="26" spans="1:74" s="285" customFormat="1" ht="11.1" customHeight="1" x14ac:dyDescent="0.2">
      <c r="A26" s="475" t="s">
        <v>706</v>
      </c>
      <c r="B26" s="477" t="s">
        <v>1027</v>
      </c>
      <c r="C26" s="301">
        <v>32.765949270999997</v>
      </c>
      <c r="D26" s="301">
        <v>30.771387408999999</v>
      </c>
      <c r="E26" s="301">
        <v>29.649456473000001</v>
      </c>
      <c r="F26" s="301">
        <v>30.312881377</v>
      </c>
      <c r="G26" s="301">
        <v>37.352008542</v>
      </c>
      <c r="H26" s="301">
        <v>40.966588672</v>
      </c>
      <c r="I26" s="301">
        <v>44.781147541000003</v>
      </c>
      <c r="J26" s="301">
        <v>42.026627112</v>
      </c>
      <c r="K26" s="301">
        <v>36.843352361999997</v>
      </c>
      <c r="L26" s="301">
        <v>32.017403401999999</v>
      </c>
      <c r="M26" s="301">
        <v>30.703249409000001</v>
      </c>
      <c r="N26" s="301">
        <v>33.452880706999998</v>
      </c>
      <c r="O26" s="301">
        <v>32.556571155999997</v>
      </c>
      <c r="P26" s="301">
        <v>30.234568586000002</v>
      </c>
      <c r="Q26" s="301">
        <v>31.500015078000001</v>
      </c>
      <c r="R26" s="301">
        <v>30.494505856</v>
      </c>
      <c r="S26" s="301">
        <v>36.107470847999998</v>
      </c>
      <c r="T26" s="301">
        <v>41.927261035999997</v>
      </c>
      <c r="U26" s="301">
        <v>46.553052043999998</v>
      </c>
      <c r="V26" s="301">
        <v>48.948410287000002</v>
      </c>
      <c r="W26" s="301">
        <v>42.16486467</v>
      </c>
      <c r="X26" s="301">
        <v>35.492897337000002</v>
      </c>
      <c r="Y26" s="301">
        <v>31.153509483000001</v>
      </c>
      <c r="Z26" s="301">
        <v>33.449906495</v>
      </c>
      <c r="AA26" s="301">
        <v>38.754723669999997</v>
      </c>
      <c r="AB26" s="301">
        <v>31.115234157</v>
      </c>
      <c r="AC26" s="301">
        <v>32.486795278000002</v>
      </c>
      <c r="AD26" s="301">
        <v>33.381145017999998</v>
      </c>
      <c r="AE26" s="301">
        <v>39.700702376000002</v>
      </c>
      <c r="AF26" s="301">
        <v>44.040943703000003</v>
      </c>
      <c r="AG26" s="301">
        <v>44.345328004000002</v>
      </c>
      <c r="AH26" s="301">
        <v>48.248589733999999</v>
      </c>
      <c r="AI26" s="301">
        <v>40.695158489000001</v>
      </c>
      <c r="AJ26" s="301">
        <v>38.803175000000003</v>
      </c>
      <c r="AK26" s="301">
        <v>33.887793420000001</v>
      </c>
      <c r="AL26" s="301">
        <v>35.766399579999998</v>
      </c>
      <c r="AM26" s="301">
        <v>40.975374287000001</v>
      </c>
      <c r="AN26" s="301">
        <v>35.054883449000002</v>
      </c>
      <c r="AO26" s="301">
        <v>34.901147807000001</v>
      </c>
      <c r="AP26" s="301">
        <v>36.215878988999997</v>
      </c>
      <c r="AQ26" s="301">
        <v>40.994275326999997</v>
      </c>
      <c r="AR26" s="301">
        <v>44.292525328000004</v>
      </c>
      <c r="AS26" s="301">
        <v>47.504431676000003</v>
      </c>
      <c r="AT26" s="301">
        <v>47.866559608000003</v>
      </c>
      <c r="AU26" s="301">
        <v>43.132430509000002</v>
      </c>
      <c r="AV26" s="301">
        <v>40.314903710000003</v>
      </c>
      <c r="AW26" s="301">
        <v>35.175622429000001</v>
      </c>
      <c r="AX26" s="301">
        <v>37.238343337000003</v>
      </c>
      <c r="AY26" s="301">
        <v>40.468960000000003</v>
      </c>
      <c r="AZ26" s="916">
        <v>33.417000000000002</v>
      </c>
      <c r="BA26" s="462">
        <v>36.371259999999999</v>
      </c>
      <c r="BB26" s="462">
        <v>37.443959999999997</v>
      </c>
      <c r="BC26" s="462">
        <v>42.456679999999999</v>
      </c>
      <c r="BD26" s="462">
        <v>48.114240000000002</v>
      </c>
      <c r="BE26" s="462">
        <v>52.541200000000003</v>
      </c>
      <c r="BF26" s="462">
        <v>53.508220000000001</v>
      </c>
      <c r="BG26" s="462">
        <v>47.713180000000001</v>
      </c>
      <c r="BH26" s="462">
        <v>43.377690000000001</v>
      </c>
      <c r="BI26" s="462">
        <v>39.339669999999998</v>
      </c>
      <c r="BJ26" s="462">
        <v>44.004559999999998</v>
      </c>
      <c r="BK26" s="462">
        <v>45.228960000000001</v>
      </c>
      <c r="BL26" s="462">
        <v>40.544609999999999</v>
      </c>
      <c r="BM26" s="462">
        <v>42.660699999999999</v>
      </c>
      <c r="BN26" s="462">
        <v>43.167740000000002</v>
      </c>
      <c r="BO26" s="462">
        <v>48.23339</v>
      </c>
      <c r="BP26" s="462">
        <v>54.276220000000002</v>
      </c>
      <c r="BQ26" s="462">
        <v>58.711239999999997</v>
      </c>
      <c r="BR26" s="462">
        <v>59.21414</v>
      </c>
      <c r="BS26" s="462">
        <v>53.730980000000002</v>
      </c>
      <c r="BT26" s="462">
        <v>49.911180000000002</v>
      </c>
      <c r="BU26" s="462">
        <v>44.037590000000002</v>
      </c>
      <c r="BV26" s="462">
        <v>50.84872</v>
      </c>
    </row>
    <row r="27" spans="1:74" ht="11.1" customHeight="1" x14ac:dyDescent="0.2">
      <c r="A27" s="234" t="s">
        <v>701</v>
      </c>
      <c r="B27" s="478" t="s">
        <v>1021</v>
      </c>
      <c r="C27" s="468">
        <v>13.135705736</v>
      </c>
      <c r="D27" s="468">
        <v>11.872165623000001</v>
      </c>
      <c r="E27" s="468">
        <v>8.6650341350000009</v>
      </c>
      <c r="F27" s="468">
        <v>9.0365804989999994</v>
      </c>
      <c r="G27" s="468">
        <v>14.971069265000001</v>
      </c>
      <c r="H27" s="468">
        <v>18.889151267999999</v>
      </c>
      <c r="I27" s="468">
        <v>22.759790037999998</v>
      </c>
      <c r="J27" s="468">
        <v>23.168114469999999</v>
      </c>
      <c r="K27" s="468">
        <v>19.349760621000001</v>
      </c>
      <c r="L27" s="468">
        <v>14.277176170000001</v>
      </c>
      <c r="M27" s="468">
        <v>11.997335791999999</v>
      </c>
      <c r="N27" s="468">
        <v>14.659372419</v>
      </c>
      <c r="O27" s="468">
        <v>12.55206244</v>
      </c>
      <c r="P27" s="468">
        <v>12.046923393</v>
      </c>
      <c r="Q27" s="468">
        <v>11.822222249999999</v>
      </c>
      <c r="R27" s="468">
        <v>11.525473924</v>
      </c>
      <c r="S27" s="468">
        <v>17.957761860000002</v>
      </c>
      <c r="T27" s="468">
        <v>21.321700529000001</v>
      </c>
      <c r="U27" s="468">
        <v>23.881803517000002</v>
      </c>
      <c r="V27" s="468">
        <v>27.282707216999999</v>
      </c>
      <c r="W27" s="468">
        <v>22.490610853</v>
      </c>
      <c r="X27" s="468">
        <v>15.996497279</v>
      </c>
      <c r="Y27" s="468">
        <v>13.555833457</v>
      </c>
      <c r="Z27" s="468">
        <v>13.787453403000001</v>
      </c>
      <c r="AA27" s="468">
        <v>18.524192882000001</v>
      </c>
      <c r="AB27" s="468">
        <v>11.205034921999999</v>
      </c>
      <c r="AC27" s="468">
        <v>13.265815292999999</v>
      </c>
      <c r="AD27" s="468">
        <v>12.617437132999999</v>
      </c>
      <c r="AE27" s="468">
        <v>18.877665211</v>
      </c>
      <c r="AF27" s="468">
        <v>21.281523708000002</v>
      </c>
      <c r="AG27" s="468">
        <v>22.426815209000001</v>
      </c>
      <c r="AH27" s="468">
        <v>25.846248653</v>
      </c>
      <c r="AI27" s="468">
        <v>20.995296630999999</v>
      </c>
      <c r="AJ27" s="468">
        <v>17.576885661999999</v>
      </c>
      <c r="AK27" s="468">
        <v>13.880163146999999</v>
      </c>
      <c r="AL27" s="468">
        <v>14.694443714</v>
      </c>
      <c r="AM27" s="468">
        <v>18.015267447999999</v>
      </c>
      <c r="AN27" s="468">
        <v>14.329407424999999</v>
      </c>
      <c r="AO27" s="468">
        <v>10.230471957000001</v>
      </c>
      <c r="AP27" s="468">
        <v>12.03380836</v>
      </c>
      <c r="AQ27" s="468">
        <v>17.975025241000001</v>
      </c>
      <c r="AR27" s="468">
        <v>18.763513896999999</v>
      </c>
      <c r="AS27" s="468">
        <v>22.013965668000001</v>
      </c>
      <c r="AT27" s="468">
        <v>24.281334251000001</v>
      </c>
      <c r="AU27" s="468">
        <v>21.276465539</v>
      </c>
      <c r="AV27" s="468">
        <v>17.758591224</v>
      </c>
      <c r="AW27" s="468">
        <v>13.186881351</v>
      </c>
      <c r="AX27" s="468">
        <v>14.84177624</v>
      </c>
      <c r="AY27" s="468">
        <v>17.155819999999999</v>
      </c>
      <c r="AZ27" s="917">
        <v>11.60521</v>
      </c>
      <c r="BA27" s="456">
        <v>10.669879999999999</v>
      </c>
      <c r="BB27" s="456">
        <v>12.59196</v>
      </c>
      <c r="BC27" s="456">
        <v>18.072700000000001</v>
      </c>
      <c r="BD27" s="456">
        <v>20.199459999999998</v>
      </c>
      <c r="BE27" s="456">
        <v>24.459350000000001</v>
      </c>
      <c r="BF27" s="456">
        <v>26.742270000000001</v>
      </c>
      <c r="BG27" s="456">
        <v>23.595659999999999</v>
      </c>
      <c r="BH27" s="456">
        <v>18.35764</v>
      </c>
      <c r="BI27" s="456">
        <v>16.057030000000001</v>
      </c>
      <c r="BJ27" s="456">
        <v>19.75506</v>
      </c>
      <c r="BK27" s="456">
        <v>19.99409</v>
      </c>
      <c r="BL27" s="456">
        <v>16.620750000000001</v>
      </c>
      <c r="BM27" s="456">
        <v>14.46087</v>
      </c>
      <c r="BN27" s="456">
        <v>15.58262</v>
      </c>
      <c r="BO27" s="456">
        <v>20.04186</v>
      </c>
      <c r="BP27" s="456">
        <v>23.111460000000001</v>
      </c>
      <c r="BQ27" s="456">
        <v>27.187010000000001</v>
      </c>
      <c r="BR27" s="456">
        <v>28.860109999999999</v>
      </c>
      <c r="BS27" s="456">
        <v>26.201969999999999</v>
      </c>
      <c r="BT27" s="456">
        <v>22.383590000000002</v>
      </c>
      <c r="BU27" s="456">
        <v>18.662199999999999</v>
      </c>
      <c r="BV27" s="456">
        <v>24.313839999999999</v>
      </c>
    </row>
    <row r="28" spans="1:74" ht="11.1" customHeight="1" x14ac:dyDescent="0.2">
      <c r="A28" s="234" t="s">
        <v>702</v>
      </c>
      <c r="B28" s="478" t="s">
        <v>473</v>
      </c>
      <c r="C28" s="468">
        <v>6.318822666</v>
      </c>
      <c r="D28" s="468">
        <v>5.8018356530000004</v>
      </c>
      <c r="E28" s="468">
        <v>5.0575384330000004</v>
      </c>
      <c r="F28" s="468">
        <v>4.8647099100000002</v>
      </c>
      <c r="G28" s="468">
        <v>4.872242526</v>
      </c>
      <c r="H28" s="468">
        <v>6.4456614090000004</v>
      </c>
      <c r="I28" s="468">
        <v>6.8473142810000001</v>
      </c>
      <c r="J28" s="468">
        <v>6.5753620049999997</v>
      </c>
      <c r="K28" s="468">
        <v>6.0836350149999996</v>
      </c>
      <c r="L28" s="468">
        <v>5.387533436</v>
      </c>
      <c r="M28" s="468">
        <v>5.2873696690000003</v>
      </c>
      <c r="N28" s="468">
        <v>5.238248349</v>
      </c>
      <c r="O28" s="468">
        <v>4.0693688689999998</v>
      </c>
      <c r="P28" s="468">
        <v>3.3995431900000002</v>
      </c>
      <c r="Q28" s="468">
        <v>3.4780546299999999</v>
      </c>
      <c r="R28" s="468">
        <v>3.7160707249999998</v>
      </c>
      <c r="S28" s="468">
        <v>4.9415683570000004</v>
      </c>
      <c r="T28" s="468">
        <v>5.9416158750000001</v>
      </c>
      <c r="U28" s="468">
        <v>6.4599275220000001</v>
      </c>
      <c r="V28" s="468">
        <v>6.5971131270000001</v>
      </c>
      <c r="W28" s="468">
        <v>5.9464896779999998</v>
      </c>
      <c r="X28" s="468">
        <v>5.0245793409999999</v>
      </c>
      <c r="Y28" s="468">
        <v>4.7996569600000001</v>
      </c>
      <c r="Z28" s="468">
        <v>4.6521391579999998</v>
      </c>
      <c r="AA28" s="468">
        <v>6.025678214</v>
      </c>
      <c r="AB28" s="468">
        <v>3.1082411759999999</v>
      </c>
      <c r="AC28" s="468">
        <v>2.8970355539999999</v>
      </c>
      <c r="AD28" s="468">
        <v>3.433539852</v>
      </c>
      <c r="AE28" s="468">
        <v>4.1873160069999997</v>
      </c>
      <c r="AF28" s="468">
        <v>4.7975103020000001</v>
      </c>
      <c r="AG28" s="468">
        <v>5.9325670989999999</v>
      </c>
      <c r="AH28" s="468">
        <v>6.3336071489999997</v>
      </c>
      <c r="AI28" s="468">
        <v>5.9778595140000004</v>
      </c>
      <c r="AJ28" s="468">
        <v>5.0695416709999996</v>
      </c>
      <c r="AK28" s="468">
        <v>4.4610491989999996</v>
      </c>
      <c r="AL28" s="468">
        <v>5.3929814970000001</v>
      </c>
      <c r="AM28" s="468">
        <v>6.4649320870000002</v>
      </c>
      <c r="AN28" s="468">
        <v>4.7462686420000004</v>
      </c>
      <c r="AO28" s="468">
        <v>4.1612777269999999</v>
      </c>
      <c r="AP28" s="468">
        <v>4.1141224980000004</v>
      </c>
      <c r="AQ28" s="468">
        <v>4.6356416290000002</v>
      </c>
      <c r="AR28" s="468">
        <v>5.4201148349999997</v>
      </c>
      <c r="AS28" s="468">
        <v>6.0008194609999999</v>
      </c>
      <c r="AT28" s="468">
        <v>6.1984598719999999</v>
      </c>
      <c r="AU28" s="468">
        <v>5.9446704940000004</v>
      </c>
      <c r="AV28" s="468">
        <v>5.4941569689999996</v>
      </c>
      <c r="AW28" s="468">
        <v>4.4476753999999996</v>
      </c>
      <c r="AX28" s="468">
        <v>4.5861468219999999</v>
      </c>
      <c r="AY28" s="468">
        <v>5.3802719999999997</v>
      </c>
      <c r="AZ28" s="917">
        <v>3.791207</v>
      </c>
      <c r="BA28" s="456">
        <v>3.6136249999999999</v>
      </c>
      <c r="BB28" s="456">
        <v>3.716583</v>
      </c>
      <c r="BC28" s="456">
        <v>4.182226</v>
      </c>
      <c r="BD28" s="456">
        <v>5.2274539999999998</v>
      </c>
      <c r="BE28" s="456">
        <v>6.0498729999999998</v>
      </c>
      <c r="BF28" s="456">
        <v>6.3261180000000001</v>
      </c>
      <c r="BG28" s="456">
        <v>6.0279489999999996</v>
      </c>
      <c r="BH28" s="456">
        <v>5.1544280000000002</v>
      </c>
      <c r="BI28" s="456">
        <v>4.6393490000000002</v>
      </c>
      <c r="BJ28" s="456">
        <v>5.2403459999999997</v>
      </c>
      <c r="BK28" s="456">
        <v>5.6839769999999996</v>
      </c>
      <c r="BL28" s="456">
        <v>4.2891149999999998</v>
      </c>
      <c r="BM28" s="456">
        <v>4.0689820000000001</v>
      </c>
      <c r="BN28" s="456">
        <v>3.9923440000000001</v>
      </c>
      <c r="BO28" s="456">
        <v>4.2962899999999999</v>
      </c>
      <c r="BP28" s="456">
        <v>5.6102069999999999</v>
      </c>
      <c r="BQ28" s="456">
        <v>6.3974219999999997</v>
      </c>
      <c r="BR28" s="456">
        <v>6.564527</v>
      </c>
      <c r="BS28" s="456">
        <v>6.3935760000000004</v>
      </c>
      <c r="BT28" s="456">
        <v>5.8280640000000004</v>
      </c>
      <c r="BU28" s="456">
        <v>4.9428789999999996</v>
      </c>
      <c r="BV28" s="456">
        <v>5.9394799999999996</v>
      </c>
    </row>
    <row r="29" spans="1:74" ht="11.1" customHeight="1" x14ac:dyDescent="0.2">
      <c r="A29" s="234" t="s">
        <v>703</v>
      </c>
      <c r="B29" s="446" t="s">
        <v>1022</v>
      </c>
      <c r="C29" s="468">
        <v>3.8017599999999998</v>
      </c>
      <c r="D29" s="468">
        <v>3.436429</v>
      </c>
      <c r="E29" s="468">
        <v>3.7768609999999998</v>
      </c>
      <c r="F29" s="468">
        <v>3.0412110000000001</v>
      </c>
      <c r="G29" s="468">
        <v>3.2358560000000001</v>
      </c>
      <c r="H29" s="468">
        <v>3.5916060000000001</v>
      </c>
      <c r="I29" s="468">
        <v>3.6884830000000002</v>
      </c>
      <c r="J29" s="468">
        <v>3.693044</v>
      </c>
      <c r="K29" s="468">
        <v>3.339127</v>
      </c>
      <c r="L29" s="468">
        <v>2.9391880000000001</v>
      </c>
      <c r="M29" s="468">
        <v>3.274051</v>
      </c>
      <c r="N29" s="468">
        <v>3.789339</v>
      </c>
      <c r="O29" s="468">
        <v>3.7845529999999998</v>
      </c>
      <c r="P29" s="468">
        <v>3.424328</v>
      </c>
      <c r="Q29" s="468">
        <v>3.2895500000000002</v>
      </c>
      <c r="R29" s="468">
        <v>2.6939980000000001</v>
      </c>
      <c r="S29" s="468">
        <v>2.9067599999999998</v>
      </c>
      <c r="T29" s="468">
        <v>3.4186960000000002</v>
      </c>
      <c r="U29" s="468">
        <v>3.6608830000000001</v>
      </c>
      <c r="V29" s="468">
        <v>3.6597909999999998</v>
      </c>
      <c r="W29" s="468">
        <v>3.5594450000000002</v>
      </c>
      <c r="X29" s="468">
        <v>3.2362950000000001</v>
      </c>
      <c r="Y29" s="468">
        <v>3.258429</v>
      </c>
      <c r="Z29" s="468">
        <v>3.7871419999999998</v>
      </c>
      <c r="AA29" s="468">
        <v>3.437319</v>
      </c>
      <c r="AB29" s="468">
        <v>3.499822</v>
      </c>
      <c r="AC29" s="468">
        <v>3.056362</v>
      </c>
      <c r="AD29" s="468">
        <v>2.6479370000000002</v>
      </c>
      <c r="AE29" s="468">
        <v>2.8821430000000001</v>
      </c>
      <c r="AF29" s="468">
        <v>3.5296569999999998</v>
      </c>
      <c r="AG29" s="468">
        <v>3.4075139999999999</v>
      </c>
      <c r="AH29" s="468">
        <v>3.6099359999999998</v>
      </c>
      <c r="AI29" s="468">
        <v>3.5639379999999998</v>
      </c>
      <c r="AJ29" s="468">
        <v>2.5138780000000001</v>
      </c>
      <c r="AK29" s="468">
        <v>2.6799770000000001</v>
      </c>
      <c r="AL29" s="468">
        <v>3.7846350000000002</v>
      </c>
      <c r="AM29" s="468">
        <v>3.5891540000000002</v>
      </c>
      <c r="AN29" s="468">
        <v>3.4143870000000001</v>
      </c>
      <c r="AO29" s="468">
        <v>3.769469</v>
      </c>
      <c r="AP29" s="468">
        <v>3.304449</v>
      </c>
      <c r="AQ29" s="468">
        <v>3.2981280000000002</v>
      </c>
      <c r="AR29" s="468">
        <v>3.5992120000000001</v>
      </c>
      <c r="AS29" s="468">
        <v>3.6990059999999998</v>
      </c>
      <c r="AT29" s="468">
        <v>3.6835740000000001</v>
      </c>
      <c r="AU29" s="468">
        <v>3.3808340000000001</v>
      </c>
      <c r="AV29" s="468">
        <v>2.8280599999999998</v>
      </c>
      <c r="AW29" s="468">
        <v>3.2732770000000002</v>
      </c>
      <c r="AX29" s="468">
        <v>3.7921100000000001</v>
      </c>
      <c r="AY29" s="468">
        <v>3.7462399999999998</v>
      </c>
      <c r="AZ29" s="917">
        <v>3.3797199999999998</v>
      </c>
      <c r="BA29" s="456">
        <v>3.6863299999999999</v>
      </c>
      <c r="BB29" s="456">
        <v>2.4106000000000001</v>
      </c>
      <c r="BC29" s="456">
        <v>2.7865899999999999</v>
      </c>
      <c r="BD29" s="456">
        <v>3.5674199999999998</v>
      </c>
      <c r="BE29" s="456">
        <v>3.6863299999999999</v>
      </c>
      <c r="BF29" s="456">
        <v>3.6863299999999999</v>
      </c>
      <c r="BG29" s="456">
        <v>3.5674199999999998</v>
      </c>
      <c r="BH29" s="456">
        <v>3.3454299999999999</v>
      </c>
      <c r="BI29" s="456">
        <v>3.1690999999999998</v>
      </c>
      <c r="BJ29" s="456">
        <v>3.6863299999999999</v>
      </c>
      <c r="BK29" s="456">
        <v>3.6863299999999999</v>
      </c>
      <c r="BL29" s="456">
        <v>3.32959</v>
      </c>
      <c r="BM29" s="456">
        <v>3.6863299999999999</v>
      </c>
      <c r="BN29" s="456">
        <v>2.71591</v>
      </c>
      <c r="BO29" s="456">
        <v>3.5087600000000001</v>
      </c>
      <c r="BP29" s="456">
        <v>3.5674199999999998</v>
      </c>
      <c r="BQ29" s="456">
        <v>3.6863299999999999</v>
      </c>
      <c r="BR29" s="456">
        <v>3.6863299999999999</v>
      </c>
      <c r="BS29" s="456">
        <v>3.5674199999999998</v>
      </c>
      <c r="BT29" s="456">
        <v>2.46461</v>
      </c>
      <c r="BU29" s="456">
        <v>2.7337699999999998</v>
      </c>
      <c r="BV29" s="456">
        <v>3.6863299999999999</v>
      </c>
    </row>
    <row r="30" spans="1:74" ht="11.1" customHeight="1" x14ac:dyDescent="0.2">
      <c r="A30" s="235" t="s">
        <v>704</v>
      </c>
      <c r="B30" s="446" t="s">
        <v>1015</v>
      </c>
      <c r="C30" s="468">
        <v>1.841166E-2</v>
      </c>
      <c r="D30" s="468">
        <v>2.1084678999999999E-2</v>
      </c>
      <c r="E30" s="468">
        <v>2.6995412999999999E-2</v>
      </c>
      <c r="F30" s="468">
        <v>5.1024903000000003E-2</v>
      </c>
      <c r="G30" s="468">
        <v>4.0160186E-2</v>
      </c>
      <c r="H30" s="468">
        <v>3.9382013E-2</v>
      </c>
      <c r="I30" s="468">
        <v>2.6326324000000002E-2</v>
      </c>
      <c r="J30" s="468">
        <v>2.354844E-2</v>
      </c>
      <c r="K30" s="468">
        <v>2.5319065000000002E-2</v>
      </c>
      <c r="L30" s="468">
        <v>1.9280802999999999E-2</v>
      </c>
      <c r="M30" s="468">
        <v>2.3441131E-2</v>
      </c>
      <c r="N30" s="468">
        <v>3.5867613E-2</v>
      </c>
      <c r="O30" s="468">
        <v>1.7274999999999999E-2</v>
      </c>
      <c r="P30" s="468">
        <v>2.4573000000000001E-2</v>
      </c>
      <c r="Q30" s="468">
        <v>6.1385000000000002E-2</v>
      </c>
      <c r="R30" s="468">
        <v>5.407E-2</v>
      </c>
      <c r="S30" s="468">
        <v>1.4540000000000001E-2</v>
      </c>
      <c r="T30" s="468">
        <v>2.0326E-2</v>
      </c>
      <c r="U30" s="468">
        <v>3.5473999999999999E-2</v>
      </c>
      <c r="V30" s="468">
        <v>4.6496000000000003E-2</v>
      </c>
      <c r="W30" s="468">
        <v>3.2079000000000003E-2</v>
      </c>
      <c r="X30" s="468">
        <v>2.1815000000000001E-2</v>
      </c>
      <c r="Y30" s="468">
        <v>1.3121000000000001E-2</v>
      </c>
      <c r="Z30" s="468">
        <v>7.9260000000000008E-3</v>
      </c>
      <c r="AA30" s="468">
        <v>1.7680000000000001E-2</v>
      </c>
      <c r="AB30" s="468">
        <v>4.4889999999999999E-2</v>
      </c>
      <c r="AC30" s="468">
        <v>3.024E-2</v>
      </c>
      <c r="AD30" s="468">
        <v>2.6724000000000001E-2</v>
      </c>
      <c r="AE30" s="468">
        <v>8.9604000000000003E-2</v>
      </c>
      <c r="AF30" s="468">
        <v>9.4273999999999997E-2</v>
      </c>
      <c r="AG30" s="468">
        <v>3.5078999999999999E-2</v>
      </c>
      <c r="AH30" s="468">
        <v>2.9500999999999999E-2</v>
      </c>
      <c r="AI30" s="468">
        <v>2.0730999999999999E-2</v>
      </c>
      <c r="AJ30" s="468">
        <v>1.7756000000000001E-2</v>
      </c>
      <c r="AK30" s="468">
        <v>2.9141E-2</v>
      </c>
      <c r="AL30" s="468">
        <v>2.7607E-2</v>
      </c>
      <c r="AM30" s="468">
        <v>3.9306129000000002E-2</v>
      </c>
      <c r="AN30" s="468">
        <v>7.8193288999999999E-2</v>
      </c>
      <c r="AO30" s="468">
        <v>6.2633418999999996E-2</v>
      </c>
      <c r="AP30" s="468">
        <v>4.9923812999999997E-2</v>
      </c>
      <c r="AQ30" s="468">
        <v>7.1481638E-2</v>
      </c>
      <c r="AR30" s="468">
        <v>5.5282728000000003E-2</v>
      </c>
      <c r="AS30" s="468">
        <v>4.3832317000000003E-2</v>
      </c>
      <c r="AT30" s="468">
        <v>4.7680444000000002E-2</v>
      </c>
      <c r="AU30" s="468">
        <v>3.0390975000000001E-2</v>
      </c>
      <c r="AV30" s="468">
        <v>3.2894313000000001E-2</v>
      </c>
      <c r="AW30" s="468">
        <v>2.8134981999999999E-2</v>
      </c>
      <c r="AX30" s="468">
        <v>2.9280823000000001E-2</v>
      </c>
      <c r="AY30" s="468">
        <v>4.2645099999999998E-2</v>
      </c>
      <c r="AZ30" s="917">
        <v>3.9405200000000001E-2</v>
      </c>
      <c r="BA30" s="456">
        <v>5.7360000000000001E-2</v>
      </c>
      <c r="BB30" s="456">
        <v>7.0486900000000005E-2</v>
      </c>
      <c r="BC30" s="456">
        <v>6.8299299999999993E-2</v>
      </c>
      <c r="BD30" s="456">
        <v>6.0346299999999999E-2</v>
      </c>
      <c r="BE30" s="456">
        <v>5.0369200000000003E-2</v>
      </c>
      <c r="BF30" s="456">
        <v>4.3652200000000002E-2</v>
      </c>
      <c r="BG30" s="456">
        <v>4.07316E-2</v>
      </c>
      <c r="BH30" s="456">
        <v>3.2436E-2</v>
      </c>
      <c r="BI30" s="456">
        <v>3.23086E-2</v>
      </c>
      <c r="BJ30" s="456">
        <v>3.2719900000000003E-2</v>
      </c>
      <c r="BK30" s="456">
        <v>4.4443299999999998E-2</v>
      </c>
      <c r="BL30" s="456">
        <v>4.0254499999999999E-2</v>
      </c>
      <c r="BM30" s="456">
        <v>5.7851600000000003E-2</v>
      </c>
      <c r="BN30" s="456">
        <v>7.0735599999999996E-2</v>
      </c>
      <c r="BO30" s="456">
        <v>6.8433800000000003E-2</v>
      </c>
      <c r="BP30" s="456">
        <v>6.04144E-2</v>
      </c>
      <c r="BQ30" s="456">
        <v>5.0405899999999997E-2</v>
      </c>
      <c r="BR30" s="456">
        <v>4.3671399999999999E-2</v>
      </c>
      <c r="BS30" s="456">
        <v>4.0741399999999997E-2</v>
      </c>
      <c r="BT30" s="456">
        <v>3.2441299999999999E-2</v>
      </c>
      <c r="BU30" s="456">
        <v>3.2311300000000001E-2</v>
      </c>
      <c r="BV30" s="456">
        <v>3.2721300000000002E-2</v>
      </c>
    </row>
    <row r="31" spans="1:74" ht="11.1" customHeight="1" x14ac:dyDescent="0.2">
      <c r="A31" s="234" t="s">
        <v>1577</v>
      </c>
      <c r="B31" s="446" t="s">
        <v>1016</v>
      </c>
      <c r="C31" s="468">
        <v>8.0011363459999991</v>
      </c>
      <c r="D31" s="468">
        <v>7.982501697</v>
      </c>
      <c r="E31" s="468">
        <v>10.307684921</v>
      </c>
      <c r="F31" s="468">
        <v>11.405401997</v>
      </c>
      <c r="G31" s="468">
        <v>11.908788270000001</v>
      </c>
      <c r="H31" s="468">
        <v>9.3312624989999993</v>
      </c>
      <c r="I31" s="468">
        <v>8.5278983180000001</v>
      </c>
      <c r="J31" s="468">
        <v>6.1291055529999996</v>
      </c>
      <c r="K31" s="468">
        <v>5.4800390370000001</v>
      </c>
      <c r="L31" s="468">
        <v>7.3147081079999996</v>
      </c>
      <c r="M31" s="468">
        <v>8.8010054110000002</v>
      </c>
      <c r="N31" s="468">
        <v>8.4184664149999993</v>
      </c>
      <c r="O31" s="468">
        <v>10.601408893</v>
      </c>
      <c r="P31" s="468">
        <v>9.8981180000000002</v>
      </c>
      <c r="Q31" s="468">
        <v>10.860535</v>
      </c>
      <c r="R31" s="468">
        <v>10.080762</v>
      </c>
      <c r="S31" s="468">
        <v>7.3842780000000001</v>
      </c>
      <c r="T31" s="468">
        <v>8.0937859999999997</v>
      </c>
      <c r="U31" s="468">
        <v>8.9368479999999995</v>
      </c>
      <c r="V31" s="468">
        <v>7.869472</v>
      </c>
      <c r="W31" s="468">
        <v>7.1850389999999997</v>
      </c>
      <c r="X31" s="468">
        <v>8.7862310000000008</v>
      </c>
      <c r="Y31" s="468">
        <v>7.771242</v>
      </c>
      <c r="Z31" s="468">
        <v>9.2123559999999998</v>
      </c>
      <c r="AA31" s="468">
        <v>8.5759659999999993</v>
      </c>
      <c r="AB31" s="468">
        <v>10.907519000000001</v>
      </c>
      <c r="AC31" s="468">
        <v>10.281771000000001</v>
      </c>
      <c r="AD31" s="468">
        <v>11.662008999999999</v>
      </c>
      <c r="AE31" s="468">
        <v>10.196414000000001</v>
      </c>
      <c r="AF31" s="468">
        <v>10.037879999999999</v>
      </c>
      <c r="AG31" s="468">
        <v>8.1656270000000006</v>
      </c>
      <c r="AH31" s="468">
        <v>7.5860469999999998</v>
      </c>
      <c r="AI31" s="468">
        <v>5.9883705200000001</v>
      </c>
      <c r="AJ31" s="468">
        <v>9.4166310000000006</v>
      </c>
      <c r="AK31" s="468">
        <v>9.8395609999999998</v>
      </c>
      <c r="AL31" s="468">
        <v>9.2210549999999998</v>
      </c>
      <c r="AM31" s="468">
        <v>9.8428132349999995</v>
      </c>
      <c r="AN31" s="468">
        <v>9.202928</v>
      </c>
      <c r="AO31" s="468">
        <v>12.295459562</v>
      </c>
      <c r="AP31" s="468">
        <v>12.156648943</v>
      </c>
      <c r="AQ31" s="468">
        <v>9.5246168870000005</v>
      </c>
      <c r="AR31" s="468">
        <v>10.519323665</v>
      </c>
      <c r="AS31" s="468">
        <v>9.5344005159999998</v>
      </c>
      <c r="AT31" s="468">
        <v>7.3586925829999998</v>
      </c>
      <c r="AU31" s="468">
        <v>6.7087720019999999</v>
      </c>
      <c r="AV31" s="468">
        <v>9.0047050169999991</v>
      </c>
      <c r="AW31" s="468">
        <v>10.036032884000001</v>
      </c>
      <c r="AX31" s="468">
        <v>10.549769459</v>
      </c>
      <c r="AY31" s="468">
        <v>10.11402</v>
      </c>
      <c r="AZ31" s="917">
        <v>10.273910000000001</v>
      </c>
      <c r="BA31" s="456">
        <v>12.223990000000001</v>
      </c>
      <c r="BB31" s="456">
        <v>12.399509999999999</v>
      </c>
      <c r="BC31" s="456">
        <v>9.9672909999999995</v>
      </c>
      <c r="BD31" s="456">
        <v>10.637589999999999</v>
      </c>
      <c r="BE31" s="456">
        <v>9.4554639999999992</v>
      </c>
      <c r="BF31" s="456">
        <v>7.7918510000000003</v>
      </c>
      <c r="BG31" s="456">
        <v>6.8125859999999996</v>
      </c>
      <c r="BH31" s="456">
        <v>9.4850340000000006</v>
      </c>
      <c r="BI31" s="456">
        <v>10.138769999999999</v>
      </c>
      <c r="BJ31" s="456">
        <v>10.61398</v>
      </c>
      <c r="BK31" s="456">
        <v>10.46045</v>
      </c>
      <c r="BL31" s="456">
        <v>10.57429</v>
      </c>
      <c r="BM31" s="456">
        <v>12.81382</v>
      </c>
      <c r="BN31" s="456">
        <v>12.99244</v>
      </c>
      <c r="BO31" s="456">
        <v>10.492710000000001</v>
      </c>
      <c r="BP31" s="456">
        <v>11.233219999999999</v>
      </c>
      <c r="BQ31" s="456">
        <v>9.9367370000000008</v>
      </c>
      <c r="BR31" s="456">
        <v>8.1152529999999992</v>
      </c>
      <c r="BS31" s="456">
        <v>7.113111</v>
      </c>
      <c r="BT31" s="456">
        <v>9.8374229999999994</v>
      </c>
      <c r="BU31" s="456">
        <v>10.62166</v>
      </c>
      <c r="BV31" s="456">
        <v>10.89916</v>
      </c>
    </row>
    <row r="32" spans="1:74" ht="11.1" customHeight="1" x14ac:dyDescent="0.2">
      <c r="A32" s="234" t="s">
        <v>1578</v>
      </c>
      <c r="B32" s="446" t="s">
        <v>1017</v>
      </c>
      <c r="C32" s="468">
        <v>1.3166010859999999</v>
      </c>
      <c r="D32" s="468">
        <v>1.414704296</v>
      </c>
      <c r="E32" s="468">
        <v>1.689579975</v>
      </c>
      <c r="F32" s="468">
        <v>1.753984016</v>
      </c>
      <c r="G32" s="468">
        <v>2.090828503</v>
      </c>
      <c r="H32" s="468">
        <v>2.4790063980000001</v>
      </c>
      <c r="I32" s="468">
        <v>2.729170694</v>
      </c>
      <c r="J32" s="468">
        <v>2.269880202</v>
      </c>
      <c r="K32" s="468">
        <v>2.3872233569999999</v>
      </c>
      <c r="L32" s="468">
        <v>1.921033744</v>
      </c>
      <c r="M32" s="468">
        <v>1.225775767</v>
      </c>
      <c r="N32" s="468">
        <v>1.1158264309999999</v>
      </c>
      <c r="O32" s="468">
        <v>1.42085683</v>
      </c>
      <c r="P32" s="468">
        <v>1.3280698399999999</v>
      </c>
      <c r="Q32" s="468">
        <v>1.88715082</v>
      </c>
      <c r="R32" s="468">
        <v>2.3085935100000001</v>
      </c>
      <c r="S32" s="468">
        <v>2.7540915500000001</v>
      </c>
      <c r="T32" s="468">
        <v>2.9746272199999999</v>
      </c>
      <c r="U32" s="468">
        <v>3.4116298</v>
      </c>
      <c r="V32" s="468">
        <v>3.2942235100000001</v>
      </c>
      <c r="W32" s="468">
        <v>2.79222831</v>
      </c>
      <c r="X32" s="468">
        <v>2.3319562450000002</v>
      </c>
      <c r="Y32" s="468">
        <v>1.6661969599999999</v>
      </c>
      <c r="Z32" s="468">
        <v>1.8741289999999999</v>
      </c>
      <c r="AA32" s="468">
        <v>1.9967746799999999</v>
      </c>
      <c r="AB32" s="468">
        <v>2.298149</v>
      </c>
      <c r="AC32" s="468">
        <v>2.8428542399999999</v>
      </c>
      <c r="AD32" s="468">
        <v>2.88762338</v>
      </c>
      <c r="AE32" s="468">
        <v>3.3648744499999999</v>
      </c>
      <c r="AF32" s="468">
        <v>4.1496599999999999</v>
      </c>
      <c r="AG32" s="468">
        <v>4.26853908</v>
      </c>
      <c r="AH32" s="468">
        <v>4.7056079999999998</v>
      </c>
      <c r="AI32" s="468">
        <v>4.0551752969999999</v>
      </c>
      <c r="AJ32" s="468">
        <v>4.096285</v>
      </c>
      <c r="AK32" s="468">
        <v>2.9302272710000001</v>
      </c>
      <c r="AL32" s="468">
        <v>2.547248175</v>
      </c>
      <c r="AM32" s="468">
        <v>2.8745365779999998</v>
      </c>
      <c r="AN32" s="468">
        <v>3.1564686069999999</v>
      </c>
      <c r="AO32" s="468">
        <v>4.3263063180000003</v>
      </c>
      <c r="AP32" s="468">
        <v>4.5055206400000003</v>
      </c>
      <c r="AQ32" s="468">
        <v>5.4690369680000002</v>
      </c>
      <c r="AR32" s="468">
        <v>5.8659972189999996</v>
      </c>
      <c r="AS32" s="468">
        <v>6.1389261670000002</v>
      </c>
      <c r="AT32" s="468">
        <v>6.3122347110000003</v>
      </c>
      <c r="AU32" s="468">
        <v>5.7602953299999999</v>
      </c>
      <c r="AV32" s="468">
        <v>5.1465290489999997</v>
      </c>
      <c r="AW32" s="468">
        <v>4.1369190140000001</v>
      </c>
      <c r="AX32" s="468">
        <v>3.3921914279999998</v>
      </c>
      <c r="AY32" s="468">
        <v>3.9559350000000002</v>
      </c>
      <c r="AZ32" s="917">
        <v>4.3058680000000003</v>
      </c>
      <c r="BA32" s="456">
        <v>6.1063869999999998</v>
      </c>
      <c r="BB32" s="456">
        <v>6.2490810000000003</v>
      </c>
      <c r="BC32" s="456">
        <v>7.3896639999999998</v>
      </c>
      <c r="BD32" s="456">
        <v>8.404992</v>
      </c>
      <c r="BE32" s="456">
        <v>8.8331630000000008</v>
      </c>
      <c r="BF32" s="456">
        <v>8.9442540000000008</v>
      </c>
      <c r="BG32" s="456">
        <v>7.7305260000000002</v>
      </c>
      <c r="BH32" s="456">
        <v>7.0841669999999999</v>
      </c>
      <c r="BI32" s="456">
        <v>5.3535529999999998</v>
      </c>
      <c r="BJ32" s="456">
        <v>4.7260780000000002</v>
      </c>
      <c r="BK32" s="456">
        <v>5.3515129999999997</v>
      </c>
      <c r="BL32" s="456">
        <v>5.7437310000000004</v>
      </c>
      <c r="BM32" s="456">
        <v>7.6198360000000003</v>
      </c>
      <c r="BN32" s="456">
        <v>7.872185</v>
      </c>
      <c r="BO32" s="456">
        <v>9.9089299999999998</v>
      </c>
      <c r="BP32" s="456">
        <v>10.74094</v>
      </c>
      <c r="BQ32" s="456">
        <v>11.53679</v>
      </c>
      <c r="BR32" s="456">
        <v>12.049239999999999</v>
      </c>
      <c r="BS32" s="456">
        <v>10.58085</v>
      </c>
      <c r="BT32" s="456">
        <v>9.5517719999999997</v>
      </c>
      <c r="BU32" s="456">
        <v>7.2283900000000001</v>
      </c>
      <c r="BV32" s="456">
        <v>6.1340440000000003</v>
      </c>
    </row>
    <row r="33" spans="1:74" ht="11.1" customHeight="1" x14ac:dyDescent="0.2">
      <c r="A33" s="234" t="s">
        <v>705</v>
      </c>
      <c r="B33" s="478" t="s">
        <v>1559</v>
      </c>
      <c r="C33" s="468">
        <v>0.17351177700000001</v>
      </c>
      <c r="D33" s="468">
        <v>0.242666461</v>
      </c>
      <c r="E33" s="468">
        <v>0.125762596</v>
      </c>
      <c r="F33" s="468">
        <v>0.159969052</v>
      </c>
      <c r="G33" s="468">
        <v>0.23306379199999999</v>
      </c>
      <c r="H33" s="468">
        <v>0.190519085</v>
      </c>
      <c r="I33" s="468">
        <v>0.20216488599999999</v>
      </c>
      <c r="J33" s="468">
        <v>0.16757244199999999</v>
      </c>
      <c r="K33" s="468">
        <v>0.17824826699999999</v>
      </c>
      <c r="L33" s="468">
        <v>0.15848314099999999</v>
      </c>
      <c r="M33" s="468">
        <v>9.4270639000000003E-2</v>
      </c>
      <c r="N33" s="468">
        <v>0.19576047999999999</v>
      </c>
      <c r="O33" s="468">
        <v>0.111046124</v>
      </c>
      <c r="P33" s="468">
        <v>0.113013163</v>
      </c>
      <c r="Q33" s="468">
        <v>0.10111737799999999</v>
      </c>
      <c r="R33" s="468">
        <v>0.11553769699999999</v>
      </c>
      <c r="S33" s="468">
        <v>0.148471081</v>
      </c>
      <c r="T33" s="468">
        <v>0.15650941199999999</v>
      </c>
      <c r="U33" s="468">
        <v>0.166486205</v>
      </c>
      <c r="V33" s="468">
        <v>0.198607433</v>
      </c>
      <c r="W33" s="468">
        <v>0.15897282900000001</v>
      </c>
      <c r="X33" s="468">
        <v>9.5523471999999998E-2</v>
      </c>
      <c r="Y33" s="468">
        <v>8.9030105999999998E-2</v>
      </c>
      <c r="Z33" s="468">
        <v>0.12876093399999999</v>
      </c>
      <c r="AA33" s="468">
        <v>0.17711289399999999</v>
      </c>
      <c r="AB33" s="468">
        <v>5.1578059000000002E-2</v>
      </c>
      <c r="AC33" s="468">
        <v>0.11271719099999999</v>
      </c>
      <c r="AD33" s="468">
        <v>0.105874653</v>
      </c>
      <c r="AE33" s="468">
        <v>0.102685708</v>
      </c>
      <c r="AF33" s="468">
        <v>0.15043869300000001</v>
      </c>
      <c r="AG33" s="468">
        <v>0.109186616</v>
      </c>
      <c r="AH33" s="468">
        <v>0.13764193199999999</v>
      </c>
      <c r="AI33" s="468">
        <v>9.3787526999999996E-2</v>
      </c>
      <c r="AJ33" s="468">
        <v>0.112197667</v>
      </c>
      <c r="AK33" s="468">
        <v>6.7674803000000006E-2</v>
      </c>
      <c r="AL33" s="468">
        <v>9.8429193999999998E-2</v>
      </c>
      <c r="AM33" s="468">
        <v>0.14936480999999999</v>
      </c>
      <c r="AN33" s="468">
        <v>0.127230486</v>
      </c>
      <c r="AO33" s="468">
        <v>5.5529823999999998E-2</v>
      </c>
      <c r="AP33" s="468">
        <v>5.1405735000000001E-2</v>
      </c>
      <c r="AQ33" s="468">
        <v>2.0344964E-2</v>
      </c>
      <c r="AR33" s="468">
        <v>6.9080983999999998E-2</v>
      </c>
      <c r="AS33" s="468">
        <v>7.3481546999999994E-2</v>
      </c>
      <c r="AT33" s="468">
        <v>-1.5416253E-2</v>
      </c>
      <c r="AU33" s="468">
        <v>3.1002169E-2</v>
      </c>
      <c r="AV33" s="468">
        <v>4.9967138000000001E-2</v>
      </c>
      <c r="AW33" s="468">
        <v>6.6701798000000007E-2</v>
      </c>
      <c r="AX33" s="468">
        <v>4.7068565E-2</v>
      </c>
      <c r="AY33" s="468">
        <v>7.4026099999999997E-2</v>
      </c>
      <c r="AZ33" s="917">
        <v>2.1677499999999999E-2</v>
      </c>
      <c r="BA33" s="456">
        <v>1.36817E-2</v>
      </c>
      <c r="BB33" s="456">
        <v>5.7327999999999997E-3</v>
      </c>
      <c r="BC33" s="456">
        <v>-1.00865E-2</v>
      </c>
      <c r="BD33" s="456">
        <v>1.69693E-2</v>
      </c>
      <c r="BE33" s="456">
        <v>6.6543399999999999E-3</v>
      </c>
      <c r="BF33" s="456">
        <v>-2.62592E-2</v>
      </c>
      <c r="BG33" s="456">
        <v>-6.1697700000000001E-2</v>
      </c>
      <c r="BH33" s="456">
        <v>-8.1446699999999997E-2</v>
      </c>
      <c r="BI33" s="456">
        <v>-5.0441E-2</v>
      </c>
      <c r="BJ33" s="456">
        <v>-4.9954100000000001E-2</v>
      </c>
      <c r="BK33" s="456">
        <v>8.1574999999999998E-3</v>
      </c>
      <c r="BL33" s="456">
        <v>-5.3125400000000003E-2</v>
      </c>
      <c r="BM33" s="456">
        <v>-4.69865E-2</v>
      </c>
      <c r="BN33" s="456">
        <v>-5.8486099999999999E-2</v>
      </c>
      <c r="BO33" s="456">
        <v>-8.3601099999999998E-2</v>
      </c>
      <c r="BP33" s="456">
        <v>-4.7440499999999997E-2</v>
      </c>
      <c r="BQ33" s="456">
        <v>-8.3463099999999998E-2</v>
      </c>
      <c r="BR33" s="456">
        <v>-0.1049997</v>
      </c>
      <c r="BS33" s="456">
        <v>-0.16668910000000001</v>
      </c>
      <c r="BT33" s="456">
        <v>-0.186719</v>
      </c>
      <c r="BU33" s="456">
        <v>-0.1836275</v>
      </c>
      <c r="BV33" s="456">
        <v>-0.1568533</v>
      </c>
    </row>
    <row r="34" spans="1:74" ht="11.1" customHeight="1" x14ac:dyDescent="0.2">
      <c r="A34" s="234" t="s">
        <v>707</v>
      </c>
      <c r="B34" s="476" t="s">
        <v>1560</v>
      </c>
      <c r="C34" s="468">
        <v>33.388903999999997</v>
      </c>
      <c r="D34" s="468">
        <v>31.269724</v>
      </c>
      <c r="E34" s="468">
        <v>30.479234999999999</v>
      </c>
      <c r="F34" s="468">
        <v>30.784697000000001</v>
      </c>
      <c r="G34" s="468">
        <v>38.454478000000002</v>
      </c>
      <c r="H34" s="468">
        <v>42.032294999999998</v>
      </c>
      <c r="I34" s="468">
        <v>45.973782</v>
      </c>
      <c r="J34" s="468">
        <v>42.980438999999997</v>
      </c>
      <c r="K34" s="468">
        <v>37.405346000000002</v>
      </c>
      <c r="L34" s="468">
        <v>32.164444000000003</v>
      </c>
      <c r="M34" s="468">
        <v>31.167998999999998</v>
      </c>
      <c r="N34" s="468">
        <v>33.783067000000003</v>
      </c>
      <c r="O34" s="468">
        <v>32.159939151000003</v>
      </c>
      <c r="P34" s="468">
        <v>30.222638588999999</v>
      </c>
      <c r="Q34" s="468">
        <v>31.752755211</v>
      </c>
      <c r="R34" s="468">
        <v>30.665596739000001</v>
      </c>
      <c r="S34" s="468">
        <v>36.448542756999998</v>
      </c>
      <c r="T34" s="468">
        <v>42.661311380000001</v>
      </c>
      <c r="U34" s="468">
        <v>47.422301642000001</v>
      </c>
      <c r="V34" s="468">
        <v>50.241383749999997</v>
      </c>
      <c r="W34" s="468">
        <v>42.949535140000002</v>
      </c>
      <c r="X34" s="468">
        <v>35.385555740999997</v>
      </c>
      <c r="Y34" s="468">
        <v>31.332419676000001</v>
      </c>
      <c r="Z34" s="468">
        <v>33.271041646</v>
      </c>
      <c r="AA34" s="468">
        <v>38.180347415999996</v>
      </c>
      <c r="AB34" s="468">
        <v>30.625006802000001</v>
      </c>
      <c r="AC34" s="468">
        <v>32.243196632</v>
      </c>
      <c r="AD34" s="468">
        <v>33.461922217000001</v>
      </c>
      <c r="AE34" s="468">
        <v>39.971881758000002</v>
      </c>
      <c r="AF34" s="468">
        <v>44.390528310000001</v>
      </c>
      <c r="AG34" s="468">
        <v>44.542524606000001</v>
      </c>
      <c r="AH34" s="468">
        <v>49.262875469000001</v>
      </c>
      <c r="AI34" s="468">
        <v>40.990693215999997</v>
      </c>
      <c r="AJ34" s="468">
        <v>39.220296279000003</v>
      </c>
      <c r="AK34" s="468">
        <v>33.712000185999997</v>
      </c>
      <c r="AL34" s="468">
        <v>34.890418883000002</v>
      </c>
      <c r="AM34" s="468">
        <v>40.481518045000001</v>
      </c>
      <c r="AN34" s="468">
        <v>34.700207094</v>
      </c>
      <c r="AO34" s="468">
        <v>34.742650105999999</v>
      </c>
      <c r="AP34" s="468">
        <v>36.505126683999997</v>
      </c>
      <c r="AQ34" s="468">
        <v>41.186470116999999</v>
      </c>
      <c r="AR34" s="468">
        <v>45.168695421999999</v>
      </c>
      <c r="AS34" s="468">
        <v>47.856132541000001</v>
      </c>
      <c r="AT34" s="468">
        <v>49.407308536000002</v>
      </c>
      <c r="AU34" s="468">
        <v>43.976700700999999</v>
      </c>
      <c r="AV34" s="468">
        <v>40.939187580000002</v>
      </c>
      <c r="AW34" s="468">
        <v>35.497227918</v>
      </c>
      <c r="AX34" s="468">
        <v>36.623319350000003</v>
      </c>
      <c r="AY34" s="468">
        <v>40.468960000000003</v>
      </c>
      <c r="AZ34" s="917">
        <v>33.417000000000002</v>
      </c>
      <c r="BA34" s="456">
        <v>36.371259999999999</v>
      </c>
      <c r="BB34" s="456">
        <v>37.443959999999997</v>
      </c>
      <c r="BC34" s="456">
        <v>42.456679999999999</v>
      </c>
      <c r="BD34" s="456">
        <v>48.114240000000002</v>
      </c>
      <c r="BE34" s="456">
        <v>52.541200000000003</v>
      </c>
      <c r="BF34" s="456">
        <v>53.508220000000001</v>
      </c>
      <c r="BG34" s="456">
        <v>47.713180000000001</v>
      </c>
      <c r="BH34" s="456">
        <v>43.377690000000001</v>
      </c>
      <c r="BI34" s="456">
        <v>39.339669999999998</v>
      </c>
      <c r="BJ34" s="456">
        <v>44.004559999999998</v>
      </c>
      <c r="BK34" s="456">
        <v>45.228960000000001</v>
      </c>
      <c r="BL34" s="456">
        <v>40.544609999999999</v>
      </c>
      <c r="BM34" s="456">
        <v>42.660699999999999</v>
      </c>
      <c r="BN34" s="456">
        <v>43.167740000000002</v>
      </c>
      <c r="BO34" s="456">
        <v>48.23339</v>
      </c>
      <c r="BP34" s="456">
        <v>54.276220000000002</v>
      </c>
      <c r="BQ34" s="456">
        <v>58.711239999999997</v>
      </c>
      <c r="BR34" s="456">
        <v>59.21414</v>
      </c>
      <c r="BS34" s="456">
        <v>53.730980000000002</v>
      </c>
      <c r="BT34" s="456">
        <v>49.911180000000002</v>
      </c>
      <c r="BU34" s="456">
        <v>44.037590000000002</v>
      </c>
      <c r="BV34" s="456">
        <v>50.84872</v>
      </c>
    </row>
    <row r="35" spans="1:74" ht="11.1" customHeight="1" x14ac:dyDescent="0.2">
      <c r="A35" s="229"/>
      <c r="B35" s="67" t="s">
        <v>742</v>
      </c>
      <c r="C35" s="469"/>
      <c r="D35" s="469"/>
      <c r="E35" s="469"/>
      <c r="F35" s="469"/>
      <c r="G35" s="469"/>
      <c r="H35" s="469"/>
      <c r="I35" s="469"/>
      <c r="J35" s="469"/>
      <c r="K35" s="469"/>
      <c r="L35" s="469"/>
      <c r="M35" s="469"/>
      <c r="N35" s="469"/>
      <c r="O35" s="469"/>
      <c r="P35" s="469"/>
      <c r="Q35" s="469"/>
      <c r="R35" s="469"/>
      <c r="S35" s="469"/>
      <c r="T35" s="469"/>
      <c r="U35" s="469"/>
      <c r="V35" s="469"/>
      <c r="W35" s="469"/>
      <c r="X35" s="469"/>
      <c r="Y35" s="469"/>
      <c r="Z35" s="469"/>
      <c r="AA35" s="469"/>
      <c r="AB35" s="469"/>
      <c r="AC35" s="469"/>
      <c r="AD35" s="469"/>
      <c r="AE35" s="469"/>
      <c r="AF35" s="469"/>
      <c r="AG35" s="469"/>
      <c r="AH35" s="469"/>
      <c r="AI35" s="469"/>
      <c r="AJ35" s="469"/>
      <c r="AK35" s="469"/>
      <c r="AL35" s="469"/>
      <c r="AM35" s="469"/>
      <c r="AN35" s="469"/>
      <c r="AO35" s="469"/>
      <c r="AP35" s="469"/>
      <c r="AQ35" s="469"/>
      <c r="AR35" s="469"/>
      <c r="AS35" s="469"/>
      <c r="AT35" s="469"/>
      <c r="AU35" s="469"/>
      <c r="AV35" s="469"/>
      <c r="AW35" s="469"/>
      <c r="AX35" s="469"/>
      <c r="AY35" s="469"/>
      <c r="AZ35" s="946"/>
      <c r="BA35" s="474"/>
      <c r="BB35" s="474"/>
      <c r="BC35" s="474"/>
      <c r="BD35" s="474"/>
      <c r="BE35" s="474"/>
      <c r="BF35" s="474"/>
      <c r="BG35" s="474"/>
      <c r="BH35" s="474"/>
      <c r="BI35" s="474"/>
      <c r="BJ35" s="474"/>
      <c r="BK35" s="474"/>
      <c r="BL35" s="474"/>
      <c r="BM35" s="474"/>
      <c r="BN35" s="474"/>
      <c r="BO35" s="474"/>
      <c r="BP35" s="474"/>
      <c r="BQ35" s="474"/>
      <c r="BR35" s="474"/>
      <c r="BS35" s="474"/>
      <c r="BT35" s="474"/>
      <c r="BU35" s="474"/>
      <c r="BV35" s="474"/>
    </row>
    <row r="36" spans="1:74" s="285" customFormat="1" ht="11.1" customHeight="1" x14ac:dyDescent="0.2">
      <c r="A36" s="475" t="s">
        <v>713</v>
      </c>
      <c r="B36" s="477" t="s">
        <v>1027</v>
      </c>
      <c r="C36" s="301">
        <v>36.38484837</v>
      </c>
      <c r="D36" s="301">
        <v>32.48664625</v>
      </c>
      <c r="E36" s="301">
        <v>33.150928886999999</v>
      </c>
      <c r="F36" s="301">
        <v>29.093965176000001</v>
      </c>
      <c r="G36" s="301">
        <v>31.293890866000002</v>
      </c>
      <c r="H36" s="301">
        <v>33.492102787999997</v>
      </c>
      <c r="I36" s="301">
        <v>38.822236959000001</v>
      </c>
      <c r="J36" s="301">
        <v>37.902866232000001</v>
      </c>
      <c r="K36" s="301">
        <v>32.435741812000003</v>
      </c>
      <c r="L36" s="301">
        <v>29.491044142</v>
      </c>
      <c r="M36" s="301">
        <v>32.197268033</v>
      </c>
      <c r="N36" s="301">
        <v>34.412505070000002</v>
      </c>
      <c r="O36" s="301">
        <v>34.544550739999998</v>
      </c>
      <c r="P36" s="301">
        <v>30.767058542000001</v>
      </c>
      <c r="Q36" s="301">
        <v>31.618171748000002</v>
      </c>
      <c r="R36" s="301">
        <v>27.341642968999999</v>
      </c>
      <c r="S36" s="301">
        <v>30.692543715999999</v>
      </c>
      <c r="T36" s="301">
        <v>29.534976774</v>
      </c>
      <c r="U36" s="301">
        <v>36.791284666999999</v>
      </c>
      <c r="V36" s="301">
        <v>36.124275036999997</v>
      </c>
      <c r="W36" s="301">
        <v>30.169090626999999</v>
      </c>
      <c r="X36" s="301">
        <v>29.235700480999999</v>
      </c>
      <c r="Y36" s="301">
        <v>30.44991984</v>
      </c>
      <c r="Z36" s="301">
        <v>33.088877232000002</v>
      </c>
      <c r="AA36" s="301">
        <v>32.931024903999997</v>
      </c>
      <c r="AB36" s="301">
        <v>30.146380020999999</v>
      </c>
      <c r="AC36" s="301">
        <v>30.443216796000002</v>
      </c>
      <c r="AD36" s="301">
        <v>28.049403705</v>
      </c>
      <c r="AE36" s="301">
        <v>29.030153218999999</v>
      </c>
      <c r="AF36" s="301">
        <v>32.717953411000003</v>
      </c>
      <c r="AG36" s="301">
        <v>36.764427343999998</v>
      </c>
      <c r="AH36" s="301">
        <v>34.919012355</v>
      </c>
      <c r="AI36" s="301">
        <v>30.214963170000001</v>
      </c>
      <c r="AJ36" s="301">
        <v>28.631455628000001</v>
      </c>
      <c r="AK36" s="301">
        <v>30.334749988999999</v>
      </c>
      <c r="AL36" s="301">
        <v>33.309052520999998</v>
      </c>
      <c r="AM36" s="301">
        <v>35.931206993000004</v>
      </c>
      <c r="AN36" s="301">
        <v>30.514621251000001</v>
      </c>
      <c r="AO36" s="301">
        <v>31.792722435000002</v>
      </c>
      <c r="AP36" s="301">
        <v>29.509920705999999</v>
      </c>
      <c r="AQ36" s="301">
        <v>29.648926528000001</v>
      </c>
      <c r="AR36" s="301">
        <v>32.384391162999997</v>
      </c>
      <c r="AS36" s="301">
        <v>35.191108540999998</v>
      </c>
      <c r="AT36" s="301">
        <v>35.000701702000001</v>
      </c>
      <c r="AU36" s="301">
        <v>29.725331518000001</v>
      </c>
      <c r="AV36" s="301">
        <v>30.198696214000002</v>
      </c>
      <c r="AW36" s="301">
        <v>31.072342758000001</v>
      </c>
      <c r="AX36" s="301">
        <v>36.424730982</v>
      </c>
      <c r="AY36" s="301">
        <v>36.82103</v>
      </c>
      <c r="AZ36" s="916">
        <v>31.043030000000002</v>
      </c>
      <c r="BA36" s="462">
        <v>31.110109999999999</v>
      </c>
      <c r="BB36" s="462">
        <v>29.718669999999999</v>
      </c>
      <c r="BC36" s="462">
        <v>30.60904</v>
      </c>
      <c r="BD36" s="462">
        <v>32.890720000000002</v>
      </c>
      <c r="BE36" s="462">
        <v>37.9176</v>
      </c>
      <c r="BF36" s="462">
        <v>36.796199999999999</v>
      </c>
      <c r="BG36" s="462">
        <v>32.259210000000003</v>
      </c>
      <c r="BH36" s="462">
        <v>30.348310000000001</v>
      </c>
      <c r="BI36" s="462">
        <v>31.223859999999998</v>
      </c>
      <c r="BJ36" s="462">
        <v>34.699939999999998</v>
      </c>
      <c r="BK36" s="462">
        <v>36.264200000000002</v>
      </c>
      <c r="BL36" s="462">
        <v>32.081560000000003</v>
      </c>
      <c r="BM36" s="462">
        <v>32.892609999999998</v>
      </c>
      <c r="BN36" s="462">
        <v>30.659459999999999</v>
      </c>
      <c r="BO36" s="462">
        <v>31.511669999999999</v>
      </c>
      <c r="BP36" s="462">
        <v>33.962389999999999</v>
      </c>
      <c r="BQ36" s="462">
        <v>38.952379999999998</v>
      </c>
      <c r="BR36" s="462">
        <v>37.459539999999997</v>
      </c>
      <c r="BS36" s="462">
        <v>32.491950000000003</v>
      </c>
      <c r="BT36" s="462">
        <v>30.257629999999999</v>
      </c>
      <c r="BU36" s="462">
        <v>31.341059999999999</v>
      </c>
      <c r="BV36" s="462">
        <v>34.387889999999999</v>
      </c>
    </row>
    <row r="37" spans="1:74" ht="11.1" customHeight="1" x14ac:dyDescent="0.2">
      <c r="A37" s="234" t="s">
        <v>708</v>
      </c>
      <c r="B37" s="478" t="s">
        <v>1021</v>
      </c>
      <c r="C37" s="468">
        <v>7.5859346490000004</v>
      </c>
      <c r="D37" s="468">
        <v>6.7361877229999996</v>
      </c>
      <c r="E37" s="468">
        <v>5.8662121029999996</v>
      </c>
      <c r="F37" s="468">
        <v>5.899921215</v>
      </c>
      <c r="G37" s="468">
        <v>4.7123450079999998</v>
      </c>
      <c r="H37" s="468">
        <v>4.8228631709999998</v>
      </c>
      <c r="I37" s="468">
        <v>8.4887887650000007</v>
      </c>
      <c r="J37" s="468">
        <v>9.8591362270000005</v>
      </c>
      <c r="K37" s="468">
        <v>9.367711087</v>
      </c>
      <c r="L37" s="468">
        <v>8.3393546379999997</v>
      </c>
      <c r="M37" s="468">
        <v>8.3430160079999993</v>
      </c>
      <c r="N37" s="468">
        <v>9.5703877070000001</v>
      </c>
      <c r="O37" s="468">
        <v>9.8173880709999999</v>
      </c>
      <c r="P37" s="468">
        <v>8.2987965599999995</v>
      </c>
      <c r="Q37" s="468">
        <v>9.4811761749999999</v>
      </c>
      <c r="R37" s="468">
        <v>6.9533880180000001</v>
      </c>
      <c r="S37" s="468">
        <v>4.9970098370000002</v>
      </c>
      <c r="T37" s="468">
        <v>6.7766913500000001</v>
      </c>
      <c r="U37" s="468">
        <v>10.793222001</v>
      </c>
      <c r="V37" s="468">
        <v>10.709464176999999</v>
      </c>
      <c r="W37" s="468">
        <v>9.3253722159999999</v>
      </c>
      <c r="X37" s="468">
        <v>8.6803831959999993</v>
      </c>
      <c r="Y37" s="468">
        <v>8.4389023739999995</v>
      </c>
      <c r="Z37" s="468">
        <v>9.8059654520000006</v>
      </c>
      <c r="AA37" s="468">
        <v>10.340894273</v>
      </c>
      <c r="AB37" s="468">
        <v>9.0909883310000001</v>
      </c>
      <c r="AC37" s="468">
        <v>8.6160249350000004</v>
      </c>
      <c r="AD37" s="468">
        <v>6.6961648089999999</v>
      </c>
      <c r="AE37" s="468">
        <v>5.2138664979999998</v>
      </c>
      <c r="AF37" s="468">
        <v>7.9533418280000001</v>
      </c>
      <c r="AG37" s="468">
        <v>11.627345868000001</v>
      </c>
      <c r="AH37" s="468">
        <v>11.127203929</v>
      </c>
      <c r="AI37" s="468">
        <v>9.3984484259999999</v>
      </c>
      <c r="AJ37" s="468">
        <v>8.4100576690000004</v>
      </c>
      <c r="AK37" s="468">
        <v>8.5700491910000007</v>
      </c>
      <c r="AL37" s="468">
        <v>9.3843007679999992</v>
      </c>
      <c r="AM37" s="468">
        <v>9.4154630630000007</v>
      </c>
      <c r="AN37" s="468">
        <v>7.746866303</v>
      </c>
      <c r="AO37" s="468">
        <v>6.3753042459999998</v>
      </c>
      <c r="AP37" s="468">
        <v>5.4527761750000003</v>
      </c>
      <c r="AQ37" s="468">
        <v>6.0706912219999998</v>
      </c>
      <c r="AR37" s="468">
        <v>8.5790701330000001</v>
      </c>
      <c r="AS37" s="468">
        <v>10.707558912</v>
      </c>
      <c r="AT37" s="468">
        <v>10.991432801</v>
      </c>
      <c r="AU37" s="468">
        <v>9.814336162</v>
      </c>
      <c r="AV37" s="468">
        <v>7.697015897</v>
      </c>
      <c r="AW37" s="468">
        <v>8.1059077160000008</v>
      </c>
      <c r="AX37" s="468">
        <v>8.2156914459999992</v>
      </c>
      <c r="AY37" s="468">
        <v>7.9089628000000003</v>
      </c>
      <c r="AZ37" s="917">
        <v>6.7021067370000003</v>
      </c>
      <c r="BA37" s="456">
        <v>6.9088859999999999</v>
      </c>
      <c r="BB37" s="456">
        <v>6.1145420000000001</v>
      </c>
      <c r="BC37" s="456">
        <v>5.0279720000000001</v>
      </c>
      <c r="BD37" s="456">
        <v>6.5569269999999999</v>
      </c>
      <c r="BE37" s="456">
        <v>10.88836</v>
      </c>
      <c r="BF37" s="456">
        <v>12.042109999999999</v>
      </c>
      <c r="BG37" s="456">
        <v>10.800700000000001</v>
      </c>
      <c r="BH37" s="456">
        <v>8.5272140000000007</v>
      </c>
      <c r="BI37" s="456">
        <v>8.6059429999999999</v>
      </c>
      <c r="BJ37" s="456">
        <v>10.34918</v>
      </c>
      <c r="BK37" s="456">
        <v>10.177429999999999</v>
      </c>
      <c r="BL37" s="456">
        <v>7.9444169999999996</v>
      </c>
      <c r="BM37" s="456">
        <v>6.61287</v>
      </c>
      <c r="BN37" s="456">
        <v>5.8031480000000002</v>
      </c>
      <c r="BO37" s="456">
        <v>4.3432630000000003</v>
      </c>
      <c r="BP37" s="456">
        <v>5.595415</v>
      </c>
      <c r="BQ37" s="456">
        <v>10.4329</v>
      </c>
      <c r="BR37" s="456">
        <v>11.86342</v>
      </c>
      <c r="BS37" s="456">
        <v>10.411720000000001</v>
      </c>
      <c r="BT37" s="456">
        <v>7.9713960000000004</v>
      </c>
      <c r="BU37" s="456">
        <v>8.2489500000000007</v>
      </c>
      <c r="BV37" s="456">
        <v>9.5897030000000001</v>
      </c>
    </row>
    <row r="38" spans="1:74" ht="11.1" customHeight="1" x14ac:dyDescent="0.2">
      <c r="A38" s="234" t="s">
        <v>709</v>
      </c>
      <c r="B38" s="478" t="s">
        <v>473</v>
      </c>
      <c r="C38" s="468">
        <v>8.7431164950000007</v>
      </c>
      <c r="D38" s="468">
        <v>7.5986228320000002</v>
      </c>
      <c r="E38" s="468">
        <v>7.7727127539999996</v>
      </c>
      <c r="F38" s="468">
        <v>6.390132983</v>
      </c>
      <c r="G38" s="468">
        <v>6.7555069249999997</v>
      </c>
      <c r="H38" s="468">
        <v>7.3375753450000003</v>
      </c>
      <c r="I38" s="468">
        <v>9.9951739340000003</v>
      </c>
      <c r="J38" s="468">
        <v>10.615330370000001</v>
      </c>
      <c r="K38" s="468">
        <v>9.1324222380000002</v>
      </c>
      <c r="L38" s="468">
        <v>8.385279251</v>
      </c>
      <c r="M38" s="468">
        <v>7.8326144319999997</v>
      </c>
      <c r="N38" s="468">
        <v>8.4508815269999999</v>
      </c>
      <c r="O38" s="468">
        <v>8.6759351759999994</v>
      </c>
      <c r="P38" s="468">
        <v>6.6597801490000004</v>
      </c>
      <c r="Q38" s="468">
        <v>6.8842867180000002</v>
      </c>
      <c r="R38" s="468">
        <v>5.4293321050000003</v>
      </c>
      <c r="S38" s="468">
        <v>4.3934957529999998</v>
      </c>
      <c r="T38" s="468">
        <v>5.9778961580000001</v>
      </c>
      <c r="U38" s="468">
        <v>9.1332900890000008</v>
      </c>
      <c r="V38" s="468">
        <v>9.0872809770000007</v>
      </c>
      <c r="W38" s="468">
        <v>7.4334908259999999</v>
      </c>
      <c r="X38" s="468">
        <v>7.635243548</v>
      </c>
      <c r="Y38" s="468">
        <v>7.1257202729999998</v>
      </c>
      <c r="Z38" s="468">
        <v>7.5749830950000003</v>
      </c>
      <c r="AA38" s="468">
        <v>6.9219535460000001</v>
      </c>
      <c r="AB38" s="468">
        <v>5.8782389889999997</v>
      </c>
      <c r="AC38" s="468">
        <v>4.6703509219999999</v>
      </c>
      <c r="AD38" s="468">
        <v>3.469405176</v>
      </c>
      <c r="AE38" s="468">
        <v>3.1684617720000001</v>
      </c>
      <c r="AF38" s="468">
        <v>4.4609534330000002</v>
      </c>
      <c r="AG38" s="468">
        <v>6.4940825159999997</v>
      </c>
      <c r="AH38" s="468">
        <v>6.5643834539999997</v>
      </c>
      <c r="AI38" s="468">
        <v>6.0095055430000004</v>
      </c>
      <c r="AJ38" s="468">
        <v>5.9277338909999999</v>
      </c>
      <c r="AK38" s="468">
        <v>5.7077841249999999</v>
      </c>
      <c r="AL38" s="468">
        <v>6.4607289750000003</v>
      </c>
      <c r="AM38" s="468">
        <v>7.258841544</v>
      </c>
      <c r="AN38" s="468">
        <v>6.5213028050000004</v>
      </c>
      <c r="AO38" s="468">
        <v>5.8095443790000001</v>
      </c>
      <c r="AP38" s="468">
        <v>4.317882311</v>
      </c>
      <c r="AQ38" s="468">
        <v>4.387993475</v>
      </c>
      <c r="AR38" s="468">
        <v>5.5270412689999997</v>
      </c>
      <c r="AS38" s="468">
        <v>6.9685800699999998</v>
      </c>
      <c r="AT38" s="468">
        <v>6.6459762260000002</v>
      </c>
      <c r="AU38" s="468">
        <v>6.055330337</v>
      </c>
      <c r="AV38" s="468">
        <v>5.99965364</v>
      </c>
      <c r="AW38" s="468">
        <v>5.7789091939999997</v>
      </c>
      <c r="AX38" s="468">
        <v>5.0215347330000002</v>
      </c>
      <c r="AY38" s="468">
        <v>5.3450240000000004</v>
      </c>
      <c r="AZ38" s="917">
        <v>4.7227199999999998</v>
      </c>
      <c r="BA38" s="456">
        <v>5.2751289999999997</v>
      </c>
      <c r="BB38" s="456">
        <v>4.1410080000000002</v>
      </c>
      <c r="BC38" s="456">
        <v>3.6490209999999998</v>
      </c>
      <c r="BD38" s="456">
        <v>4.3565430000000003</v>
      </c>
      <c r="BE38" s="456">
        <v>6.5278780000000003</v>
      </c>
      <c r="BF38" s="456">
        <v>6.5727570000000002</v>
      </c>
      <c r="BG38" s="456">
        <v>6.0013259999999997</v>
      </c>
      <c r="BH38" s="456">
        <v>5.87575</v>
      </c>
      <c r="BI38" s="456">
        <v>5.5939110000000003</v>
      </c>
      <c r="BJ38" s="456">
        <v>5.4827029999999999</v>
      </c>
      <c r="BK38" s="456">
        <v>6.2584140000000001</v>
      </c>
      <c r="BL38" s="456">
        <v>5.580419</v>
      </c>
      <c r="BM38" s="456">
        <v>4.8255410000000003</v>
      </c>
      <c r="BN38" s="456">
        <v>3.537696</v>
      </c>
      <c r="BO38" s="456">
        <v>2.8484430000000001</v>
      </c>
      <c r="BP38" s="456">
        <v>3.597737</v>
      </c>
      <c r="BQ38" s="456">
        <v>5.969633</v>
      </c>
      <c r="BR38" s="456">
        <v>6.1651959999999999</v>
      </c>
      <c r="BS38" s="456">
        <v>5.562811</v>
      </c>
      <c r="BT38" s="456">
        <v>5.3546110000000002</v>
      </c>
      <c r="BU38" s="456">
        <v>5.1582619999999997</v>
      </c>
      <c r="BV38" s="456">
        <v>4.8872419999999996</v>
      </c>
    </row>
    <row r="39" spans="1:74" ht="11.1" customHeight="1" x14ac:dyDescent="0.2">
      <c r="A39" s="234" t="s">
        <v>710</v>
      </c>
      <c r="B39" s="446" t="s">
        <v>1022</v>
      </c>
      <c r="C39" s="468">
        <v>0.86758400000000002</v>
      </c>
      <c r="D39" s="468">
        <v>0.75590000000000002</v>
      </c>
      <c r="E39" s="468">
        <v>0.85374899999999998</v>
      </c>
      <c r="F39" s="468">
        <v>0.82738299999999998</v>
      </c>
      <c r="G39" s="468">
        <v>0.84770000000000001</v>
      </c>
      <c r="H39" s="468">
        <v>0.65011600000000003</v>
      </c>
      <c r="I39" s="468">
        <v>0.84089499999999995</v>
      </c>
      <c r="J39" s="468">
        <v>0.83744300000000005</v>
      </c>
      <c r="K39" s="468">
        <v>0.82007600000000003</v>
      </c>
      <c r="L39" s="468">
        <v>0.85456600000000005</v>
      </c>
      <c r="M39" s="468">
        <v>0.836503</v>
      </c>
      <c r="N39" s="468">
        <v>0.85962000000000005</v>
      </c>
      <c r="O39" s="468">
        <v>0.83122499999999999</v>
      </c>
      <c r="P39" s="468">
        <v>0.77454000000000001</v>
      </c>
      <c r="Q39" s="468">
        <v>0.83724699999999996</v>
      </c>
      <c r="R39" s="468">
        <v>0.68923800000000002</v>
      </c>
      <c r="S39" s="468">
        <v>9.3605999999999995E-2</v>
      </c>
      <c r="T39" s="468">
        <v>0.26156499999999999</v>
      </c>
      <c r="U39" s="468">
        <v>0.83072100000000004</v>
      </c>
      <c r="V39" s="468">
        <v>0.83983600000000003</v>
      </c>
      <c r="W39" s="468">
        <v>0.82006299999999999</v>
      </c>
      <c r="X39" s="468">
        <v>0.82575900000000002</v>
      </c>
      <c r="Y39" s="468">
        <v>0.81478600000000001</v>
      </c>
      <c r="Z39" s="468">
        <v>0.81643200000000005</v>
      </c>
      <c r="AA39" s="468">
        <v>0.85842499999999999</v>
      </c>
      <c r="AB39" s="468">
        <v>0.80249899999999996</v>
      </c>
      <c r="AC39" s="468">
        <v>0.84143400000000002</v>
      </c>
      <c r="AD39" s="468">
        <v>0.82582299999999997</v>
      </c>
      <c r="AE39" s="468">
        <v>0.84636800000000001</v>
      </c>
      <c r="AF39" s="468">
        <v>0.80575600000000003</v>
      </c>
      <c r="AG39" s="468">
        <v>0.83313499999999996</v>
      </c>
      <c r="AH39" s="468">
        <v>0.84156799999999998</v>
      </c>
      <c r="AI39" s="468">
        <v>0.79703599999999997</v>
      </c>
      <c r="AJ39" s="468">
        <v>0.85308799999999996</v>
      </c>
      <c r="AK39" s="468">
        <v>0.82161600000000001</v>
      </c>
      <c r="AL39" s="468">
        <v>0.840391</v>
      </c>
      <c r="AM39" s="468">
        <v>0.851742</v>
      </c>
      <c r="AN39" s="468">
        <v>0.76475499999999996</v>
      </c>
      <c r="AO39" s="468">
        <v>0.76521499999999998</v>
      </c>
      <c r="AP39" s="468">
        <v>0.23291899999999999</v>
      </c>
      <c r="AQ39" s="468">
        <v>-3.3170000000000001E-3</v>
      </c>
      <c r="AR39" s="468">
        <v>0.103162</v>
      </c>
      <c r="AS39" s="468">
        <v>0.838731</v>
      </c>
      <c r="AT39" s="468">
        <v>0.84047700000000003</v>
      </c>
      <c r="AU39" s="468">
        <v>0.81954700000000003</v>
      </c>
      <c r="AV39" s="468">
        <v>0.85873699999999997</v>
      </c>
      <c r="AW39" s="468">
        <v>0.83337000000000006</v>
      </c>
      <c r="AX39" s="468">
        <v>0.84277599999999997</v>
      </c>
      <c r="AY39" s="468">
        <v>0.86584000000000005</v>
      </c>
      <c r="AZ39" s="917">
        <v>0.62522</v>
      </c>
      <c r="BA39" s="456">
        <v>0.82340999999999998</v>
      </c>
      <c r="BB39" s="456">
        <v>0.79684999999999995</v>
      </c>
      <c r="BC39" s="456">
        <v>0.82340999999999998</v>
      </c>
      <c r="BD39" s="456">
        <v>0.79684999999999995</v>
      </c>
      <c r="BE39" s="456">
        <v>0.82340999999999998</v>
      </c>
      <c r="BF39" s="456">
        <v>0.82340999999999998</v>
      </c>
      <c r="BG39" s="456">
        <v>0.79684999999999995</v>
      </c>
      <c r="BH39" s="456">
        <v>0.82340999999999998</v>
      </c>
      <c r="BI39" s="456">
        <v>0.79684999999999995</v>
      </c>
      <c r="BJ39" s="456">
        <v>0.82340999999999998</v>
      </c>
      <c r="BK39" s="456">
        <v>0.82340999999999998</v>
      </c>
      <c r="BL39" s="456">
        <v>0.74372000000000005</v>
      </c>
      <c r="BM39" s="456">
        <v>0.82340999999999998</v>
      </c>
      <c r="BN39" s="456">
        <v>0.22869</v>
      </c>
      <c r="BO39" s="456">
        <v>0.13489000000000001</v>
      </c>
      <c r="BP39" s="456">
        <v>0.79684999999999995</v>
      </c>
      <c r="BQ39" s="456">
        <v>0.82340999999999998</v>
      </c>
      <c r="BR39" s="456">
        <v>0.82340999999999998</v>
      </c>
      <c r="BS39" s="456">
        <v>0.79684999999999995</v>
      </c>
      <c r="BT39" s="456">
        <v>0.82340999999999998</v>
      </c>
      <c r="BU39" s="456">
        <v>0.79684999999999995</v>
      </c>
      <c r="BV39" s="456">
        <v>0.82340999999999998</v>
      </c>
    </row>
    <row r="40" spans="1:74" ht="11.1" customHeight="1" x14ac:dyDescent="0.2">
      <c r="A40" s="235" t="s">
        <v>711</v>
      </c>
      <c r="B40" s="446" t="s">
        <v>1015</v>
      </c>
      <c r="C40" s="468">
        <v>13.598125175</v>
      </c>
      <c r="D40" s="468">
        <v>11.3260217</v>
      </c>
      <c r="E40" s="468">
        <v>12.188713533</v>
      </c>
      <c r="F40" s="468">
        <v>8.787450904</v>
      </c>
      <c r="G40" s="468">
        <v>11.970655131999999</v>
      </c>
      <c r="H40" s="468">
        <v>14.719814896000001</v>
      </c>
      <c r="I40" s="468">
        <v>13.993031886000001</v>
      </c>
      <c r="J40" s="468">
        <v>11.182899983</v>
      </c>
      <c r="K40" s="468">
        <v>7.8584555270000003</v>
      </c>
      <c r="L40" s="468">
        <v>6.8197950699999996</v>
      </c>
      <c r="M40" s="468">
        <v>9.4030789759999998</v>
      </c>
      <c r="N40" s="468">
        <v>9.6318691320000003</v>
      </c>
      <c r="O40" s="468">
        <v>9.7925876029999994</v>
      </c>
      <c r="P40" s="468">
        <v>8.3793018830000001</v>
      </c>
      <c r="Q40" s="468">
        <v>7.887113652</v>
      </c>
      <c r="R40" s="468">
        <v>7.3952429940000002</v>
      </c>
      <c r="S40" s="468">
        <v>14.960927971</v>
      </c>
      <c r="T40" s="468">
        <v>10.312402050999999</v>
      </c>
      <c r="U40" s="468">
        <v>9.557622233</v>
      </c>
      <c r="V40" s="468">
        <v>9.2098063440000004</v>
      </c>
      <c r="W40" s="468">
        <v>6.7662964600000004</v>
      </c>
      <c r="X40" s="468">
        <v>6.7722454599999997</v>
      </c>
      <c r="Y40" s="468">
        <v>8.4202624539999995</v>
      </c>
      <c r="Z40" s="468">
        <v>9.1007076579999993</v>
      </c>
      <c r="AA40" s="468">
        <v>9.1816481319999994</v>
      </c>
      <c r="AB40" s="468">
        <v>8.2209680509999998</v>
      </c>
      <c r="AC40" s="468">
        <v>9.4871364289999995</v>
      </c>
      <c r="AD40" s="468">
        <v>8.9341582759999998</v>
      </c>
      <c r="AE40" s="468">
        <v>10.750627817</v>
      </c>
      <c r="AF40" s="468">
        <v>11.124403449000001</v>
      </c>
      <c r="AG40" s="468">
        <v>10.551704622999999</v>
      </c>
      <c r="AH40" s="468">
        <v>9.1848687909999995</v>
      </c>
      <c r="AI40" s="468">
        <v>6.8814124320000003</v>
      </c>
      <c r="AJ40" s="468">
        <v>6.7543437969999998</v>
      </c>
      <c r="AK40" s="468">
        <v>8.6703366249999991</v>
      </c>
      <c r="AL40" s="468">
        <v>9.9700332770000006</v>
      </c>
      <c r="AM40" s="468">
        <v>11.178012497999999</v>
      </c>
      <c r="AN40" s="468">
        <v>8.6801378549999999</v>
      </c>
      <c r="AO40" s="468">
        <v>10.287851810999999</v>
      </c>
      <c r="AP40" s="468">
        <v>11.158243257000001</v>
      </c>
      <c r="AQ40" s="468">
        <v>10.873966544</v>
      </c>
      <c r="AR40" s="468">
        <v>10.000502999</v>
      </c>
      <c r="AS40" s="468">
        <v>8.6301150339999992</v>
      </c>
      <c r="AT40" s="468">
        <v>9.3333547009999993</v>
      </c>
      <c r="AU40" s="468">
        <v>6.5879232029999999</v>
      </c>
      <c r="AV40" s="468">
        <v>7.9175268980000002</v>
      </c>
      <c r="AW40" s="468">
        <v>9.3167642669999999</v>
      </c>
      <c r="AX40" s="468">
        <v>13.884295002</v>
      </c>
      <c r="AY40" s="468">
        <v>15.500349999999999</v>
      </c>
      <c r="AZ40" s="917">
        <v>11.718</v>
      </c>
      <c r="BA40" s="456">
        <v>9.4411729999999991</v>
      </c>
      <c r="BB40" s="456">
        <v>9.6574190000000009</v>
      </c>
      <c r="BC40" s="456">
        <v>11.7989</v>
      </c>
      <c r="BD40" s="456">
        <v>12.23399</v>
      </c>
      <c r="BE40" s="456">
        <v>11.12468</v>
      </c>
      <c r="BF40" s="456">
        <v>9.2949070000000003</v>
      </c>
      <c r="BG40" s="456">
        <v>7.2610020000000004</v>
      </c>
      <c r="BH40" s="456">
        <v>7.227074</v>
      </c>
      <c r="BI40" s="456">
        <v>8.7991360000000007</v>
      </c>
      <c r="BJ40" s="456">
        <v>9.6003399999999992</v>
      </c>
      <c r="BK40" s="456">
        <v>11.1035</v>
      </c>
      <c r="BL40" s="456">
        <v>9.9475529999999992</v>
      </c>
      <c r="BM40" s="456">
        <v>11.0177</v>
      </c>
      <c r="BN40" s="456">
        <v>10.90189</v>
      </c>
      <c r="BO40" s="456">
        <v>13.703290000000001</v>
      </c>
      <c r="BP40" s="456">
        <v>13.66624</v>
      </c>
      <c r="BQ40" s="456">
        <v>11.84435</v>
      </c>
      <c r="BR40" s="456">
        <v>9.5191960000000009</v>
      </c>
      <c r="BS40" s="456">
        <v>7.4894980000000002</v>
      </c>
      <c r="BT40" s="456">
        <v>7.4482929999999996</v>
      </c>
      <c r="BU40" s="456">
        <v>9.1385360000000002</v>
      </c>
      <c r="BV40" s="456">
        <v>9.9585120000000007</v>
      </c>
    </row>
    <row r="41" spans="1:74" ht="11.1" customHeight="1" x14ac:dyDescent="0.2">
      <c r="A41" s="234" t="s">
        <v>1579</v>
      </c>
      <c r="B41" s="446" t="s">
        <v>1016</v>
      </c>
      <c r="C41" s="468">
        <v>4.2249729790000004</v>
      </c>
      <c r="D41" s="468">
        <v>4.5667380949999998</v>
      </c>
      <c r="E41" s="468">
        <v>4.7565886409999996</v>
      </c>
      <c r="F41" s="468">
        <v>5.2365305590000002</v>
      </c>
      <c r="G41" s="468">
        <v>4.8722915479999998</v>
      </c>
      <c r="H41" s="468">
        <v>3.8501008429999999</v>
      </c>
      <c r="I41" s="468">
        <v>3.4096328640000002</v>
      </c>
      <c r="J41" s="468">
        <v>3.3762375590000002</v>
      </c>
      <c r="K41" s="468">
        <v>3.3675559609999999</v>
      </c>
      <c r="L41" s="468">
        <v>3.3922249099999999</v>
      </c>
      <c r="M41" s="468">
        <v>4.3675596890000001</v>
      </c>
      <c r="N41" s="468">
        <v>4.5938347650000004</v>
      </c>
      <c r="O41" s="468">
        <v>4.0861861910000004</v>
      </c>
      <c r="P41" s="468">
        <v>5.1080136759999997</v>
      </c>
      <c r="Q41" s="468">
        <v>4.713026953</v>
      </c>
      <c r="R41" s="468">
        <v>4.6717805889999999</v>
      </c>
      <c r="S41" s="468">
        <v>3.9137824050000001</v>
      </c>
      <c r="T41" s="468">
        <v>3.6612254430000002</v>
      </c>
      <c r="U41" s="468">
        <v>3.7537564400000001</v>
      </c>
      <c r="V41" s="468">
        <v>3.8199812689999999</v>
      </c>
      <c r="W41" s="468">
        <v>3.5787636319999998</v>
      </c>
      <c r="X41" s="468">
        <v>3.1929117699999998</v>
      </c>
      <c r="Y41" s="468">
        <v>4.0046305530000001</v>
      </c>
      <c r="Z41" s="468">
        <v>4.3065478270000002</v>
      </c>
      <c r="AA41" s="468">
        <v>4.0524073100000004</v>
      </c>
      <c r="AB41" s="468">
        <v>4.4272173779999999</v>
      </c>
      <c r="AC41" s="468">
        <v>4.5197586310000002</v>
      </c>
      <c r="AD41" s="468">
        <v>5.4137641329999999</v>
      </c>
      <c r="AE41" s="468">
        <v>5.7787770490000003</v>
      </c>
      <c r="AF41" s="468">
        <v>4.9750167679999997</v>
      </c>
      <c r="AG41" s="468">
        <v>3.8315497280000002</v>
      </c>
      <c r="AH41" s="468">
        <v>4.0871540419999999</v>
      </c>
      <c r="AI41" s="468">
        <v>4.273084484</v>
      </c>
      <c r="AJ41" s="468">
        <v>4.2474674730000004</v>
      </c>
      <c r="AK41" s="468">
        <v>4.7471678900000001</v>
      </c>
      <c r="AL41" s="468">
        <v>4.9128632120000004</v>
      </c>
      <c r="AM41" s="468">
        <v>5.3058658019999996</v>
      </c>
      <c r="AN41" s="468">
        <v>4.7430431830000002</v>
      </c>
      <c r="AO41" s="468">
        <v>5.824028599</v>
      </c>
      <c r="AP41" s="468">
        <v>5.202948449</v>
      </c>
      <c r="AQ41" s="468">
        <v>4.9206925300000002</v>
      </c>
      <c r="AR41" s="468">
        <v>4.4632386740000003</v>
      </c>
      <c r="AS41" s="468">
        <v>4.2362320430000002</v>
      </c>
      <c r="AT41" s="468">
        <v>3.6830806119999999</v>
      </c>
      <c r="AU41" s="468">
        <v>3.4094493300000002</v>
      </c>
      <c r="AV41" s="468">
        <v>5.06100233</v>
      </c>
      <c r="AW41" s="468">
        <v>5.0709746300000003</v>
      </c>
      <c r="AX41" s="468">
        <v>6.5956686979999999</v>
      </c>
      <c r="AY41" s="468">
        <v>5.1818109999999997</v>
      </c>
      <c r="AZ41" s="917">
        <v>5.0190029999999997</v>
      </c>
      <c r="BA41" s="456">
        <v>5.7254449999999997</v>
      </c>
      <c r="BB41" s="456">
        <v>5.6266769999999999</v>
      </c>
      <c r="BC41" s="456">
        <v>5.4828460000000003</v>
      </c>
      <c r="BD41" s="456">
        <v>4.8694569999999997</v>
      </c>
      <c r="BE41" s="456">
        <v>4.3571200000000001</v>
      </c>
      <c r="BF41" s="456">
        <v>4.2125409999999999</v>
      </c>
      <c r="BG41" s="456">
        <v>4.024921</v>
      </c>
      <c r="BH41" s="456">
        <v>5.0094709999999996</v>
      </c>
      <c r="BI41" s="456">
        <v>5.2823539999999998</v>
      </c>
      <c r="BJ41" s="456">
        <v>6.3711599999999997</v>
      </c>
      <c r="BK41" s="456">
        <v>5.5394600000000001</v>
      </c>
      <c r="BL41" s="456">
        <v>5.274616</v>
      </c>
      <c r="BM41" s="456">
        <v>6.1082830000000001</v>
      </c>
      <c r="BN41" s="456">
        <v>5.9433629999999997</v>
      </c>
      <c r="BO41" s="456">
        <v>5.8007730000000004</v>
      </c>
      <c r="BP41" s="456">
        <v>5.1497640000000002</v>
      </c>
      <c r="BQ41" s="456">
        <v>4.6152509999999998</v>
      </c>
      <c r="BR41" s="456">
        <v>4.293202</v>
      </c>
      <c r="BS41" s="456">
        <v>4.0860099999999999</v>
      </c>
      <c r="BT41" s="456">
        <v>5.2248729999999997</v>
      </c>
      <c r="BU41" s="456">
        <v>5.454936</v>
      </c>
      <c r="BV41" s="456">
        <v>6.6265890000000001</v>
      </c>
    </row>
    <row r="42" spans="1:74" ht="11.1" customHeight="1" x14ac:dyDescent="0.2">
      <c r="A42" s="234" t="s">
        <v>1580</v>
      </c>
      <c r="B42" s="446" t="s">
        <v>1017</v>
      </c>
      <c r="C42" s="468">
        <v>0.77321335099999999</v>
      </c>
      <c r="D42" s="468">
        <v>0.96963618799999995</v>
      </c>
      <c r="E42" s="468">
        <v>1.1989119210000001</v>
      </c>
      <c r="F42" s="468">
        <v>1.468727868</v>
      </c>
      <c r="G42" s="468">
        <v>1.680463896</v>
      </c>
      <c r="H42" s="468">
        <v>1.648922792</v>
      </c>
      <c r="I42" s="468">
        <v>1.641957766</v>
      </c>
      <c r="J42" s="468">
        <v>1.5171514559999999</v>
      </c>
      <c r="K42" s="468">
        <v>1.3858017789999999</v>
      </c>
      <c r="L42" s="468">
        <v>1.2322747940000001</v>
      </c>
      <c r="M42" s="468">
        <v>0.83881948799999995</v>
      </c>
      <c r="N42" s="468">
        <v>0.67433191100000001</v>
      </c>
      <c r="O42" s="468">
        <v>0.75029131599999999</v>
      </c>
      <c r="P42" s="468">
        <v>1.01470934</v>
      </c>
      <c r="Q42" s="468">
        <v>1.2484344469999999</v>
      </c>
      <c r="R42" s="468">
        <v>1.7065235430000001</v>
      </c>
      <c r="S42" s="468">
        <v>1.8568144900000001</v>
      </c>
      <c r="T42" s="468">
        <v>2.073526244</v>
      </c>
      <c r="U42" s="468">
        <v>2.2888854350000001</v>
      </c>
      <c r="V42" s="468">
        <v>1.9888325309999999</v>
      </c>
      <c r="W42" s="468">
        <v>1.7573058260000001</v>
      </c>
      <c r="X42" s="468">
        <v>1.577677878</v>
      </c>
      <c r="Y42" s="468">
        <v>1.054905282</v>
      </c>
      <c r="Z42" s="468">
        <v>0.85516407900000002</v>
      </c>
      <c r="AA42" s="468">
        <v>0.91712863600000005</v>
      </c>
      <c r="AB42" s="468">
        <v>1.149626319</v>
      </c>
      <c r="AC42" s="468">
        <v>1.7020277349999999</v>
      </c>
      <c r="AD42" s="468">
        <v>2.234171575</v>
      </c>
      <c r="AE42" s="468">
        <v>2.8180959589999999</v>
      </c>
      <c r="AF42" s="468">
        <v>2.9773134319999999</v>
      </c>
      <c r="AG42" s="468">
        <v>3.0092812800000002</v>
      </c>
      <c r="AH42" s="468">
        <v>2.6872750079999999</v>
      </c>
      <c r="AI42" s="468">
        <v>2.4141869659999999</v>
      </c>
      <c r="AJ42" s="468">
        <v>1.9814897339999999</v>
      </c>
      <c r="AK42" s="468">
        <v>1.3324682130000001</v>
      </c>
      <c r="AL42" s="468">
        <v>1.1913385110000001</v>
      </c>
      <c r="AM42" s="468">
        <v>1.3952375159999999</v>
      </c>
      <c r="AN42" s="468">
        <v>1.5687943680000001</v>
      </c>
      <c r="AO42" s="468">
        <v>2.186235575</v>
      </c>
      <c r="AP42" s="468">
        <v>2.6684376990000001</v>
      </c>
      <c r="AQ42" s="468">
        <v>2.946663069</v>
      </c>
      <c r="AR42" s="468">
        <v>3.2320597850000001</v>
      </c>
      <c r="AS42" s="468">
        <v>3.3736034940000001</v>
      </c>
      <c r="AT42" s="468">
        <v>3.0388167699999999</v>
      </c>
      <c r="AU42" s="468">
        <v>2.5860854369999999</v>
      </c>
      <c r="AV42" s="468">
        <v>2.22824483</v>
      </c>
      <c r="AW42" s="468">
        <v>1.496777448</v>
      </c>
      <c r="AX42" s="468">
        <v>1.346828436</v>
      </c>
      <c r="AY42" s="468">
        <v>1.5022150000000001</v>
      </c>
      <c r="AZ42" s="917">
        <v>1.753809</v>
      </c>
      <c r="BA42" s="456">
        <v>2.3715000000000002</v>
      </c>
      <c r="BB42" s="456">
        <v>2.9448590000000001</v>
      </c>
      <c r="BC42" s="456">
        <v>3.439422</v>
      </c>
      <c r="BD42" s="456">
        <v>3.6491259999999999</v>
      </c>
      <c r="BE42" s="456">
        <v>3.7511800000000002</v>
      </c>
      <c r="BF42" s="456">
        <v>3.3526250000000002</v>
      </c>
      <c r="BG42" s="456">
        <v>2.9033799999999998</v>
      </c>
      <c r="BH42" s="456">
        <v>2.4997389999999999</v>
      </c>
      <c r="BI42" s="456">
        <v>1.6797500000000001</v>
      </c>
      <c r="BJ42" s="456">
        <v>1.558775</v>
      </c>
      <c r="BK42" s="456">
        <v>1.807512</v>
      </c>
      <c r="BL42" s="456">
        <v>2.1092520000000001</v>
      </c>
      <c r="BM42" s="456">
        <v>2.987422</v>
      </c>
      <c r="BN42" s="456">
        <v>3.8527049999999998</v>
      </c>
      <c r="BO42" s="456">
        <v>4.3363579999999997</v>
      </c>
      <c r="BP42" s="456">
        <v>4.7286149999999996</v>
      </c>
      <c r="BQ42" s="456">
        <v>4.8240090000000002</v>
      </c>
      <c r="BR42" s="456">
        <v>4.3001740000000002</v>
      </c>
      <c r="BS42" s="456">
        <v>3.6821540000000001</v>
      </c>
      <c r="BT42" s="456">
        <v>3.0842320000000001</v>
      </c>
      <c r="BU42" s="456">
        <v>2.0910319999999998</v>
      </c>
      <c r="BV42" s="456">
        <v>2.0460500000000001</v>
      </c>
    </row>
    <row r="43" spans="1:74" ht="11.1" customHeight="1" x14ac:dyDescent="0.2">
      <c r="A43" s="234" t="s">
        <v>712</v>
      </c>
      <c r="B43" s="478" t="s">
        <v>1559</v>
      </c>
      <c r="C43" s="468">
        <v>0.59190172100000005</v>
      </c>
      <c r="D43" s="468">
        <v>0.53353971200000005</v>
      </c>
      <c r="E43" s="468">
        <v>0.51404093500000003</v>
      </c>
      <c r="F43" s="468">
        <v>0.48381864699999999</v>
      </c>
      <c r="G43" s="468">
        <v>0.45492835700000001</v>
      </c>
      <c r="H43" s="468">
        <v>0.46270974100000001</v>
      </c>
      <c r="I43" s="468">
        <v>0.45275674399999999</v>
      </c>
      <c r="J43" s="468">
        <v>0.51466763699999996</v>
      </c>
      <c r="K43" s="468">
        <v>0.50371922000000002</v>
      </c>
      <c r="L43" s="468">
        <v>0.46754947899999999</v>
      </c>
      <c r="M43" s="468">
        <v>0.57567643999999996</v>
      </c>
      <c r="N43" s="468">
        <v>0.63158002800000002</v>
      </c>
      <c r="O43" s="468">
        <v>0.59093738299999998</v>
      </c>
      <c r="P43" s="468">
        <v>0.53191693399999995</v>
      </c>
      <c r="Q43" s="468">
        <v>0.56688680300000005</v>
      </c>
      <c r="R43" s="468">
        <v>0.49613772</v>
      </c>
      <c r="S43" s="468">
        <v>0.47690726</v>
      </c>
      <c r="T43" s="468">
        <v>0.47167052799999998</v>
      </c>
      <c r="U43" s="468">
        <v>0.43378746899999998</v>
      </c>
      <c r="V43" s="468">
        <v>0.46907373899999999</v>
      </c>
      <c r="W43" s="468">
        <v>0.48779866700000002</v>
      </c>
      <c r="X43" s="468">
        <v>0.55147962900000003</v>
      </c>
      <c r="Y43" s="468">
        <v>0.59071290399999998</v>
      </c>
      <c r="Z43" s="468">
        <v>0.62907712100000002</v>
      </c>
      <c r="AA43" s="468">
        <v>0.65856800699999996</v>
      </c>
      <c r="AB43" s="468">
        <v>0.57684195299999996</v>
      </c>
      <c r="AC43" s="468">
        <v>0.60648414399999995</v>
      </c>
      <c r="AD43" s="468">
        <v>0.47591673600000001</v>
      </c>
      <c r="AE43" s="468">
        <v>0.45395612400000002</v>
      </c>
      <c r="AF43" s="468">
        <v>0.42116850099999997</v>
      </c>
      <c r="AG43" s="468">
        <v>0.417328329</v>
      </c>
      <c r="AH43" s="468">
        <v>0.42655913099999998</v>
      </c>
      <c r="AI43" s="468">
        <v>0.44128931900000001</v>
      </c>
      <c r="AJ43" s="468">
        <v>0.45727506400000001</v>
      </c>
      <c r="AK43" s="468">
        <v>0.48532794499999998</v>
      </c>
      <c r="AL43" s="468">
        <v>0.54939677799999997</v>
      </c>
      <c r="AM43" s="468">
        <v>0.52604457000000004</v>
      </c>
      <c r="AN43" s="468">
        <v>0.48972173699999999</v>
      </c>
      <c r="AO43" s="468">
        <v>0.54454282499999995</v>
      </c>
      <c r="AP43" s="468">
        <v>0.47671381499999999</v>
      </c>
      <c r="AQ43" s="468">
        <v>0.452236688</v>
      </c>
      <c r="AR43" s="468">
        <v>0.479316303</v>
      </c>
      <c r="AS43" s="468">
        <v>0.43628798800000002</v>
      </c>
      <c r="AT43" s="468">
        <v>0.46756359199999997</v>
      </c>
      <c r="AU43" s="468">
        <v>0.45266004900000001</v>
      </c>
      <c r="AV43" s="468">
        <v>0.43651561900000002</v>
      </c>
      <c r="AW43" s="468">
        <v>0.46963950300000001</v>
      </c>
      <c r="AX43" s="468">
        <v>0.51793666699999996</v>
      </c>
      <c r="AY43" s="468">
        <v>0.51682700000000004</v>
      </c>
      <c r="AZ43" s="917">
        <v>0.50217069999999997</v>
      </c>
      <c r="BA43" s="456">
        <v>0.56456879999999998</v>
      </c>
      <c r="BB43" s="456">
        <v>0.4373186</v>
      </c>
      <c r="BC43" s="456">
        <v>0.38747169999999997</v>
      </c>
      <c r="BD43" s="456">
        <v>0.42782559999999997</v>
      </c>
      <c r="BE43" s="456">
        <v>0.4449727</v>
      </c>
      <c r="BF43" s="456">
        <v>0.49785180000000001</v>
      </c>
      <c r="BG43" s="456">
        <v>0.47102909999999998</v>
      </c>
      <c r="BH43" s="456">
        <v>0.38565440000000001</v>
      </c>
      <c r="BI43" s="456">
        <v>0.46591149999999998</v>
      </c>
      <c r="BJ43" s="456">
        <v>0.51436760000000004</v>
      </c>
      <c r="BK43" s="456">
        <v>0.55447519999999995</v>
      </c>
      <c r="BL43" s="456">
        <v>0.4815777</v>
      </c>
      <c r="BM43" s="456">
        <v>0.51738130000000004</v>
      </c>
      <c r="BN43" s="456">
        <v>0.39197149999999997</v>
      </c>
      <c r="BO43" s="456">
        <v>0.3446572</v>
      </c>
      <c r="BP43" s="456">
        <v>0.42777270000000001</v>
      </c>
      <c r="BQ43" s="456">
        <v>0.44283400000000001</v>
      </c>
      <c r="BR43" s="456">
        <v>0.49494290000000002</v>
      </c>
      <c r="BS43" s="456">
        <v>0.46290740000000002</v>
      </c>
      <c r="BT43" s="456">
        <v>0.35081709999999999</v>
      </c>
      <c r="BU43" s="456">
        <v>0.45249489999999998</v>
      </c>
      <c r="BV43" s="456">
        <v>0.4563797</v>
      </c>
    </row>
    <row r="44" spans="1:74" ht="11.1" customHeight="1" x14ac:dyDescent="0.2">
      <c r="A44" s="234" t="s">
        <v>714</v>
      </c>
      <c r="B44" s="476" t="s">
        <v>1560</v>
      </c>
      <c r="C44" s="468">
        <v>32.399546000000001</v>
      </c>
      <c r="D44" s="468">
        <v>28.387915</v>
      </c>
      <c r="E44" s="468">
        <v>28.746583999999999</v>
      </c>
      <c r="F44" s="468">
        <v>27.002652000000001</v>
      </c>
      <c r="G44" s="468">
        <v>27.434919000000001</v>
      </c>
      <c r="H44" s="468">
        <v>29.100542000000001</v>
      </c>
      <c r="I44" s="468">
        <v>34.241660000000003</v>
      </c>
      <c r="J44" s="468">
        <v>33.535984999999997</v>
      </c>
      <c r="K44" s="468">
        <v>28.235617000000001</v>
      </c>
      <c r="L44" s="468">
        <v>26.714389000000001</v>
      </c>
      <c r="M44" s="468">
        <v>30.252144000000001</v>
      </c>
      <c r="N44" s="468">
        <v>33.806263999999999</v>
      </c>
      <c r="O44" s="468">
        <v>32.373379040000003</v>
      </c>
      <c r="P44" s="468">
        <v>29.250390790000001</v>
      </c>
      <c r="Q44" s="468">
        <v>30.442627640000001</v>
      </c>
      <c r="R44" s="468">
        <v>27.003236990000001</v>
      </c>
      <c r="S44" s="468">
        <v>27.34811809</v>
      </c>
      <c r="T44" s="468">
        <v>27.723520780000001</v>
      </c>
      <c r="U44" s="468">
        <v>33.643691189999998</v>
      </c>
      <c r="V44" s="468">
        <v>32.413022320000003</v>
      </c>
      <c r="W44" s="468">
        <v>27.21788763</v>
      </c>
      <c r="X44" s="468">
        <v>27.407106089999999</v>
      </c>
      <c r="Y44" s="468">
        <v>29.029825079999998</v>
      </c>
      <c r="Z44" s="468">
        <v>31.52996606</v>
      </c>
      <c r="AA44" s="468">
        <v>33.549410379999998</v>
      </c>
      <c r="AB44" s="468">
        <v>29.154791790000001</v>
      </c>
      <c r="AC44" s="468">
        <v>29.350706800000001</v>
      </c>
      <c r="AD44" s="468">
        <v>26.819150539999999</v>
      </c>
      <c r="AE44" s="468">
        <v>27.870403599999999</v>
      </c>
      <c r="AF44" s="468">
        <v>30.62046569</v>
      </c>
      <c r="AG44" s="468">
        <v>35.077326710000001</v>
      </c>
      <c r="AH44" s="468">
        <v>33.041549519999997</v>
      </c>
      <c r="AI44" s="468">
        <v>28.700086559999999</v>
      </c>
      <c r="AJ44" s="468">
        <v>27.933450780000001</v>
      </c>
      <c r="AK44" s="468">
        <v>29.24949852</v>
      </c>
      <c r="AL44" s="468">
        <v>32.323727740000002</v>
      </c>
      <c r="AM44" s="468">
        <v>34.398067875000002</v>
      </c>
      <c r="AN44" s="468">
        <v>30.346069143000001</v>
      </c>
      <c r="AO44" s="468">
        <v>29.452096595</v>
      </c>
      <c r="AP44" s="468">
        <v>27.157338940999999</v>
      </c>
      <c r="AQ44" s="468">
        <v>28.298207327</v>
      </c>
      <c r="AR44" s="468">
        <v>30.915552446</v>
      </c>
      <c r="AS44" s="468">
        <v>34.771053948000002</v>
      </c>
      <c r="AT44" s="468">
        <v>33.845470454000001</v>
      </c>
      <c r="AU44" s="468">
        <v>28.836056459999998</v>
      </c>
      <c r="AV44" s="468">
        <v>28.210173659999999</v>
      </c>
      <c r="AW44" s="468">
        <v>28.700480507999998</v>
      </c>
      <c r="AX44" s="468">
        <v>32.127587814999998</v>
      </c>
      <c r="AY44" s="468">
        <v>33.520208515</v>
      </c>
      <c r="AZ44" s="917">
        <v>28.225380000000001</v>
      </c>
      <c r="BA44" s="456">
        <v>29.142289999999999</v>
      </c>
      <c r="BB44" s="456">
        <v>27.673220000000001</v>
      </c>
      <c r="BC44" s="456">
        <v>28.444410000000001</v>
      </c>
      <c r="BD44" s="456">
        <v>31.254930000000002</v>
      </c>
      <c r="BE44" s="456">
        <v>36.283369999999998</v>
      </c>
      <c r="BF44" s="456">
        <v>34.938459999999999</v>
      </c>
      <c r="BG44" s="456">
        <v>30.26033</v>
      </c>
      <c r="BH44" s="456">
        <v>29.467839999999999</v>
      </c>
      <c r="BI44" s="456">
        <v>30.340589999999999</v>
      </c>
      <c r="BJ44" s="456">
        <v>33.976790000000001</v>
      </c>
      <c r="BK44" s="456">
        <v>34.276919999999997</v>
      </c>
      <c r="BL44" s="456">
        <v>30.31953</v>
      </c>
      <c r="BM44" s="456">
        <v>31.040620000000001</v>
      </c>
      <c r="BN44" s="456">
        <v>29.108309999999999</v>
      </c>
      <c r="BO44" s="456">
        <v>29.68169</v>
      </c>
      <c r="BP44" s="456">
        <v>32.410780000000003</v>
      </c>
      <c r="BQ44" s="456">
        <v>37.4176</v>
      </c>
      <c r="BR44" s="456">
        <v>35.879649999999998</v>
      </c>
      <c r="BS44" s="456">
        <v>30.788209999999999</v>
      </c>
      <c r="BT44" s="456">
        <v>29.790189999999999</v>
      </c>
      <c r="BU44" s="456">
        <v>30.707470000000001</v>
      </c>
      <c r="BV44" s="456">
        <v>34.177320000000002</v>
      </c>
    </row>
    <row r="45" spans="1:74" ht="11.1" customHeight="1" x14ac:dyDescent="0.2">
      <c r="A45" s="229"/>
      <c r="B45" s="67" t="s">
        <v>715</v>
      </c>
      <c r="C45" s="469"/>
      <c r="D45" s="469"/>
      <c r="E45" s="469"/>
      <c r="F45" s="469"/>
      <c r="G45" s="469"/>
      <c r="H45" s="469"/>
      <c r="I45" s="469"/>
      <c r="J45" s="469"/>
      <c r="K45" s="469"/>
      <c r="L45" s="469"/>
      <c r="M45" s="469"/>
      <c r="N45" s="469"/>
      <c r="O45" s="469"/>
      <c r="P45" s="469"/>
      <c r="Q45" s="469"/>
      <c r="R45" s="469"/>
      <c r="S45" s="469"/>
      <c r="T45" s="469"/>
      <c r="U45" s="469"/>
      <c r="V45" s="469"/>
      <c r="W45" s="469"/>
      <c r="X45" s="469"/>
      <c r="Y45" s="469"/>
      <c r="Z45" s="469"/>
      <c r="AA45" s="469"/>
      <c r="AB45" s="469"/>
      <c r="AC45" s="469"/>
      <c r="AD45" s="469"/>
      <c r="AE45" s="469"/>
      <c r="AF45" s="469"/>
      <c r="AG45" s="469"/>
      <c r="AH45" s="469"/>
      <c r="AI45" s="469"/>
      <c r="AJ45" s="469"/>
      <c r="AK45" s="469"/>
      <c r="AL45" s="469"/>
      <c r="AM45" s="469"/>
      <c r="AN45" s="469"/>
      <c r="AO45" s="469"/>
      <c r="AP45" s="469"/>
      <c r="AQ45" s="469"/>
      <c r="AR45" s="469"/>
      <c r="AS45" s="469"/>
      <c r="AT45" s="469"/>
      <c r="AU45" s="469"/>
      <c r="AV45" s="469"/>
      <c r="AW45" s="469"/>
      <c r="AX45" s="469"/>
      <c r="AY45" s="469"/>
      <c r="AZ45" s="946"/>
      <c r="BA45" s="474"/>
      <c r="BB45" s="474"/>
      <c r="BC45" s="474"/>
      <c r="BD45" s="474"/>
      <c r="BE45" s="474"/>
      <c r="BF45" s="474"/>
      <c r="BG45" s="474"/>
      <c r="BH45" s="474"/>
      <c r="BI45" s="474"/>
      <c r="BJ45" s="474"/>
      <c r="BK45" s="474"/>
      <c r="BL45" s="474"/>
      <c r="BM45" s="474"/>
      <c r="BN45" s="474"/>
      <c r="BO45" s="474"/>
      <c r="BP45" s="474"/>
      <c r="BQ45" s="474"/>
      <c r="BR45" s="474"/>
      <c r="BS45" s="474"/>
      <c r="BT45" s="474"/>
      <c r="BU45" s="474"/>
      <c r="BV45" s="474"/>
    </row>
    <row r="46" spans="1:74" s="285" customFormat="1" ht="11.1" customHeight="1" x14ac:dyDescent="0.2">
      <c r="A46" s="475" t="s">
        <v>721</v>
      </c>
      <c r="B46" s="477" t="s">
        <v>1027</v>
      </c>
      <c r="C46" s="301">
        <v>11.404198940000001</v>
      </c>
      <c r="D46" s="301">
        <v>10.143285562000001</v>
      </c>
      <c r="E46" s="301">
        <v>10.572162090000001</v>
      </c>
      <c r="F46" s="301">
        <v>10.818175795</v>
      </c>
      <c r="G46" s="301">
        <v>11.987602676</v>
      </c>
      <c r="H46" s="301">
        <v>13.794262742000001</v>
      </c>
      <c r="I46" s="301">
        <v>14.633014744</v>
      </c>
      <c r="J46" s="301">
        <v>14.698317957</v>
      </c>
      <c r="K46" s="301">
        <v>13.967562001999999</v>
      </c>
      <c r="L46" s="301">
        <v>11.796231561000001</v>
      </c>
      <c r="M46" s="301">
        <v>11.069506042</v>
      </c>
      <c r="N46" s="301">
        <v>12.518020931000001</v>
      </c>
      <c r="O46" s="301">
        <v>11.784599512</v>
      </c>
      <c r="P46" s="301">
        <v>10.931355989</v>
      </c>
      <c r="Q46" s="301">
        <v>11.620485376</v>
      </c>
      <c r="R46" s="301">
        <v>10.805586891000001</v>
      </c>
      <c r="S46" s="301">
        <v>11.780946385</v>
      </c>
      <c r="T46" s="301">
        <v>13.315404751000001</v>
      </c>
      <c r="U46" s="301">
        <v>16.196234897</v>
      </c>
      <c r="V46" s="301">
        <v>15.763978835</v>
      </c>
      <c r="W46" s="301">
        <v>13.918330602999999</v>
      </c>
      <c r="X46" s="301">
        <v>12.459455669</v>
      </c>
      <c r="Y46" s="301">
        <v>11.210001214</v>
      </c>
      <c r="Z46" s="301">
        <v>12.208286948</v>
      </c>
      <c r="AA46" s="301">
        <v>12.245961754</v>
      </c>
      <c r="AB46" s="301">
        <v>11.074161618</v>
      </c>
      <c r="AC46" s="301">
        <v>11.009474075</v>
      </c>
      <c r="AD46" s="301">
        <v>10.660925258000001</v>
      </c>
      <c r="AE46" s="301">
        <v>11.950288596</v>
      </c>
      <c r="AF46" s="301">
        <v>14.503505452000001</v>
      </c>
      <c r="AG46" s="301">
        <v>16.176688108</v>
      </c>
      <c r="AH46" s="301">
        <v>15.672837152</v>
      </c>
      <c r="AI46" s="301">
        <v>14.060587126</v>
      </c>
      <c r="AJ46" s="301">
        <v>13.064922309</v>
      </c>
      <c r="AK46" s="301">
        <v>11.041380333999999</v>
      </c>
      <c r="AL46" s="301">
        <v>12.271741361</v>
      </c>
      <c r="AM46" s="301">
        <v>12.233567696</v>
      </c>
      <c r="AN46" s="301">
        <v>10.470385112000001</v>
      </c>
      <c r="AO46" s="301">
        <v>10.797708193</v>
      </c>
      <c r="AP46" s="301">
        <v>10.197550688</v>
      </c>
      <c r="AQ46" s="301">
        <v>12.309261940000001</v>
      </c>
      <c r="AR46" s="301">
        <v>14.239462071</v>
      </c>
      <c r="AS46" s="301">
        <v>15.786267806</v>
      </c>
      <c r="AT46" s="301">
        <v>16.75965935</v>
      </c>
      <c r="AU46" s="301">
        <v>14.73761069</v>
      </c>
      <c r="AV46" s="301">
        <v>12.469138711999999</v>
      </c>
      <c r="AW46" s="301">
        <v>11.304408317</v>
      </c>
      <c r="AX46" s="301">
        <v>12.303515682</v>
      </c>
      <c r="AY46" s="301">
        <v>12.134309999999999</v>
      </c>
      <c r="AZ46" s="916">
        <v>10.47372</v>
      </c>
      <c r="BA46" s="462">
        <v>11.525359999999999</v>
      </c>
      <c r="BB46" s="462">
        <v>11.292450000000001</v>
      </c>
      <c r="BC46" s="462">
        <v>12.91766</v>
      </c>
      <c r="BD46" s="462">
        <v>15.5106</v>
      </c>
      <c r="BE46" s="462">
        <v>17.84674</v>
      </c>
      <c r="BF46" s="462">
        <v>17.827200000000001</v>
      </c>
      <c r="BG46" s="462">
        <v>16.010400000000001</v>
      </c>
      <c r="BH46" s="462">
        <v>13.62809</v>
      </c>
      <c r="BI46" s="462">
        <v>12.355449999999999</v>
      </c>
      <c r="BJ46" s="462">
        <v>13.61839</v>
      </c>
      <c r="BK46" s="462">
        <v>12.692360000000001</v>
      </c>
      <c r="BL46" s="462">
        <v>11.16785</v>
      </c>
      <c r="BM46" s="462">
        <v>11.85638</v>
      </c>
      <c r="BN46" s="462">
        <v>11.715630000000001</v>
      </c>
      <c r="BO46" s="462">
        <v>13.53363</v>
      </c>
      <c r="BP46" s="462">
        <v>15.870509999999999</v>
      </c>
      <c r="BQ46" s="462">
        <v>18.15579</v>
      </c>
      <c r="BR46" s="462">
        <v>18.252310000000001</v>
      </c>
      <c r="BS46" s="462">
        <v>16.310590000000001</v>
      </c>
      <c r="BT46" s="462">
        <v>13.923299999999999</v>
      </c>
      <c r="BU46" s="462">
        <v>12.586220000000001</v>
      </c>
      <c r="BV46" s="462">
        <v>13.99386</v>
      </c>
    </row>
    <row r="47" spans="1:74" ht="11.1" customHeight="1" x14ac:dyDescent="0.2">
      <c r="A47" s="234" t="s">
        <v>716</v>
      </c>
      <c r="B47" s="478" t="s">
        <v>1021</v>
      </c>
      <c r="C47" s="468">
        <v>3.2942378990000001</v>
      </c>
      <c r="D47" s="468">
        <v>3.170174539</v>
      </c>
      <c r="E47" s="468">
        <v>3.2605770239999998</v>
      </c>
      <c r="F47" s="468">
        <v>3.8989014389999999</v>
      </c>
      <c r="G47" s="468">
        <v>4.1716778210000003</v>
      </c>
      <c r="H47" s="468">
        <v>4.9728162989999998</v>
      </c>
      <c r="I47" s="468">
        <v>6.4084500159999997</v>
      </c>
      <c r="J47" s="468">
        <v>6.4097442229999997</v>
      </c>
      <c r="K47" s="468">
        <v>5.9845953429999996</v>
      </c>
      <c r="L47" s="468">
        <v>5.3369016460000003</v>
      </c>
      <c r="M47" s="468">
        <v>4.0146744869999997</v>
      </c>
      <c r="N47" s="468">
        <v>4.5973195320000002</v>
      </c>
      <c r="O47" s="468">
        <v>4.1724081560000004</v>
      </c>
      <c r="P47" s="468">
        <v>3.7634268980000001</v>
      </c>
      <c r="Q47" s="468">
        <v>3.8916584009999999</v>
      </c>
      <c r="R47" s="468">
        <v>5.3206129249999998</v>
      </c>
      <c r="S47" s="468">
        <v>5.1806797769999999</v>
      </c>
      <c r="T47" s="468">
        <v>5.4811823549999996</v>
      </c>
      <c r="U47" s="468">
        <v>7.5495422569999997</v>
      </c>
      <c r="V47" s="468">
        <v>7.7676093780000004</v>
      </c>
      <c r="W47" s="468">
        <v>6.6707970110000003</v>
      </c>
      <c r="X47" s="468">
        <v>6.0985714900000003</v>
      </c>
      <c r="Y47" s="468">
        <v>4.9574945870000002</v>
      </c>
      <c r="Z47" s="468">
        <v>5.144756986</v>
      </c>
      <c r="AA47" s="468">
        <v>4.5602727319999996</v>
      </c>
      <c r="AB47" s="468">
        <v>3.8851968170000002</v>
      </c>
      <c r="AC47" s="468">
        <v>3.8508503940000001</v>
      </c>
      <c r="AD47" s="468">
        <v>4.2144154880000002</v>
      </c>
      <c r="AE47" s="468">
        <v>4.5740372200000001</v>
      </c>
      <c r="AF47" s="468">
        <v>6.4870241760000003</v>
      </c>
      <c r="AG47" s="468">
        <v>8.038751371</v>
      </c>
      <c r="AH47" s="468">
        <v>8.0461265789999992</v>
      </c>
      <c r="AI47" s="468">
        <v>6.7285552490000002</v>
      </c>
      <c r="AJ47" s="468">
        <v>6.6645460639999996</v>
      </c>
      <c r="AK47" s="468">
        <v>4.642683012</v>
      </c>
      <c r="AL47" s="468">
        <v>5.1807019859999999</v>
      </c>
      <c r="AM47" s="468">
        <v>5.0221820949999998</v>
      </c>
      <c r="AN47" s="468">
        <v>3.4537286690000002</v>
      </c>
      <c r="AO47" s="468">
        <v>2.8304578760000001</v>
      </c>
      <c r="AP47" s="468">
        <v>3.8520966680000002</v>
      </c>
      <c r="AQ47" s="468">
        <v>4.7281075299999999</v>
      </c>
      <c r="AR47" s="468">
        <v>5.7665804060000001</v>
      </c>
      <c r="AS47" s="468">
        <v>7.3552994890000001</v>
      </c>
      <c r="AT47" s="468">
        <v>8.1235391630000002</v>
      </c>
      <c r="AU47" s="468">
        <v>7.052381005</v>
      </c>
      <c r="AV47" s="468">
        <v>5.6725803050000003</v>
      </c>
      <c r="AW47" s="468">
        <v>4.73632863</v>
      </c>
      <c r="AX47" s="468">
        <v>4.3637189950000002</v>
      </c>
      <c r="AY47" s="468">
        <v>4.3495990000000004</v>
      </c>
      <c r="AZ47" s="917">
        <v>3.350546</v>
      </c>
      <c r="BA47" s="456">
        <v>2.9069240000000001</v>
      </c>
      <c r="BB47" s="456">
        <v>3.9780199999999999</v>
      </c>
      <c r="BC47" s="456">
        <v>4.5173839999999998</v>
      </c>
      <c r="BD47" s="456">
        <v>5.6184719999999997</v>
      </c>
      <c r="BE47" s="456">
        <v>7.8110629999999999</v>
      </c>
      <c r="BF47" s="456">
        <v>7.9348919999999996</v>
      </c>
      <c r="BG47" s="456">
        <v>6.9832470000000004</v>
      </c>
      <c r="BH47" s="456">
        <v>5.6205939999999996</v>
      </c>
      <c r="BI47" s="456">
        <v>3.6899329999999999</v>
      </c>
      <c r="BJ47" s="456">
        <v>4.2254639999999997</v>
      </c>
      <c r="BK47" s="456">
        <v>4.2803750000000003</v>
      </c>
      <c r="BL47" s="456">
        <v>3.021055</v>
      </c>
      <c r="BM47" s="456">
        <v>2.2618580000000001</v>
      </c>
      <c r="BN47" s="456">
        <v>3.3184589999999998</v>
      </c>
      <c r="BO47" s="456">
        <v>4.0979700000000001</v>
      </c>
      <c r="BP47" s="456">
        <v>5.5446669999999996</v>
      </c>
      <c r="BQ47" s="456">
        <v>7.7865270000000004</v>
      </c>
      <c r="BR47" s="456">
        <v>7.9252890000000003</v>
      </c>
      <c r="BS47" s="456">
        <v>6.8805399999999999</v>
      </c>
      <c r="BT47" s="456">
        <v>5.4672900000000002</v>
      </c>
      <c r="BU47" s="456">
        <v>3.8558140000000001</v>
      </c>
      <c r="BV47" s="456">
        <v>4.3862860000000001</v>
      </c>
    </row>
    <row r="48" spans="1:74" ht="11.1" customHeight="1" x14ac:dyDescent="0.2">
      <c r="A48" s="234" t="s">
        <v>717</v>
      </c>
      <c r="B48" s="478" t="s">
        <v>473</v>
      </c>
      <c r="C48" s="468">
        <v>2.8944094140000001</v>
      </c>
      <c r="D48" s="468">
        <v>2.1204946680000001</v>
      </c>
      <c r="E48" s="468">
        <v>1.6109645779999999</v>
      </c>
      <c r="F48" s="468">
        <v>1.593317911</v>
      </c>
      <c r="G48" s="468">
        <v>2.1926497330000001</v>
      </c>
      <c r="H48" s="468">
        <v>3.1011827140000001</v>
      </c>
      <c r="I48" s="468">
        <v>2.7679871330000001</v>
      </c>
      <c r="J48" s="468">
        <v>3.1462146949999998</v>
      </c>
      <c r="K48" s="468">
        <v>2.8670908179999999</v>
      </c>
      <c r="L48" s="468">
        <v>2.162914555</v>
      </c>
      <c r="M48" s="468">
        <v>2.2051205500000002</v>
      </c>
      <c r="N48" s="468">
        <v>2.5161485610000001</v>
      </c>
      <c r="O48" s="468">
        <v>2.1171433290000001</v>
      </c>
      <c r="P48" s="468">
        <v>2.0992355460000001</v>
      </c>
      <c r="Q48" s="468">
        <v>1.812793004</v>
      </c>
      <c r="R48" s="468">
        <v>0.44893692499999999</v>
      </c>
      <c r="S48" s="468">
        <v>1.258611478</v>
      </c>
      <c r="T48" s="468">
        <v>1.962946241</v>
      </c>
      <c r="U48" s="468">
        <v>2.7232095489999999</v>
      </c>
      <c r="V48" s="468">
        <v>2.4571242230000001</v>
      </c>
      <c r="W48" s="468">
        <v>1.9340046769999999</v>
      </c>
      <c r="X48" s="468">
        <v>1.721433985</v>
      </c>
      <c r="Y48" s="468">
        <v>1.4367416340000001</v>
      </c>
      <c r="Z48" s="468">
        <v>1.784214011</v>
      </c>
      <c r="AA48" s="468">
        <v>2.304816245</v>
      </c>
      <c r="AB48" s="468">
        <v>1.7866740210000001</v>
      </c>
      <c r="AC48" s="468">
        <v>0.96345018800000004</v>
      </c>
      <c r="AD48" s="468">
        <v>1.038261603</v>
      </c>
      <c r="AE48" s="468">
        <v>1.2189206880000001</v>
      </c>
      <c r="AF48" s="468">
        <v>1.706260874</v>
      </c>
      <c r="AG48" s="468">
        <v>2.0509847630000002</v>
      </c>
      <c r="AH48" s="468">
        <v>1.76777183</v>
      </c>
      <c r="AI48" s="468">
        <v>1.7461978060000001</v>
      </c>
      <c r="AJ48" s="468">
        <v>1.3697998149999999</v>
      </c>
      <c r="AK48" s="468">
        <v>1.0662766130000001</v>
      </c>
      <c r="AL48" s="468">
        <v>1.227083785</v>
      </c>
      <c r="AM48" s="468">
        <v>1.237222601</v>
      </c>
      <c r="AN48" s="468">
        <v>1.251932552</v>
      </c>
      <c r="AO48" s="468">
        <v>1.258397473</v>
      </c>
      <c r="AP48" s="468">
        <v>0.61510316099999995</v>
      </c>
      <c r="AQ48" s="468">
        <v>1.11251357</v>
      </c>
      <c r="AR48" s="468">
        <v>1.549343578</v>
      </c>
      <c r="AS48" s="468">
        <v>1.6063170959999999</v>
      </c>
      <c r="AT48" s="468">
        <v>1.9603411470000001</v>
      </c>
      <c r="AU48" s="468">
        <v>1.769447167</v>
      </c>
      <c r="AV48" s="468">
        <v>1.4314451370000001</v>
      </c>
      <c r="AW48" s="468">
        <v>1.701068612</v>
      </c>
      <c r="AX48" s="468">
        <v>1.9073038040000001</v>
      </c>
      <c r="AY48" s="468">
        <v>1.5833600000000001</v>
      </c>
      <c r="AZ48" s="917">
        <v>1.109038</v>
      </c>
      <c r="BA48" s="456">
        <v>1.2599769999999999</v>
      </c>
      <c r="BB48" s="456">
        <v>0.76352160000000002</v>
      </c>
      <c r="BC48" s="456">
        <v>1.0499039999999999</v>
      </c>
      <c r="BD48" s="456">
        <v>1.5093350000000001</v>
      </c>
      <c r="BE48" s="456">
        <v>1.806648</v>
      </c>
      <c r="BF48" s="456">
        <v>1.9586140000000001</v>
      </c>
      <c r="BG48" s="456">
        <v>1.8519620000000001</v>
      </c>
      <c r="BH48" s="456">
        <v>1.508832</v>
      </c>
      <c r="BI48" s="456">
        <v>1.695397</v>
      </c>
      <c r="BJ48" s="456">
        <v>1.9619629999999999</v>
      </c>
      <c r="BK48" s="456">
        <v>1.2262999999999999</v>
      </c>
      <c r="BL48" s="456">
        <v>1.0669120000000001</v>
      </c>
      <c r="BM48" s="456">
        <v>1.0180979999999999</v>
      </c>
      <c r="BN48" s="456">
        <v>0.6848957</v>
      </c>
      <c r="BO48" s="456">
        <v>1.0040150000000001</v>
      </c>
      <c r="BP48" s="456">
        <v>1.5024740000000001</v>
      </c>
      <c r="BQ48" s="456">
        <v>1.7363900000000001</v>
      </c>
      <c r="BR48" s="456">
        <v>1.899535</v>
      </c>
      <c r="BS48" s="456">
        <v>1.776022</v>
      </c>
      <c r="BT48" s="456">
        <v>1.446034</v>
      </c>
      <c r="BU48" s="456">
        <v>1.6197360000000001</v>
      </c>
      <c r="BV48" s="456">
        <v>1.773358</v>
      </c>
    </row>
    <row r="49" spans="1:74" ht="11.1" customHeight="1" x14ac:dyDescent="0.2">
      <c r="A49" s="234" t="s">
        <v>718</v>
      </c>
      <c r="B49" s="446" t="s">
        <v>1022</v>
      </c>
      <c r="C49" s="468">
        <v>2.7389350000000001</v>
      </c>
      <c r="D49" s="468">
        <v>2.4594149999999999</v>
      </c>
      <c r="E49" s="468">
        <v>2.9726669999999999</v>
      </c>
      <c r="F49" s="468">
        <v>2.145546</v>
      </c>
      <c r="G49" s="468">
        <v>2.4725130000000002</v>
      </c>
      <c r="H49" s="468">
        <v>2.8569779999999998</v>
      </c>
      <c r="I49" s="468">
        <v>2.9331990000000001</v>
      </c>
      <c r="J49" s="468">
        <v>2.9300359999999999</v>
      </c>
      <c r="K49" s="468">
        <v>2.8413569999999999</v>
      </c>
      <c r="L49" s="468">
        <v>2.1852830000000001</v>
      </c>
      <c r="M49" s="468">
        <v>2.419165</v>
      </c>
      <c r="N49" s="468">
        <v>2.9876990000000001</v>
      </c>
      <c r="O49" s="468">
        <v>2.9859010000000001</v>
      </c>
      <c r="P49" s="468">
        <v>2.683497</v>
      </c>
      <c r="Q49" s="468">
        <v>2.9160119999999998</v>
      </c>
      <c r="R49" s="468">
        <v>1.8350759999999999</v>
      </c>
      <c r="S49" s="468">
        <v>2.2013470000000002</v>
      </c>
      <c r="T49" s="468">
        <v>2.7358889999999998</v>
      </c>
      <c r="U49" s="468">
        <v>2.8756400000000002</v>
      </c>
      <c r="V49" s="468">
        <v>2.8572009999999999</v>
      </c>
      <c r="W49" s="468">
        <v>2.8479830000000002</v>
      </c>
      <c r="X49" s="468">
        <v>2.1500490000000001</v>
      </c>
      <c r="Y49" s="468">
        <v>2.4478300000000002</v>
      </c>
      <c r="Z49" s="468">
        <v>2.9861650000000002</v>
      </c>
      <c r="AA49" s="468">
        <v>2.9877720000000001</v>
      </c>
      <c r="AB49" s="468">
        <v>2.7356379999999998</v>
      </c>
      <c r="AC49" s="468">
        <v>2.972156</v>
      </c>
      <c r="AD49" s="468">
        <v>2.0568770000000001</v>
      </c>
      <c r="AE49" s="468">
        <v>2.5410979999999999</v>
      </c>
      <c r="AF49" s="468">
        <v>2.8504839999999998</v>
      </c>
      <c r="AG49" s="468">
        <v>2.9229189999999998</v>
      </c>
      <c r="AH49" s="468">
        <v>2.929713</v>
      </c>
      <c r="AI49" s="468">
        <v>2.855785</v>
      </c>
      <c r="AJ49" s="468">
        <v>2.0923980000000002</v>
      </c>
      <c r="AK49" s="468">
        <v>2.4611800000000001</v>
      </c>
      <c r="AL49" s="468">
        <v>2.9820980000000001</v>
      </c>
      <c r="AM49" s="468">
        <v>2.9845190000000001</v>
      </c>
      <c r="AN49" s="468">
        <v>2.6895180000000001</v>
      </c>
      <c r="AO49" s="468">
        <v>2.8748330000000002</v>
      </c>
      <c r="AP49" s="468">
        <v>1.8490839999999999</v>
      </c>
      <c r="AQ49" s="468">
        <v>2.5802870000000002</v>
      </c>
      <c r="AR49" s="468">
        <v>2.848268</v>
      </c>
      <c r="AS49" s="468">
        <v>2.9323589999999999</v>
      </c>
      <c r="AT49" s="468">
        <v>2.9243009999999998</v>
      </c>
      <c r="AU49" s="468">
        <v>2.8254980000000001</v>
      </c>
      <c r="AV49" s="468">
        <v>2.0694910000000002</v>
      </c>
      <c r="AW49" s="468">
        <v>1.9213070000000001</v>
      </c>
      <c r="AX49" s="468">
        <v>2.822343</v>
      </c>
      <c r="AY49" s="468">
        <v>2.9616600000000002</v>
      </c>
      <c r="AZ49" s="917">
        <v>2.6534</v>
      </c>
      <c r="BA49" s="456">
        <v>2.9102999999999999</v>
      </c>
      <c r="BB49" s="456">
        <v>1.99193</v>
      </c>
      <c r="BC49" s="456">
        <v>2.66472</v>
      </c>
      <c r="BD49" s="456">
        <v>2.8164199999999999</v>
      </c>
      <c r="BE49" s="456">
        <v>2.9102999999999999</v>
      </c>
      <c r="BF49" s="456">
        <v>2.9102999999999999</v>
      </c>
      <c r="BG49" s="456">
        <v>2.7444700000000002</v>
      </c>
      <c r="BH49" s="456">
        <v>1.93096</v>
      </c>
      <c r="BI49" s="456">
        <v>2.7090100000000001</v>
      </c>
      <c r="BJ49" s="456">
        <v>2.9102999999999999</v>
      </c>
      <c r="BK49" s="456">
        <v>2.9102999999999999</v>
      </c>
      <c r="BL49" s="456">
        <v>2.62866</v>
      </c>
      <c r="BM49" s="456">
        <v>2.9102999999999999</v>
      </c>
      <c r="BN49" s="456">
        <v>1.95428</v>
      </c>
      <c r="BO49" s="456">
        <v>2.5502400000000001</v>
      </c>
      <c r="BP49" s="456">
        <v>2.8164199999999999</v>
      </c>
      <c r="BQ49" s="456">
        <v>2.9102999999999999</v>
      </c>
      <c r="BR49" s="456">
        <v>2.9102999999999999</v>
      </c>
      <c r="BS49" s="456">
        <v>2.8164199999999999</v>
      </c>
      <c r="BT49" s="456">
        <v>2.0541</v>
      </c>
      <c r="BU49" s="456">
        <v>2.6059100000000002</v>
      </c>
      <c r="BV49" s="456">
        <v>2.9102999999999999</v>
      </c>
    </row>
    <row r="50" spans="1:74" ht="11.1" customHeight="1" x14ac:dyDescent="0.2">
      <c r="A50" s="235" t="s">
        <v>719</v>
      </c>
      <c r="B50" s="446" t="s">
        <v>1015</v>
      </c>
      <c r="C50" s="468">
        <v>0.60785339100000002</v>
      </c>
      <c r="D50" s="468">
        <v>0.52554214099999996</v>
      </c>
      <c r="E50" s="468">
        <v>0.72394361299999999</v>
      </c>
      <c r="F50" s="468">
        <v>0.69292149700000005</v>
      </c>
      <c r="G50" s="468">
        <v>0.75712838100000002</v>
      </c>
      <c r="H50" s="468">
        <v>0.67015142500000002</v>
      </c>
      <c r="I50" s="468">
        <v>0.71241123299999998</v>
      </c>
      <c r="J50" s="468">
        <v>0.58531782300000001</v>
      </c>
      <c r="K50" s="468">
        <v>0.49033400199999999</v>
      </c>
      <c r="L50" s="468">
        <v>0.40473739800000003</v>
      </c>
      <c r="M50" s="468">
        <v>0.53566015300000003</v>
      </c>
      <c r="N50" s="468">
        <v>0.44160084300000002</v>
      </c>
      <c r="O50" s="468">
        <v>0.372585</v>
      </c>
      <c r="P50" s="468">
        <v>0.418738</v>
      </c>
      <c r="Q50" s="468">
        <v>0.56912200000000002</v>
      </c>
      <c r="R50" s="468">
        <v>0.75382300000000002</v>
      </c>
      <c r="S50" s="468">
        <v>0.87931300000000001</v>
      </c>
      <c r="T50" s="468">
        <v>0.90965799999999997</v>
      </c>
      <c r="U50" s="468">
        <v>0.89791500000000002</v>
      </c>
      <c r="V50" s="468">
        <v>0.68657400000000002</v>
      </c>
      <c r="W50" s="468">
        <v>0.49131399999999997</v>
      </c>
      <c r="X50" s="468">
        <v>0.481603</v>
      </c>
      <c r="Y50" s="468">
        <v>0.47101399999999999</v>
      </c>
      <c r="Z50" s="468">
        <v>0.42544599999999999</v>
      </c>
      <c r="AA50" s="468">
        <v>0.470412</v>
      </c>
      <c r="AB50" s="468">
        <v>0.44596000000000002</v>
      </c>
      <c r="AC50" s="468">
        <v>0.697218</v>
      </c>
      <c r="AD50" s="468">
        <v>0.74296799999999996</v>
      </c>
      <c r="AE50" s="468">
        <v>0.81134099999999998</v>
      </c>
      <c r="AF50" s="468">
        <v>0.78853600000000001</v>
      </c>
      <c r="AG50" s="468">
        <v>0.65626099999999998</v>
      </c>
      <c r="AH50" s="468">
        <v>0.54480300000000004</v>
      </c>
      <c r="AI50" s="468">
        <v>0.42761199999999999</v>
      </c>
      <c r="AJ50" s="468">
        <v>0.50503399999999998</v>
      </c>
      <c r="AK50" s="468">
        <v>0.46829999999999999</v>
      </c>
      <c r="AL50" s="468">
        <v>0.45524799999999999</v>
      </c>
      <c r="AM50" s="468">
        <v>0.59790108099999995</v>
      </c>
      <c r="AN50" s="468">
        <v>0.55808389999999997</v>
      </c>
      <c r="AO50" s="468">
        <v>0.66746908999999999</v>
      </c>
      <c r="AP50" s="468">
        <v>0.73082395099999997</v>
      </c>
      <c r="AQ50" s="468">
        <v>0.74766368400000005</v>
      </c>
      <c r="AR50" s="468">
        <v>0.68754667199999997</v>
      </c>
      <c r="AS50" s="468">
        <v>0.64958297300000001</v>
      </c>
      <c r="AT50" s="468">
        <v>0.60969955899999995</v>
      </c>
      <c r="AU50" s="468">
        <v>0.38636229700000002</v>
      </c>
      <c r="AV50" s="468">
        <v>0.40975873099999999</v>
      </c>
      <c r="AW50" s="468">
        <v>0.45032059800000002</v>
      </c>
      <c r="AX50" s="468">
        <v>0.436233337</v>
      </c>
      <c r="AY50" s="468">
        <v>0.46</v>
      </c>
      <c r="AZ50" s="917">
        <v>0.502</v>
      </c>
      <c r="BA50" s="456">
        <v>0.70641920000000002</v>
      </c>
      <c r="BB50" s="456">
        <v>0.72569629999999996</v>
      </c>
      <c r="BC50" s="456">
        <v>0.75216369999999999</v>
      </c>
      <c r="BD50" s="456">
        <v>0.73930010000000002</v>
      </c>
      <c r="BE50" s="456">
        <v>0.72102999999999995</v>
      </c>
      <c r="BF50" s="456">
        <v>0.66042040000000002</v>
      </c>
      <c r="BG50" s="456">
        <v>0.53952920000000004</v>
      </c>
      <c r="BH50" s="456">
        <v>0.39789409999999997</v>
      </c>
      <c r="BI50" s="456">
        <v>0.43707819999999997</v>
      </c>
      <c r="BJ50" s="456">
        <v>0.37435190000000002</v>
      </c>
      <c r="BK50" s="456">
        <v>0.25893749999999999</v>
      </c>
      <c r="BL50" s="456">
        <v>0.2465466</v>
      </c>
      <c r="BM50" s="456">
        <v>0.4699508</v>
      </c>
      <c r="BN50" s="456">
        <v>0.53205519999999995</v>
      </c>
      <c r="BO50" s="456">
        <v>0.67090700000000003</v>
      </c>
      <c r="BP50" s="456">
        <v>0.66966329999999996</v>
      </c>
      <c r="BQ50" s="456">
        <v>0.64440260000000005</v>
      </c>
      <c r="BR50" s="456">
        <v>0.62220889999999995</v>
      </c>
      <c r="BS50" s="456">
        <v>0.52379989999999998</v>
      </c>
      <c r="BT50" s="456">
        <v>0.4412431</v>
      </c>
      <c r="BU50" s="456">
        <v>0.46181159999999999</v>
      </c>
      <c r="BV50" s="456">
        <v>0.46131889999999998</v>
      </c>
    </row>
    <row r="51" spans="1:74" ht="11.1" customHeight="1" x14ac:dyDescent="0.2">
      <c r="A51" s="234" t="s">
        <v>1581</v>
      </c>
      <c r="B51" s="446" t="s">
        <v>1016</v>
      </c>
      <c r="C51" s="468">
        <v>1.104860341</v>
      </c>
      <c r="D51" s="468">
        <v>1.0855499559999999</v>
      </c>
      <c r="E51" s="468">
        <v>1.0503637349999999</v>
      </c>
      <c r="F51" s="468">
        <v>1.361970766</v>
      </c>
      <c r="G51" s="468">
        <v>1.162788476</v>
      </c>
      <c r="H51" s="468">
        <v>0.99000024799999997</v>
      </c>
      <c r="I51" s="468">
        <v>0.66068012899999995</v>
      </c>
      <c r="J51" s="468">
        <v>0.53452447800000003</v>
      </c>
      <c r="K51" s="468">
        <v>0.758603056</v>
      </c>
      <c r="L51" s="468">
        <v>0.74171935200000005</v>
      </c>
      <c r="M51" s="468">
        <v>1.100929748</v>
      </c>
      <c r="N51" s="468">
        <v>1.2834133969999999</v>
      </c>
      <c r="O51" s="468">
        <v>1.4315599999999999</v>
      </c>
      <c r="P51" s="468">
        <v>1.1528179999999999</v>
      </c>
      <c r="Q51" s="468">
        <v>1.4267650000000001</v>
      </c>
      <c r="R51" s="468">
        <v>1.210121</v>
      </c>
      <c r="S51" s="468">
        <v>0.97750499999999996</v>
      </c>
      <c r="T51" s="468">
        <v>0.90705499999999994</v>
      </c>
      <c r="U51" s="468">
        <v>0.93249000000000004</v>
      </c>
      <c r="V51" s="468">
        <v>0.85850800000000005</v>
      </c>
      <c r="W51" s="468">
        <v>0.85041500000000003</v>
      </c>
      <c r="X51" s="468">
        <v>0.872421</v>
      </c>
      <c r="Y51" s="468">
        <v>0.99434299999999998</v>
      </c>
      <c r="Z51" s="468">
        <v>0.91021300000000005</v>
      </c>
      <c r="AA51" s="468">
        <v>1.094284</v>
      </c>
      <c r="AB51" s="468">
        <v>1.2964770000000001</v>
      </c>
      <c r="AC51" s="468">
        <v>1.367329</v>
      </c>
      <c r="AD51" s="468">
        <v>1.2354449999999999</v>
      </c>
      <c r="AE51" s="468">
        <v>1.2700180000000001</v>
      </c>
      <c r="AF51" s="468">
        <v>1.0788279999999999</v>
      </c>
      <c r="AG51" s="468">
        <v>0.83830800000000005</v>
      </c>
      <c r="AH51" s="468">
        <v>0.82317662999999996</v>
      </c>
      <c r="AI51" s="468">
        <v>0.84197663</v>
      </c>
      <c r="AJ51" s="468">
        <v>1.0970420000000001</v>
      </c>
      <c r="AK51" s="468">
        <v>1.2659560000000001</v>
      </c>
      <c r="AL51" s="468">
        <v>1.289968</v>
      </c>
      <c r="AM51" s="468">
        <v>1.215546392</v>
      </c>
      <c r="AN51" s="468">
        <v>1.2599867140000001</v>
      </c>
      <c r="AO51" s="468">
        <v>1.5915114319999999</v>
      </c>
      <c r="AP51" s="468">
        <v>1.2192698559999999</v>
      </c>
      <c r="AQ51" s="468">
        <v>1.03430602</v>
      </c>
      <c r="AR51" s="468">
        <v>0.98106773000000003</v>
      </c>
      <c r="AS51" s="468">
        <v>0.91028237000000001</v>
      </c>
      <c r="AT51" s="468">
        <v>0.86990988300000005</v>
      </c>
      <c r="AU51" s="468">
        <v>0.76293047599999997</v>
      </c>
      <c r="AV51" s="468">
        <v>1.077350628</v>
      </c>
      <c r="AW51" s="468">
        <v>1.068222155</v>
      </c>
      <c r="AX51" s="468">
        <v>1.361688615</v>
      </c>
      <c r="AY51" s="468">
        <v>1.25335</v>
      </c>
      <c r="AZ51" s="917">
        <v>1.2993030000000001</v>
      </c>
      <c r="BA51" s="456">
        <v>1.7408889999999999</v>
      </c>
      <c r="BB51" s="456">
        <v>1.394855</v>
      </c>
      <c r="BC51" s="456">
        <v>1.2464470000000001</v>
      </c>
      <c r="BD51" s="456">
        <v>1.961346</v>
      </c>
      <c r="BE51" s="456">
        <v>1.723813</v>
      </c>
      <c r="BF51" s="456">
        <v>1.6532119999999999</v>
      </c>
      <c r="BG51" s="456">
        <v>1.539309</v>
      </c>
      <c r="BH51" s="456">
        <v>2.0521310000000001</v>
      </c>
      <c r="BI51" s="456">
        <v>2.1642549999999998</v>
      </c>
      <c r="BJ51" s="456">
        <v>2.4979330000000002</v>
      </c>
      <c r="BK51" s="456">
        <v>2.3690609999999999</v>
      </c>
      <c r="BL51" s="456">
        <v>2.4803959999999998</v>
      </c>
      <c r="BM51" s="456">
        <v>3.0039039999999999</v>
      </c>
      <c r="BN51" s="456">
        <v>2.3911560000000001</v>
      </c>
      <c r="BO51" s="456">
        <v>2.1379920000000001</v>
      </c>
      <c r="BP51" s="456">
        <v>1.9553769999999999</v>
      </c>
      <c r="BQ51" s="456">
        <v>1.7183390000000001</v>
      </c>
      <c r="BR51" s="456">
        <v>1.6498660000000001</v>
      </c>
      <c r="BS51" s="456">
        <v>1.523617</v>
      </c>
      <c r="BT51" s="456">
        <v>2.0609769999999998</v>
      </c>
      <c r="BU51" s="456">
        <v>2.155376</v>
      </c>
      <c r="BV51" s="456">
        <v>2.5289190000000001</v>
      </c>
    </row>
    <row r="52" spans="1:74" ht="11.1" customHeight="1" x14ac:dyDescent="0.2">
      <c r="A52" s="234" t="s">
        <v>1582</v>
      </c>
      <c r="B52" s="446" t="s">
        <v>1017</v>
      </c>
      <c r="C52" s="468">
        <v>0.41412860299999998</v>
      </c>
      <c r="D52" s="468">
        <v>0.49038379700000001</v>
      </c>
      <c r="E52" s="468">
        <v>0.62072882399999996</v>
      </c>
      <c r="F52" s="468">
        <v>0.77082270799999997</v>
      </c>
      <c r="G52" s="468">
        <v>0.87997795000000001</v>
      </c>
      <c r="H52" s="468">
        <v>0.83296154200000005</v>
      </c>
      <c r="I52" s="468">
        <v>0.767353591</v>
      </c>
      <c r="J52" s="468">
        <v>0.72531628999999997</v>
      </c>
      <c r="K52" s="468">
        <v>0.67132731999999995</v>
      </c>
      <c r="L52" s="468">
        <v>0.62496993300000003</v>
      </c>
      <c r="M52" s="468">
        <v>0.46039176700000001</v>
      </c>
      <c r="N52" s="468">
        <v>0.35812065799999998</v>
      </c>
      <c r="O52" s="468">
        <v>0.41917060699999997</v>
      </c>
      <c r="P52" s="468">
        <v>0.49838461499999998</v>
      </c>
      <c r="Q52" s="468">
        <v>0.62984889899999996</v>
      </c>
      <c r="R52" s="468">
        <v>0.85070804600000005</v>
      </c>
      <c r="S52" s="468">
        <v>0.90323313900000002</v>
      </c>
      <c r="T52" s="468">
        <v>0.92950121799999996</v>
      </c>
      <c r="U52" s="468">
        <v>0.86649471</v>
      </c>
      <c r="V52" s="468">
        <v>0.82703147700000001</v>
      </c>
      <c r="W52" s="468">
        <v>0.78157257899999999</v>
      </c>
      <c r="X52" s="468">
        <v>0.76130618900000002</v>
      </c>
      <c r="Y52" s="468">
        <v>0.53872426799999995</v>
      </c>
      <c r="Z52" s="468">
        <v>0.56865904099999998</v>
      </c>
      <c r="AA52" s="468">
        <v>0.54441507499999997</v>
      </c>
      <c r="AB52" s="468">
        <v>0.656786698</v>
      </c>
      <c r="AC52" s="468">
        <v>0.87866158000000005</v>
      </c>
      <c r="AD52" s="468">
        <v>1.1114633169999999</v>
      </c>
      <c r="AE52" s="468">
        <v>1.2849204219999999</v>
      </c>
      <c r="AF52" s="468">
        <v>1.3389617330000001</v>
      </c>
      <c r="AG52" s="468">
        <v>1.385779232</v>
      </c>
      <c r="AH52" s="468">
        <v>1.2998347969999999</v>
      </c>
      <c r="AI52" s="468">
        <v>1.213936149</v>
      </c>
      <c r="AJ52" s="468">
        <v>1.1075234629999999</v>
      </c>
      <c r="AK52" s="468">
        <v>0.88222908899999997</v>
      </c>
      <c r="AL52" s="468">
        <v>0.83121069199999997</v>
      </c>
      <c r="AM52" s="468">
        <v>0.89338557900000004</v>
      </c>
      <c r="AN52" s="468">
        <v>0.99646299100000002</v>
      </c>
      <c r="AO52" s="468">
        <v>1.307046216</v>
      </c>
      <c r="AP52" s="468">
        <v>1.6946558920000001</v>
      </c>
      <c r="AQ52" s="468">
        <v>1.8783971829999999</v>
      </c>
      <c r="AR52" s="468">
        <v>2.135271999</v>
      </c>
      <c r="AS52" s="468">
        <v>2.0698195770000001</v>
      </c>
      <c r="AT52" s="468">
        <v>1.9942388150000001</v>
      </c>
      <c r="AU52" s="468">
        <v>1.688342665</v>
      </c>
      <c r="AV52" s="468">
        <v>1.5644220129999999</v>
      </c>
      <c r="AW52" s="468">
        <v>1.1781847969999999</v>
      </c>
      <c r="AX52" s="468">
        <v>1.1433064959999999</v>
      </c>
      <c r="AY52" s="468">
        <v>1.244516</v>
      </c>
      <c r="AZ52" s="917">
        <v>1.426472</v>
      </c>
      <c r="BA52" s="456">
        <v>1.8659159999999999</v>
      </c>
      <c r="BB52" s="456">
        <v>2.2582819999999999</v>
      </c>
      <c r="BC52" s="456">
        <v>2.5331929999999998</v>
      </c>
      <c r="BD52" s="456">
        <v>2.6855229999999999</v>
      </c>
      <c r="BE52" s="456">
        <v>2.6378509999999999</v>
      </c>
      <c r="BF52" s="456">
        <v>2.4524659999999998</v>
      </c>
      <c r="BG52" s="456">
        <v>2.1245419999999999</v>
      </c>
      <c r="BH52" s="456">
        <v>1.91269</v>
      </c>
      <c r="BI52" s="456">
        <v>1.423219</v>
      </c>
      <c r="BJ52" s="456">
        <v>1.3721509999999999</v>
      </c>
      <c r="BK52" s="456">
        <v>1.4185160000000001</v>
      </c>
      <c r="BL52" s="456">
        <v>1.6001399999999999</v>
      </c>
      <c r="BM52" s="456">
        <v>2.020696</v>
      </c>
      <c r="BN52" s="456">
        <v>2.6280299999999999</v>
      </c>
      <c r="BO52" s="456">
        <v>2.9296890000000002</v>
      </c>
      <c r="BP52" s="456">
        <v>3.2088969999999999</v>
      </c>
      <c r="BQ52" s="456">
        <v>3.149499</v>
      </c>
      <c r="BR52" s="456">
        <v>3.012518</v>
      </c>
      <c r="BS52" s="456">
        <v>2.6033089999999999</v>
      </c>
      <c r="BT52" s="456">
        <v>2.3421059999999998</v>
      </c>
      <c r="BU52" s="456">
        <v>1.755728</v>
      </c>
      <c r="BV52" s="456">
        <v>1.7464569999999999</v>
      </c>
    </row>
    <row r="53" spans="1:74" ht="11.1" customHeight="1" x14ac:dyDescent="0.2">
      <c r="A53" s="234" t="s">
        <v>720</v>
      </c>
      <c r="B53" s="478" t="s">
        <v>1559</v>
      </c>
      <c r="C53" s="468">
        <v>0.34977429199999999</v>
      </c>
      <c r="D53" s="468">
        <v>0.29172546100000002</v>
      </c>
      <c r="E53" s="468">
        <v>0.33291731600000002</v>
      </c>
      <c r="F53" s="468">
        <v>0.35469547400000001</v>
      </c>
      <c r="G53" s="468">
        <v>0.35086731500000001</v>
      </c>
      <c r="H53" s="468">
        <v>0.37017251400000001</v>
      </c>
      <c r="I53" s="468">
        <v>0.38293364200000002</v>
      </c>
      <c r="J53" s="468">
        <v>0.36716444799999998</v>
      </c>
      <c r="K53" s="468">
        <v>0.35425446300000002</v>
      </c>
      <c r="L53" s="468">
        <v>0.33970567699999998</v>
      </c>
      <c r="M53" s="468">
        <v>0.33356433699999999</v>
      </c>
      <c r="N53" s="468">
        <v>0.33371894000000002</v>
      </c>
      <c r="O53" s="468">
        <v>0.28583142</v>
      </c>
      <c r="P53" s="468">
        <v>0.31525593000000002</v>
      </c>
      <c r="Q53" s="468">
        <v>0.37428607200000003</v>
      </c>
      <c r="R53" s="468">
        <v>0.38630899499999999</v>
      </c>
      <c r="S53" s="468">
        <v>0.38025699099999999</v>
      </c>
      <c r="T53" s="468">
        <v>0.389172937</v>
      </c>
      <c r="U53" s="468">
        <v>0.350943381</v>
      </c>
      <c r="V53" s="468">
        <v>0.309930757</v>
      </c>
      <c r="W53" s="468">
        <v>0.34224433599999998</v>
      </c>
      <c r="X53" s="468">
        <v>0.37407100500000001</v>
      </c>
      <c r="Y53" s="468">
        <v>0.36385372500000002</v>
      </c>
      <c r="Z53" s="468">
        <v>0.38883290999999998</v>
      </c>
      <c r="AA53" s="468">
        <v>0.28398970200000001</v>
      </c>
      <c r="AB53" s="468">
        <v>0.26742908199999998</v>
      </c>
      <c r="AC53" s="468">
        <v>0.27980891299999999</v>
      </c>
      <c r="AD53" s="468">
        <v>0.26149485</v>
      </c>
      <c r="AE53" s="468">
        <v>0.24995326600000001</v>
      </c>
      <c r="AF53" s="468">
        <v>0.25341066899999998</v>
      </c>
      <c r="AG53" s="468">
        <v>0.28368474199999999</v>
      </c>
      <c r="AH53" s="468">
        <v>0.261411316</v>
      </c>
      <c r="AI53" s="468">
        <v>0.24652429200000001</v>
      </c>
      <c r="AJ53" s="468">
        <v>0.22857896699999999</v>
      </c>
      <c r="AK53" s="468">
        <v>0.25475562000000002</v>
      </c>
      <c r="AL53" s="468">
        <v>0.30543089800000001</v>
      </c>
      <c r="AM53" s="468">
        <v>0.28281094800000001</v>
      </c>
      <c r="AN53" s="468">
        <v>0.26067228599999998</v>
      </c>
      <c r="AO53" s="468">
        <v>0.26799310599999998</v>
      </c>
      <c r="AP53" s="468">
        <v>0.23651716</v>
      </c>
      <c r="AQ53" s="468">
        <v>0.22798695299999999</v>
      </c>
      <c r="AR53" s="468">
        <v>0.27138368600000001</v>
      </c>
      <c r="AS53" s="468">
        <v>0.26260730100000002</v>
      </c>
      <c r="AT53" s="468">
        <v>0.27762978300000002</v>
      </c>
      <c r="AU53" s="468">
        <v>0.25264908000000003</v>
      </c>
      <c r="AV53" s="468">
        <v>0.244090898</v>
      </c>
      <c r="AW53" s="468">
        <v>0.248976525</v>
      </c>
      <c r="AX53" s="468">
        <v>0.26892143499999999</v>
      </c>
      <c r="AY53" s="468">
        <v>0.28182839999999998</v>
      </c>
      <c r="AZ53" s="917">
        <v>0.13296230000000001</v>
      </c>
      <c r="BA53" s="456">
        <v>0.13493169999999999</v>
      </c>
      <c r="BB53" s="456">
        <v>0.1801489</v>
      </c>
      <c r="BC53" s="456">
        <v>0.15384510000000001</v>
      </c>
      <c r="BD53" s="456">
        <v>0.1802087</v>
      </c>
      <c r="BE53" s="456">
        <v>0.23603289999999999</v>
      </c>
      <c r="BF53" s="456">
        <v>0.25729859999999999</v>
      </c>
      <c r="BG53" s="456">
        <v>0.22734370000000001</v>
      </c>
      <c r="BH53" s="456">
        <v>0.20499310000000001</v>
      </c>
      <c r="BI53" s="456">
        <v>0.23656199999999999</v>
      </c>
      <c r="BJ53" s="456">
        <v>0.27622360000000001</v>
      </c>
      <c r="BK53" s="456">
        <v>0.22886670000000001</v>
      </c>
      <c r="BL53" s="456">
        <v>0.12414310000000001</v>
      </c>
      <c r="BM53" s="456">
        <v>0.17157710000000001</v>
      </c>
      <c r="BN53" s="456">
        <v>0.206758</v>
      </c>
      <c r="BO53" s="456">
        <v>0.14281720000000001</v>
      </c>
      <c r="BP53" s="456">
        <v>0.1730148</v>
      </c>
      <c r="BQ53" s="456">
        <v>0.2103304</v>
      </c>
      <c r="BR53" s="456">
        <v>0.23258970000000001</v>
      </c>
      <c r="BS53" s="456">
        <v>0.18688579999999999</v>
      </c>
      <c r="BT53" s="456">
        <v>0.1115555</v>
      </c>
      <c r="BU53" s="456">
        <v>0.1318493</v>
      </c>
      <c r="BV53" s="456">
        <v>0.18722520000000001</v>
      </c>
    </row>
    <row r="54" spans="1:74" ht="11.1" customHeight="1" x14ac:dyDescent="0.2">
      <c r="A54" s="234" t="s">
        <v>722</v>
      </c>
      <c r="B54" s="476" t="s">
        <v>1560</v>
      </c>
      <c r="C54" s="468">
        <v>7.9574629999999997</v>
      </c>
      <c r="D54" s="468">
        <v>7.0959349999999999</v>
      </c>
      <c r="E54" s="468">
        <v>7.5568330000000001</v>
      </c>
      <c r="F54" s="468">
        <v>7.9060920000000001</v>
      </c>
      <c r="G54" s="468">
        <v>9.6612849999999995</v>
      </c>
      <c r="H54" s="468">
        <v>11.659115</v>
      </c>
      <c r="I54" s="468">
        <v>12.939075000000001</v>
      </c>
      <c r="J54" s="468">
        <v>12.157161</v>
      </c>
      <c r="K54" s="468">
        <v>10.899599</v>
      </c>
      <c r="L54" s="468">
        <v>8.4417629999999999</v>
      </c>
      <c r="M54" s="468">
        <v>7.3405430000000003</v>
      </c>
      <c r="N54" s="468">
        <v>8.2051800000000004</v>
      </c>
      <c r="O54" s="468">
        <v>8.3021399999999996</v>
      </c>
      <c r="P54" s="468">
        <v>7.2061739999999999</v>
      </c>
      <c r="Q54" s="468">
        <v>7.4937250000000004</v>
      </c>
      <c r="R54" s="468">
        <v>7.7831650000000003</v>
      </c>
      <c r="S54" s="468">
        <v>9.3056380000000001</v>
      </c>
      <c r="T54" s="468">
        <v>10.267412999999999</v>
      </c>
      <c r="U54" s="468">
        <v>14.211886</v>
      </c>
      <c r="V54" s="468">
        <v>13.161426000000001</v>
      </c>
      <c r="W54" s="468">
        <v>10.594124000000001</v>
      </c>
      <c r="X54" s="468">
        <v>8.9899920000000009</v>
      </c>
      <c r="Y54" s="468">
        <v>7.3917260000000002</v>
      </c>
      <c r="Z54" s="468">
        <v>7.8959400000000004</v>
      </c>
      <c r="AA54" s="468">
        <v>8.3526819999999997</v>
      </c>
      <c r="AB54" s="468">
        <v>7.2879519999999998</v>
      </c>
      <c r="AC54" s="468">
        <v>7.5008460000000001</v>
      </c>
      <c r="AD54" s="468">
        <v>7.7597440000000004</v>
      </c>
      <c r="AE54" s="468">
        <v>9.4907609999999991</v>
      </c>
      <c r="AF54" s="468">
        <v>12.238465</v>
      </c>
      <c r="AG54" s="468">
        <v>14.03598</v>
      </c>
      <c r="AH54" s="468">
        <v>13.395792999999999</v>
      </c>
      <c r="AI54" s="468">
        <v>11.46499</v>
      </c>
      <c r="AJ54" s="468">
        <v>9.8649009999999997</v>
      </c>
      <c r="AK54" s="468">
        <v>7.5047050000000004</v>
      </c>
      <c r="AL54" s="468">
        <v>8.1058970000000006</v>
      </c>
      <c r="AM54" s="468">
        <v>8.6529568707000006</v>
      </c>
      <c r="AN54" s="468">
        <v>7.4774931643000002</v>
      </c>
      <c r="AO54" s="468">
        <v>8.2257520565999993</v>
      </c>
      <c r="AP54" s="468">
        <v>8.3928792144000006</v>
      </c>
      <c r="AQ54" s="468">
        <v>10.008503783</v>
      </c>
      <c r="AR54" s="468">
        <v>12.008449071999999</v>
      </c>
      <c r="AS54" s="468">
        <v>13.527501068999999</v>
      </c>
      <c r="AT54" s="468">
        <v>14.158333505</v>
      </c>
      <c r="AU54" s="468">
        <v>11.743163407999999</v>
      </c>
      <c r="AV54" s="468">
        <v>9.6220194512999999</v>
      </c>
      <c r="AW54" s="468">
        <v>8.3102608122999992</v>
      </c>
      <c r="AX54" s="468">
        <v>8.6956382578000007</v>
      </c>
      <c r="AY54" s="468">
        <v>8.7965020476000007</v>
      </c>
      <c r="AZ54" s="917">
        <v>7.3292599999999997</v>
      </c>
      <c r="BA54" s="456">
        <v>7.9635249999999997</v>
      </c>
      <c r="BB54" s="456">
        <v>8.3973549999999992</v>
      </c>
      <c r="BC54" s="456">
        <v>10.070309999999999</v>
      </c>
      <c r="BD54" s="456">
        <v>12.08746</v>
      </c>
      <c r="BE54" s="456">
        <v>14.17032</v>
      </c>
      <c r="BF54" s="456">
        <v>13.84942</v>
      </c>
      <c r="BG54" s="456">
        <v>11.803000000000001</v>
      </c>
      <c r="BH54" s="456">
        <v>9.5177809999999994</v>
      </c>
      <c r="BI54" s="456">
        <v>8.1516020000000005</v>
      </c>
      <c r="BJ54" s="456">
        <v>8.8703479999999999</v>
      </c>
      <c r="BK54" s="456">
        <v>8.8890809999999991</v>
      </c>
      <c r="BL54" s="456">
        <v>7.9447650000000003</v>
      </c>
      <c r="BM54" s="456">
        <v>8.49756</v>
      </c>
      <c r="BN54" s="456">
        <v>8.9011940000000003</v>
      </c>
      <c r="BO54" s="456">
        <v>10.61097</v>
      </c>
      <c r="BP54" s="456">
        <v>12.67517</v>
      </c>
      <c r="BQ54" s="456">
        <v>14.76627</v>
      </c>
      <c r="BR54" s="456">
        <v>14.37196</v>
      </c>
      <c r="BS54" s="456">
        <v>12.14668</v>
      </c>
      <c r="BT54" s="456">
        <v>9.7379859999999994</v>
      </c>
      <c r="BU54" s="456">
        <v>8.3603629999999995</v>
      </c>
      <c r="BV54" s="456">
        <v>9.0311760000000003</v>
      </c>
    </row>
    <row r="55" spans="1:74" ht="11.1" customHeight="1" x14ac:dyDescent="0.2">
      <c r="A55" s="229"/>
      <c r="B55" s="67" t="s">
        <v>723</v>
      </c>
      <c r="C55" s="469"/>
      <c r="D55" s="469"/>
      <c r="E55" s="469"/>
      <c r="F55" s="469"/>
      <c r="G55" s="469"/>
      <c r="H55" s="469"/>
      <c r="I55" s="469"/>
      <c r="J55" s="469"/>
      <c r="K55" s="469"/>
      <c r="L55" s="469"/>
      <c r="M55" s="469"/>
      <c r="N55" s="469"/>
      <c r="O55" s="469"/>
      <c r="P55" s="469"/>
      <c r="Q55" s="469"/>
      <c r="R55" s="469"/>
      <c r="S55" s="469"/>
      <c r="T55" s="469"/>
      <c r="U55" s="469"/>
      <c r="V55" s="469"/>
      <c r="W55" s="469"/>
      <c r="X55" s="469"/>
      <c r="Y55" s="469"/>
      <c r="Z55" s="469"/>
      <c r="AA55" s="469"/>
      <c r="AB55" s="469"/>
      <c r="AC55" s="469"/>
      <c r="AD55" s="469"/>
      <c r="AE55" s="469"/>
      <c r="AF55" s="469"/>
      <c r="AG55" s="469"/>
      <c r="AH55" s="469"/>
      <c r="AI55" s="469"/>
      <c r="AJ55" s="469"/>
      <c r="AK55" s="469"/>
      <c r="AL55" s="469"/>
      <c r="AM55" s="469"/>
      <c r="AN55" s="469"/>
      <c r="AO55" s="469"/>
      <c r="AP55" s="469"/>
      <c r="AQ55" s="469"/>
      <c r="AR55" s="469"/>
      <c r="AS55" s="469"/>
      <c r="AT55" s="469"/>
      <c r="AU55" s="469"/>
      <c r="AV55" s="469"/>
      <c r="AW55" s="469"/>
      <c r="AX55" s="469"/>
      <c r="AY55" s="469"/>
      <c r="AZ55" s="946"/>
      <c r="BA55" s="474"/>
      <c r="BB55" s="474"/>
      <c r="BC55" s="474"/>
      <c r="BD55" s="474"/>
      <c r="BE55" s="474"/>
      <c r="BF55" s="474"/>
      <c r="BG55" s="474"/>
      <c r="BH55" s="474"/>
      <c r="BI55" s="474"/>
      <c r="BJ55" s="474"/>
      <c r="BK55" s="474"/>
      <c r="BL55" s="474"/>
      <c r="BM55" s="474"/>
      <c r="BN55" s="474"/>
      <c r="BO55" s="474"/>
      <c r="BP55" s="474"/>
      <c r="BQ55" s="474"/>
      <c r="BR55" s="474"/>
      <c r="BS55" s="474"/>
      <c r="BT55" s="474"/>
      <c r="BU55" s="474"/>
      <c r="BV55" s="474"/>
    </row>
    <row r="56" spans="1:74" s="285" customFormat="1" ht="11.1" customHeight="1" x14ac:dyDescent="0.2">
      <c r="A56" s="475" t="s">
        <v>729</v>
      </c>
      <c r="B56" s="477" t="s">
        <v>1027</v>
      </c>
      <c r="C56" s="301">
        <v>12.862772128</v>
      </c>
      <c r="D56" s="301">
        <v>12.156940835</v>
      </c>
      <c r="E56" s="301">
        <v>13.506950745999999</v>
      </c>
      <c r="F56" s="301">
        <v>14.167508451</v>
      </c>
      <c r="G56" s="301">
        <v>15.341688115</v>
      </c>
      <c r="H56" s="301">
        <v>17.203768434000001</v>
      </c>
      <c r="I56" s="301">
        <v>20.230591010000001</v>
      </c>
      <c r="J56" s="301">
        <v>21.718108951000001</v>
      </c>
      <c r="K56" s="301">
        <v>19.878637968</v>
      </c>
      <c r="L56" s="301">
        <v>16.579722483000001</v>
      </c>
      <c r="M56" s="301">
        <v>14.582176118</v>
      </c>
      <c r="N56" s="301">
        <v>16.321840769000001</v>
      </c>
      <c r="O56" s="301">
        <v>15.775992149</v>
      </c>
      <c r="P56" s="301">
        <v>14.074745095999999</v>
      </c>
      <c r="Q56" s="301">
        <v>15.762838748</v>
      </c>
      <c r="R56" s="301">
        <v>16.356718649000001</v>
      </c>
      <c r="S56" s="301">
        <v>15.487625863</v>
      </c>
      <c r="T56" s="301">
        <v>16.879941334000002</v>
      </c>
      <c r="U56" s="301">
        <v>23.68789542</v>
      </c>
      <c r="V56" s="301">
        <v>22.359642040000001</v>
      </c>
      <c r="W56" s="301">
        <v>18.063180954</v>
      </c>
      <c r="X56" s="301">
        <v>17.558370240999999</v>
      </c>
      <c r="Y56" s="301">
        <v>15.295025240999999</v>
      </c>
      <c r="Z56" s="301">
        <v>16.092250545999999</v>
      </c>
      <c r="AA56" s="301">
        <v>17.067381445999999</v>
      </c>
      <c r="AB56" s="301">
        <v>14.438942323999999</v>
      </c>
      <c r="AC56" s="301">
        <v>14.616922432999999</v>
      </c>
      <c r="AD56" s="301">
        <v>14.287114916</v>
      </c>
      <c r="AE56" s="301">
        <v>16.139616342</v>
      </c>
      <c r="AF56" s="301">
        <v>18.343491110999999</v>
      </c>
      <c r="AG56" s="301">
        <v>23.881708651</v>
      </c>
      <c r="AH56" s="301">
        <v>22.171130481999999</v>
      </c>
      <c r="AI56" s="301">
        <v>19.487115409000001</v>
      </c>
      <c r="AJ56" s="301">
        <v>17.732345177999999</v>
      </c>
      <c r="AK56" s="301">
        <v>14.617832329000001</v>
      </c>
      <c r="AL56" s="301">
        <v>14.948232404000001</v>
      </c>
      <c r="AM56" s="301">
        <v>15.875492436</v>
      </c>
      <c r="AN56" s="301">
        <v>14.629248445</v>
      </c>
      <c r="AO56" s="301">
        <v>14.73918001</v>
      </c>
      <c r="AP56" s="301">
        <v>14.853058057</v>
      </c>
      <c r="AQ56" s="301">
        <v>16.709407147</v>
      </c>
      <c r="AR56" s="301">
        <v>17.969571102</v>
      </c>
      <c r="AS56" s="301">
        <v>20.233565571</v>
      </c>
      <c r="AT56" s="301">
        <v>21.539148050000001</v>
      </c>
      <c r="AU56" s="301">
        <v>18.742728875000001</v>
      </c>
      <c r="AV56" s="301">
        <v>15.432572242000001</v>
      </c>
      <c r="AW56" s="301">
        <v>14.969084629999999</v>
      </c>
      <c r="AX56" s="301">
        <v>13.620965553</v>
      </c>
      <c r="AY56" s="301">
        <v>12.71993</v>
      </c>
      <c r="AZ56" s="916">
        <v>11.817119999999999</v>
      </c>
      <c r="BA56" s="462">
        <v>13.667</v>
      </c>
      <c r="BB56" s="462">
        <v>14.267390000000001</v>
      </c>
      <c r="BC56" s="462">
        <v>15.9587</v>
      </c>
      <c r="BD56" s="462">
        <v>18.105170000000001</v>
      </c>
      <c r="BE56" s="462">
        <v>22.378740000000001</v>
      </c>
      <c r="BF56" s="462">
        <v>22.49409</v>
      </c>
      <c r="BG56" s="462">
        <v>19.47204</v>
      </c>
      <c r="BH56" s="462">
        <v>17.56513</v>
      </c>
      <c r="BI56" s="462">
        <v>15.198560000000001</v>
      </c>
      <c r="BJ56" s="462">
        <v>16.101120000000002</v>
      </c>
      <c r="BK56" s="462">
        <v>15.719989999999999</v>
      </c>
      <c r="BL56" s="462">
        <v>14.213139999999999</v>
      </c>
      <c r="BM56" s="462">
        <v>15.355409999999999</v>
      </c>
      <c r="BN56" s="462">
        <v>15.870660000000001</v>
      </c>
      <c r="BO56" s="462">
        <v>17.164249999999999</v>
      </c>
      <c r="BP56" s="462">
        <v>19.317460000000001</v>
      </c>
      <c r="BQ56" s="462">
        <v>23.672440000000002</v>
      </c>
      <c r="BR56" s="462">
        <v>23.672190000000001</v>
      </c>
      <c r="BS56" s="462">
        <v>20.306429999999999</v>
      </c>
      <c r="BT56" s="462">
        <v>18.187049999999999</v>
      </c>
      <c r="BU56" s="462">
        <v>15.699479999999999</v>
      </c>
      <c r="BV56" s="462">
        <v>16.554829999999999</v>
      </c>
    </row>
    <row r="57" spans="1:74" ht="11.1" customHeight="1" x14ac:dyDescent="0.2">
      <c r="A57" s="234" t="s">
        <v>724</v>
      </c>
      <c r="B57" s="478" t="s">
        <v>1021</v>
      </c>
      <c r="C57" s="468">
        <v>6.2006755340000002</v>
      </c>
      <c r="D57" s="468">
        <v>5.0713590799999997</v>
      </c>
      <c r="E57" s="468">
        <v>4.643030521</v>
      </c>
      <c r="F57" s="468">
        <v>4.870849035</v>
      </c>
      <c r="G57" s="468">
        <v>4.1737635620000004</v>
      </c>
      <c r="H57" s="468">
        <v>6.1863521769999998</v>
      </c>
      <c r="I57" s="468">
        <v>8.5807498590000009</v>
      </c>
      <c r="J57" s="468">
        <v>10.733223949999999</v>
      </c>
      <c r="K57" s="468">
        <v>9.9243724130000004</v>
      </c>
      <c r="L57" s="468">
        <v>8.5551490099999992</v>
      </c>
      <c r="M57" s="468">
        <v>7.9823788210000002</v>
      </c>
      <c r="N57" s="468">
        <v>8.9894926129999995</v>
      </c>
      <c r="O57" s="468">
        <v>7.5803563629999999</v>
      </c>
      <c r="P57" s="468">
        <v>6.5009847719999998</v>
      </c>
      <c r="Q57" s="468">
        <v>6.3167996930000001</v>
      </c>
      <c r="R57" s="468">
        <v>4.9656178239999997</v>
      </c>
      <c r="S57" s="468">
        <v>2.7218201930000001</v>
      </c>
      <c r="T57" s="468">
        <v>3.839174876</v>
      </c>
      <c r="U57" s="468">
        <v>10.089312145999999</v>
      </c>
      <c r="V57" s="468">
        <v>10.122833275</v>
      </c>
      <c r="W57" s="468">
        <v>6.8145148190000002</v>
      </c>
      <c r="X57" s="468">
        <v>8.6861190270000002</v>
      </c>
      <c r="Y57" s="468">
        <v>7.9734423010000004</v>
      </c>
      <c r="Z57" s="468">
        <v>8.9297827129999998</v>
      </c>
      <c r="AA57" s="468">
        <v>9.1096237280000008</v>
      </c>
      <c r="AB57" s="468">
        <v>5.8502036779999997</v>
      </c>
      <c r="AC57" s="468">
        <v>3.84250113</v>
      </c>
      <c r="AD57" s="468">
        <v>3.2631579589999999</v>
      </c>
      <c r="AE57" s="468">
        <v>2.7810289159999999</v>
      </c>
      <c r="AF57" s="468">
        <v>4.6967252740000003</v>
      </c>
      <c r="AG57" s="468">
        <v>9.9715765980000004</v>
      </c>
      <c r="AH57" s="468">
        <v>8.4621444790000009</v>
      </c>
      <c r="AI57" s="468">
        <v>7.5149722040000002</v>
      </c>
      <c r="AJ57" s="468">
        <v>7.8125853279999999</v>
      </c>
      <c r="AK57" s="468">
        <v>6.1691864919999997</v>
      </c>
      <c r="AL57" s="468">
        <v>6.6885954539999997</v>
      </c>
      <c r="AM57" s="468">
        <v>6.3354266109999999</v>
      </c>
      <c r="AN57" s="468">
        <v>4.6572325790000004</v>
      </c>
      <c r="AO57" s="468">
        <v>3.2719075640000002</v>
      </c>
      <c r="AP57" s="468">
        <v>2.7207460619999999</v>
      </c>
      <c r="AQ57" s="468">
        <v>3.4380562179999998</v>
      </c>
      <c r="AR57" s="468">
        <v>4.1102602580000003</v>
      </c>
      <c r="AS57" s="468">
        <v>5.6204079829999998</v>
      </c>
      <c r="AT57" s="468">
        <v>8.4143015040000009</v>
      </c>
      <c r="AU57" s="468">
        <v>7.4032824140000004</v>
      </c>
      <c r="AV57" s="468">
        <v>5.652758725</v>
      </c>
      <c r="AW57" s="468">
        <v>6.5477411029999999</v>
      </c>
      <c r="AX57" s="468">
        <v>5.3838112530000002</v>
      </c>
      <c r="AY57" s="468">
        <v>3.7620140000000002</v>
      </c>
      <c r="AZ57" s="917">
        <v>3.4253960000000001</v>
      </c>
      <c r="BA57" s="456">
        <v>3.2855979999999998</v>
      </c>
      <c r="BB57" s="456">
        <v>2.5570590000000002</v>
      </c>
      <c r="BC57" s="456">
        <v>1.9956560000000001</v>
      </c>
      <c r="BD57" s="456">
        <v>3.7945340000000001</v>
      </c>
      <c r="BE57" s="456">
        <v>7.714899</v>
      </c>
      <c r="BF57" s="456">
        <v>9.1616750000000007</v>
      </c>
      <c r="BG57" s="456">
        <v>7.9319119999999996</v>
      </c>
      <c r="BH57" s="456">
        <v>8.0977879999999995</v>
      </c>
      <c r="BI57" s="456">
        <v>7.757498</v>
      </c>
      <c r="BJ57" s="456">
        <v>8.3610140000000008</v>
      </c>
      <c r="BK57" s="456">
        <v>6.4290269999999996</v>
      </c>
      <c r="BL57" s="456">
        <v>5.4895659999999999</v>
      </c>
      <c r="BM57" s="456">
        <v>4.3780840000000003</v>
      </c>
      <c r="BN57" s="456">
        <v>3.4975999999999998</v>
      </c>
      <c r="BO57" s="456">
        <v>2.296932</v>
      </c>
      <c r="BP57" s="456">
        <v>3.7005910000000002</v>
      </c>
      <c r="BQ57" s="456">
        <v>7.5140219999999998</v>
      </c>
      <c r="BR57" s="456">
        <v>9.0684550000000002</v>
      </c>
      <c r="BS57" s="456">
        <v>7.9046659999999997</v>
      </c>
      <c r="BT57" s="456">
        <v>7.2503669999999998</v>
      </c>
      <c r="BU57" s="456">
        <v>7.1123099999999999</v>
      </c>
      <c r="BV57" s="456">
        <v>7.9197579999999999</v>
      </c>
    </row>
    <row r="58" spans="1:74" ht="11.1" customHeight="1" x14ac:dyDescent="0.2">
      <c r="A58" s="234" t="s">
        <v>725</v>
      </c>
      <c r="B58" s="478" t="s">
        <v>473</v>
      </c>
      <c r="C58" s="468">
        <v>0.20411573599999999</v>
      </c>
      <c r="D58" s="468">
        <v>0.18391655700000001</v>
      </c>
      <c r="E58" s="468">
        <v>0.117241999</v>
      </c>
      <c r="F58" s="468">
        <v>0.21404900299999999</v>
      </c>
      <c r="G58" s="468">
        <v>0.249091651</v>
      </c>
      <c r="H58" s="468">
        <v>0.23096994400000001</v>
      </c>
      <c r="I58" s="468">
        <v>0.653761064</v>
      </c>
      <c r="J58" s="468">
        <v>0.76450997700000001</v>
      </c>
      <c r="K58" s="468">
        <v>0.96024131400000001</v>
      </c>
      <c r="L58" s="468">
        <v>0.70978782600000001</v>
      </c>
      <c r="M58" s="468">
        <v>0.46650653600000003</v>
      </c>
      <c r="N58" s="468">
        <v>0.74172391400000004</v>
      </c>
      <c r="O58" s="468">
        <v>0.57948822600000005</v>
      </c>
      <c r="P58" s="468">
        <v>0.27211144300000001</v>
      </c>
      <c r="Q58" s="468">
        <v>0.23660995800000001</v>
      </c>
      <c r="R58" s="468">
        <v>0.14338267299999999</v>
      </c>
      <c r="S58" s="468">
        <v>0.20992068</v>
      </c>
      <c r="T58" s="468">
        <v>0.20297933900000001</v>
      </c>
      <c r="U58" s="468">
        <v>0.61958690999999999</v>
      </c>
      <c r="V58" s="468">
        <v>0.59749893899999995</v>
      </c>
      <c r="W58" s="468">
        <v>0.514245014</v>
      </c>
      <c r="X58" s="468">
        <v>0.525437296</v>
      </c>
      <c r="Y58" s="468">
        <v>0.28266882900000001</v>
      </c>
      <c r="Z58" s="468">
        <v>0.25285544799999998</v>
      </c>
      <c r="AA58" s="468">
        <v>0.27811025499999997</v>
      </c>
      <c r="AB58" s="468">
        <v>0.21125981899999999</v>
      </c>
      <c r="AC58" s="468">
        <v>0.21851863199999999</v>
      </c>
      <c r="AD58" s="468">
        <v>0.15558007099999999</v>
      </c>
      <c r="AE58" s="468">
        <v>0.21364676299999999</v>
      </c>
      <c r="AF58" s="468">
        <v>0.26560671600000002</v>
      </c>
      <c r="AG58" s="468">
        <v>0.588579623</v>
      </c>
      <c r="AH58" s="468">
        <v>0.60605709200000002</v>
      </c>
      <c r="AI58" s="468">
        <v>0.818273904</v>
      </c>
      <c r="AJ58" s="468">
        <v>0.82037515599999999</v>
      </c>
      <c r="AK58" s="468">
        <v>0.72433256400000001</v>
      </c>
      <c r="AL58" s="468">
        <v>0.78994961600000002</v>
      </c>
      <c r="AM58" s="468">
        <v>0.82443443699999996</v>
      </c>
      <c r="AN58" s="468">
        <v>0.69024366699999995</v>
      </c>
      <c r="AO58" s="468">
        <v>0.41694276800000002</v>
      </c>
      <c r="AP58" s="468">
        <v>0.14090604900000001</v>
      </c>
      <c r="AQ58" s="468">
        <v>0.226477704</v>
      </c>
      <c r="AR58" s="468">
        <v>0.22841378800000001</v>
      </c>
      <c r="AS58" s="468">
        <v>0.29876498099999999</v>
      </c>
      <c r="AT58" s="468">
        <v>0.32805324499999999</v>
      </c>
      <c r="AU58" s="468">
        <v>0.31688754200000002</v>
      </c>
      <c r="AV58" s="468">
        <v>0.32710868700000001</v>
      </c>
      <c r="AW58" s="468">
        <v>0.39748470800000002</v>
      </c>
      <c r="AX58" s="468">
        <v>0</v>
      </c>
      <c r="AY58" s="468">
        <v>0</v>
      </c>
      <c r="AZ58" s="917">
        <v>0</v>
      </c>
      <c r="BA58" s="456">
        <v>0</v>
      </c>
      <c r="BB58" s="456">
        <v>0</v>
      </c>
      <c r="BC58" s="456">
        <v>0</v>
      </c>
      <c r="BD58" s="456">
        <v>0</v>
      </c>
      <c r="BE58" s="456">
        <v>0</v>
      </c>
      <c r="BF58" s="456">
        <v>0</v>
      </c>
      <c r="BG58" s="456">
        <v>0</v>
      </c>
      <c r="BH58" s="456">
        <v>0</v>
      </c>
      <c r="BI58" s="456">
        <v>0</v>
      </c>
      <c r="BJ58" s="456">
        <v>0</v>
      </c>
      <c r="BK58" s="456">
        <v>0</v>
      </c>
      <c r="BL58" s="456">
        <v>0</v>
      </c>
      <c r="BM58" s="456">
        <v>0</v>
      </c>
      <c r="BN58" s="456">
        <v>0</v>
      </c>
      <c r="BO58" s="456">
        <v>0</v>
      </c>
      <c r="BP58" s="456">
        <v>0</v>
      </c>
      <c r="BQ58" s="456">
        <v>0</v>
      </c>
      <c r="BR58" s="456">
        <v>0</v>
      </c>
      <c r="BS58" s="456">
        <v>0</v>
      </c>
      <c r="BT58" s="456">
        <v>0</v>
      </c>
      <c r="BU58" s="456">
        <v>0</v>
      </c>
      <c r="BV58" s="456">
        <v>0</v>
      </c>
    </row>
    <row r="59" spans="1:74" ht="11.1" customHeight="1" x14ac:dyDescent="0.2">
      <c r="A59" s="234" t="s">
        <v>726</v>
      </c>
      <c r="B59" s="446" t="s">
        <v>1022</v>
      </c>
      <c r="C59" s="468">
        <v>1.6563600000000001</v>
      </c>
      <c r="D59" s="468">
        <v>1.4813890000000001</v>
      </c>
      <c r="E59" s="468">
        <v>1.466126</v>
      </c>
      <c r="F59" s="468">
        <v>0.864541</v>
      </c>
      <c r="G59" s="468">
        <v>1.692998</v>
      </c>
      <c r="H59" s="468">
        <v>1.6332880000000001</v>
      </c>
      <c r="I59" s="468">
        <v>1.684102</v>
      </c>
      <c r="J59" s="468">
        <v>1.6794</v>
      </c>
      <c r="K59" s="468">
        <v>1.6116630000000001</v>
      </c>
      <c r="L59" s="468">
        <v>1.223462</v>
      </c>
      <c r="M59" s="468">
        <v>0.92945900000000004</v>
      </c>
      <c r="N59" s="468">
        <v>1.670466</v>
      </c>
      <c r="O59" s="468">
        <v>1.6030679999999999</v>
      </c>
      <c r="P59" s="468">
        <v>1.519676</v>
      </c>
      <c r="Q59" s="468">
        <v>1.540951</v>
      </c>
      <c r="R59" s="468">
        <v>1.636919</v>
      </c>
      <c r="S59" s="468">
        <v>1.6819010000000001</v>
      </c>
      <c r="T59" s="468">
        <v>1.6248610000000001</v>
      </c>
      <c r="U59" s="468">
        <v>1.6784079999999999</v>
      </c>
      <c r="V59" s="468">
        <v>1.6577040000000001</v>
      </c>
      <c r="W59" s="468">
        <v>1.550608</v>
      </c>
      <c r="X59" s="468">
        <v>0.77596399999999999</v>
      </c>
      <c r="Y59" s="468">
        <v>1.0691820000000001</v>
      </c>
      <c r="Z59" s="468">
        <v>1.3791260000000001</v>
      </c>
      <c r="AA59" s="468">
        <v>1.6807380000000001</v>
      </c>
      <c r="AB59" s="468">
        <v>1.5710770000000001</v>
      </c>
      <c r="AC59" s="468">
        <v>1.681332</v>
      </c>
      <c r="AD59" s="468">
        <v>0.97353000000000001</v>
      </c>
      <c r="AE59" s="468">
        <v>1.039471</v>
      </c>
      <c r="AF59" s="468">
        <v>1.6336390000000001</v>
      </c>
      <c r="AG59" s="468">
        <v>1.6838519999999999</v>
      </c>
      <c r="AH59" s="468">
        <v>1.652452</v>
      </c>
      <c r="AI59" s="468">
        <v>1.5176810000000001</v>
      </c>
      <c r="AJ59" s="468">
        <v>1.6312880000000001</v>
      </c>
      <c r="AK59" s="468">
        <v>1.6322080000000001</v>
      </c>
      <c r="AL59" s="468">
        <v>1.681567</v>
      </c>
      <c r="AM59" s="468">
        <v>1.68634</v>
      </c>
      <c r="AN59" s="468">
        <v>1.523028</v>
      </c>
      <c r="AO59" s="468">
        <v>1.583593</v>
      </c>
      <c r="AP59" s="468">
        <v>1.141022</v>
      </c>
      <c r="AQ59" s="468">
        <v>1.150741</v>
      </c>
      <c r="AR59" s="468">
        <v>1.6376679999999999</v>
      </c>
      <c r="AS59" s="468">
        <v>1.6607989999999999</v>
      </c>
      <c r="AT59" s="468">
        <v>1.5059659999999999</v>
      </c>
      <c r="AU59" s="468">
        <v>1.625613</v>
      </c>
      <c r="AV59" s="468">
        <v>0.94698700000000002</v>
      </c>
      <c r="AW59" s="468">
        <v>1.480818</v>
      </c>
      <c r="AX59" s="468">
        <v>1.6158189999999999</v>
      </c>
      <c r="AY59" s="468">
        <v>1.6851</v>
      </c>
      <c r="AZ59" s="917">
        <v>1.4682500000000001</v>
      </c>
      <c r="BA59" s="456">
        <v>1.59816</v>
      </c>
      <c r="BB59" s="456">
        <v>1.54661</v>
      </c>
      <c r="BC59" s="456">
        <v>1.59816</v>
      </c>
      <c r="BD59" s="456">
        <v>1.54661</v>
      </c>
      <c r="BE59" s="456">
        <v>1.59816</v>
      </c>
      <c r="BF59" s="456">
        <v>1.59816</v>
      </c>
      <c r="BG59" s="456">
        <v>1.54661</v>
      </c>
      <c r="BH59" s="456">
        <v>0.98760000000000003</v>
      </c>
      <c r="BI59" s="456">
        <v>1.01766</v>
      </c>
      <c r="BJ59" s="456">
        <v>1.59816</v>
      </c>
      <c r="BK59" s="456">
        <v>1.59816</v>
      </c>
      <c r="BL59" s="456">
        <v>1.4435</v>
      </c>
      <c r="BM59" s="456">
        <v>1.59816</v>
      </c>
      <c r="BN59" s="456">
        <v>0.86617</v>
      </c>
      <c r="BO59" s="456">
        <v>1.4342299999999999</v>
      </c>
      <c r="BP59" s="456">
        <v>1.54661</v>
      </c>
      <c r="BQ59" s="456">
        <v>1.59816</v>
      </c>
      <c r="BR59" s="456">
        <v>1.59816</v>
      </c>
      <c r="BS59" s="456">
        <v>1.54661</v>
      </c>
      <c r="BT59" s="456">
        <v>1.59816</v>
      </c>
      <c r="BU59" s="456">
        <v>1.54661</v>
      </c>
      <c r="BV59" s="456">
        <v>1.59816</v>
      </c>
    </row>
    <row r="60" spans="1:74" ht="11.1" customHeight="1" x14ac:dyDescent="0.2">
      <c r="A60" s="235" t="s">
        <v>727</v>
      </c>
      <c r="B60" s="446" t="s">
        <v>1015</v>
      </c>
      <c r="C60" s="468">
        <v>1.0323628730000001</v>
      </c>
      <c r="D60" s="468">
        <v>1.1083789980000001</v>
      </c>
      <c r="E60" s="468">
        <v>1.548372391</v>
      </c>
      <c r="F60" s="468">
        <v>1.6403333250000001</v>
      </c>
      <c r="G60" s="468">
        <v>1.7993211950000001</v>
      </c>
      <c r="H60" s="468">
        <v>1.7887487280000001</v>
      </c>
      <c r="I60" s="468">
        <v>1.8577925230000001</v>
      </c>
      <c r="J60" s="468">
        <v>1.727968634</v>
      </c>
      <c r="K60" s="468">
        <v>1.6869877929999999</v>
      </c>
      <c r="L60" s="468">
        <v>0.89230418300000003</v>
      </c>
      <c r="M60" s="468">
        <v>0.82042588900000002</v>
      </c>
      <c r="N60" s="468">
        <v>1.276592468</v>
      </c>
      <c r="O60" s="468">
        <v>2.1781262510000001</v>
      </c>
      <c r="P60" s="468">
        <v>1.706994347</v>
      </c>
      <c r="Q60" s="468">
        <v>2.8186655960000002</v>
      </c>
      <c r="R60" s="468">
        <v>3.2840671069999998</v>
      </c>
      <c r="S60" s="468">
        <v>3.7229392680000002</v>
      </c>
      <c r="T60" s="468">
        <v>3.5222626250000002</v>
      </c>
      <c r="U60" s="468">
        <v>3.4999327469999999</v>
      </c>
      <c r="V60" s="468">
        <v>3.2507767730000001</v>
      </c>
      <c r="W60" s="468">
        <v>2.8318527919999998</v>
      </c>
      <c r="X60" s="468">
        <v>1.8732928680000001</v>
      </c>
      <c r="Y60" s="468">
        <v>1.5772616159999999</v>
      </c>
      <c r="Z60" s="468">
        <v>1.697685361</v>
      </c>
      <c r="AA60" s="468">
        <v>1.7551114400000001</v>
      </c>
      <c r="AB60" s="468">
        <v>2.4452942790000001</v>
      </c>
      <c r="AC60" s="468">
        <v>2.9089918379999999</v>
      </c>
      <c r="AD60" s="468">
        <v>2.9190603319999999</v>
      </c>
      <c r="AE60" s="468">
        <v>3.3504873740000001</v>
      </c>
      <c r="AF60" s="468">
        <v>2.869818253</v>
      </c>
      <c r="AG60" s="468">
        <v>3.1451677519999999</v>
      </c>
      <c r="AH60" s="468">
        <v>3.125228339</v>
      </c>
      <c r="AI60" s="468">
        <v>2.4923651809999998</v>
      </c>
      <c r="AJ60" s="468">
        <v>1.520001393</v>
      </c>
      <c r="AK60" s="468">
        <v>1.2690075590000001</v>
      </c>
      <c r="AL60" s="468">
        <v>1.4128312919999999</v>
      </c>
      <c r="AM60" s="468">
        <v>1.5629611720000001</v>
      </c>
      <c r="AN60" s="468">
        <v>2.3434275109999998</v>
      </c>
      <c r="AO60" s="468">
        <v>2.5885897149999999</v>
      </c>
      <c r="AP60" s="468">
        <v>2.8640243000000001</v>
      </c>
      <c r="AQ60" s="468">
        <v>3.0404262750000002</v>
      </c>
      <c r="AR60" s="468">
        <v>2.7206076330000002</v>
      </c>
      <c r="AS60" s="468">
        <v>2.8953761450000002</v>
      </c>
      <c r="AT60" s="468">
        <v>2.603317975</v>
      </c>
      <c r="AU60" s="468">
        <v>2.0732377290000001</v>
      </c>
      <c r="AV60" s="468">
        <v>1.657035357</v>
      </c>
      <c r="AW60" s="468">
        <v>1.503697667</v>
      </c>
      <c r="AX60" s="468">
        <v>1.749598966</v>
      </c>
      <c r="AY60" s="468">
        <v>2.27</v>
      </c>
      <c r="AZ60" s="917">
        <v>2.02</v>
      </c>
      <c r="BA60" s="456">
        <v>2.25</v>
      </c>
      <c r="BB60" s="456">
        <v>2.23</v>
      </c>
      <c r="BC60" s="456">
        <v>2.83</v>
      </c>
      <c r="BD60" s="456">
        <v>2.74</v>
      </c>
      <c r="BE60" s="456">
        <v>2.91</v>
      </c>
      <c r="BF60" s="456">
        <v>2.42</v>
      </c>
      <c r="BG60" s="456">
        <v>1.88</v>
      </c>
      <c r="BH60" s="456">
        <v>1.36</v>
      </c>
      <c r="BI60" s="456">
        <v>1.22</v>
      </c>
      <c r="BJ60" s="456">
        <v>1.33</v>
      </c>
      <c r="BK60" s="456">
        <v>1.823582</v>
      </c>
      <c r="BL60" s="456">
        <v>1.5100480000000001</v>
      </c>
      <c r="BM60" s="456">
        <v>1.8908590000000001</v>
      </c>
      <c r="BN60" s="456">
        <v>2.5568409999999999</v>
      </c>
      <c r="BO60" s="456">
        <v>3.1944050000000002</v>
      </c>
      <c r="BP60" s="456">
        <v>3.0937779999999999</v>
      </c>
      <c r="BQ60" s="456">
        <v>3.2103700000000002</v>
      </c>
      <c r="BR60" s="456">
        <v>2.688771</v>
      </c>
      <c r="BS60" s="456">
        <v>2.1317759999999999</v>
      </c>
      <c r="BT60" s="456">
        <v>1.545847</v>
      </c>
      <c r="BU60" s="456">
        <v>1.2869759999999999</v>
      </c>
      <c r="BV60" s="456">
        <v>1.401894</v>
      </c>
    </row>
    <row r="61" spans="1:74" ht="11.1" customHeight="1" x14ac:dyDescent="0.2">
      <c r="A61" s="234" t="s">
        <v>1583</v>
      </c>
      <c r="B61" s="446" t="s">
        <v>1016</v>
      </c>
      <c r="C61" s="468">
        <v>0.631013936</v>
      </c>
      <c r="D61" s="468">
        <v>0.81553885100000001</v>
      </c>
      <c r="E61" s="468">
        <v>1.3652919349999999</v>
      </c>
      <c r="F61" s="468">
        <v>1.802655184</v>
      </c>
      <c r="G61" s="468">
        <v>2.0622377059999999</v>
      </c>
      <c r="H61" s="468">
        <v>1.7263219030000001</v>
      </c>
      <c r="I61" s="468">
        <v>1.7703165649999999</v>
      </c>
      <c r="J61" s="468">
        <v>1.3807285030000001</v>
      </c>
      <c r="K61" s="468">
        <v>1.0376506919999999</v>
      </c>
      <c r="L61" s="468">
        <v>0.822478665</v>
      </c>
      <c r="M61" s="468">
        <v>0.87947136000000004</v>
      </c>
      <c r="N61" s="468">
        <v>0.85734270000000001</v>
      </c>
      <c r="O61" s="468">
        <v>0.97146911700000005</v>
      </c>
      <c r="P61" s="468">
        <v>0.82559206900000004</v>
      </c>
      <c r="Q61" s="468">
        <v>1.2984107709999999</v>
      </c>
      <c r="R61" s="468">
        <v>1.49886736</v>
      </c>
      <c r="S61" s="468">
        <v>1.7076580539999999</v>
      </c>
      <c r="T61" s="468">
        <v>1.946610025</v>
      </c>
      <c r="U61" s="468">
        <v>1.7485033969999999</v>
      </c>
      <c r="V61" s="468">
        <v>1.14493019</v>
      </c>
      <c r="W61" s="468">
        <v>1.2083775240000001</v>
      </c>
      <c r="X61" s="468">
        <v>0.90819885899999997</v>
      </c>
      <c r="Y61" s="468">
        <v>0.65726275499999998</v>
      </c>
      <c r="Z61" s="468">
        <v>0.57702979600000004</v>
      </c>
      <c r="AA61" s="468">
        <v>0.98670392200000001</v>
      </c>
      <c r="AB61" s="468">
        <v>0.84277565399999999</v>
      </c>
      <c r="AC61" s="468">
        <v>1.488582283</v>
      </c>
      <c r="AD61" s="468">
        <v>1.55886565</v>
      </c>
      <c r="AE61" s="468">
        <v>2.1817754140000001</v>
      </c>
      <c r="AF61" s="468">
        <v>2.0179448139999998</v>
      </c>
      <c r="AG61" s="468">
        <v>1.5183028679999999</v>
      </c>
      <c r="AH61" s="468">
        <v>1.6281925740000001</v>
      </c>
      <c r="AI61" s="468">
        <v>1.229474661</v>
      </c>
      <c r="AJ61" s="468">
        <v>1.0336544139999999</v>
      </c>
      <c r="AK61" s="468">
        <v>0.92839413800000004</v>
      </c>
      <c r="AL61" s="468">
        <v>0.763257085</v>
      </c>
      <c r="AM61" s="468">
        <v>1.2675034940000001</v>
      </c>
      <c r="AN61" s="468">
        <v>1.2884581079999999</v>
      </c>
      <c r="AO61" s="468">
        <v>1.755250534</v>
      </c>
      <c r="AP61" s="468">
        <v>1.707491965</v>
      </c>
      <c r="AQ61" s="468">
        <v>1.572504567</v>
      </c>
      <c r="AR61" s="468">
        <v>1.5902569719999999</v>
      </c>
      <c r="AS61" s="468">
        <v>1.656684005</v>
      </c>
      <c r="AT61" s="468">
        <v>1.298059619</v>
      </c>
      <c r="AU61" s="468">
        <v>1.033387209</v>
      </c>
      <c r="AV61" s="468">
        <v>1.164241831</v>
      </c>
      <c r="AW61" s="468">
        <v>1.174400984</v>
      </c>
      <c r="AX61" s="468">
        <v>1.264971104</v>
      </c>
      <c r="AY61" s="468">
        <v>0.97549019999999997</v>
      </c>
      <c r="AZ61" s="917">
        <v>0.84314330000000004</v>
      </c>
      <c r="BA61" s="456">
        <v>1.4916860000000001</v>
      </c>
      <c r="BB61" s="456">
        <v>1.6463639999999999</v>
      </c>
      <c r="BC61" s="456">
        <v>2.1133350000000002</v>
      </c>
      <c r="BD61" s="456">
        <v>2.049229</v>
      </c>
      <c r="BE61" s="456">
        <v>1.683084</v>
      </c>
      <c r="BF61" s="456">
        <v>1.51603</v>
      </c>
      <c r="BG61" s="456">
        <v>1.2540640000000001</v>
      </c>
      <c r="BH61" s="456">
        <v>1.0145729999999999</v>
      </c>
      <c r="BI61" s="456">
        <v>0.87573250000000002</v>
      </c>
      <c r="BJ61" s="456">
        <v>0.75755380000000005</v>
      </c>
      <c r="BK61" s="456">
        <v>1.2149669999999999</v>
      </c>
      <c r="BL61" s="456">
        <v>1.157149</v>
      </c>
      <c r="BM61" s="456">
        <v>1.7120299999999999</v>
      </c>
      <c r="BN61" s="456">
        <v>1.7262690000000001</v>
      </c>
      <c r="BO61" s="456">
        <v>1.8543909999999999</v>
      </c>
      <c r="BP61" s="456">
        <v>1.837798</v>
      </c>
      <c r="BQ61" s="456">
        <v>1.6987209999999999</v>
      </c>
      <c r="BR61" s="456">
        <v>1.44414</v>
      </c>
      <c r="BS61" s="456">
        <v>1.160962</v>
      </c>
      <c r="BT61" s="456">
        <v>1.148547</v>
      </c>
      <c r="BU61" s="456">
        <v>1.094638</v>
      </c>
      <c r="BV61" s="456">
        <v>1.089691</v>
      </c>
    </row>
    <row r="62" spans="1:74" ht="11.1" customHeight="1" x14ac:dyDescent="0.2">
      <c r="A62" s="234" t="s">
        <v>1584</v>
      </c>
      <c r="B62" s="446" t="s">
        <v>1017</v>
      </c>
      <c r="C62" s="468">
        <v>2.17514429</v>
      </c>
      <c r="D62" s="468">
        <v>2.5961791189999999</v>
      </c>
      <c r="E62" s="468">
        <v>3.4285937949999998</v>
      </c>
      <c r="F62" s="468">
        <v>3.8790813439999998</v>
      </c>
      <c r="G62" s="468">
        <v>4.5422233849999998</v>
      </c>
      <c r="H62" s="468">
        <v>4.7728857720000004</v>
      </c>
      <c r="I62" s="468">
        <v>4.5984061079999998</v>
      </c>
      <c r="J62" s="468">
        <v>4.2954471879999998</v>
      </c>
      <c r="K62" s="468">
        <v>3.667248378</v>
      </c>
      <c r="L62" s="468">
        <v>3.441360092</v>
      </c>
      <c r="M62" s="468">
        <v>2.6135751009999999</v>
      </c>
      <c r="N62" s="468">
        <v>1.900279579</v>
      </c>
      <c r="O62" s="468">
        <v>2.0993221800000001</v>
      </c>
      <c r="P62" s="468">
        <v>2.5565162199999998</v>
      </c>
      <c r="Q62" s="468">
        <v>2.834658627</v>
      </c>
      <c r="R62" s="468">
        <v>4.0110270379999999</v>
      </c>
      <c r="S62" s="468">
        <v>4.5992170489999999</v>
      </c>
      <c r="T62" s="468">
        <v>4.867636225</v>
      </c>
      <c r="U62" s="468">
        <v>5.0835419640000001</v>
      </c>
      <c r="V62" s="468">
        <v>4.5876173839999996</v>
      </c>
      <c r="W62" s="468">
        <v>4.1816940459999996</v>
      </c>
      <c r="X62" s="468">
        <v>3.9127188350000002</v>
      </c>
      <c r="Y62" s="468">
        <v>2.876125354</v>
      </c>
      <c r="Z62" s="468">
        <v>2.382643587</v>
      </c>
      <c r="AA62" s="468">
        <v>2.4268137919999999</v>
      </c>
      <c r="AB62" s="468">
        <v>2.775282738</v>
      </c>
      <c r="AC62" s="468">
        <v>3.6519537579999999</v>
      </c>
      <c r="AD62" s="468">
        <v>4.6896653769999999</v>
      </c>
      <c r="AE62" s="468">
        <v>5.6651183490000001</v>
      </c>
      <c r="AF62" s="468">
        <v>6.0349951810000002</v>
      </c>
      <c r="AG62" s="468">
        <v>6.064308295</v>
      </c>
      <c r="AH62" s="468">
        <v>5.8644763150000001</v>
      </c>
      <c r="AI62" s="468">
        <v>5.0939797369999997</v>
      </c>
      <c r="AJ62" s="468">
        <v>4.1749393130000003</v>
      </c>
      <c r="AK62" s="468">
        <v>3.1374484850000002</v>
      </c>
      <c r="AL62" s="468">
        <v>2.8655469089999999</v>
      </c>
      <c r="AM62" s="468">
        <v>3.422812827</v>
      </c>
      <c r="AN62" s="468">
        <v>3.4116933779999998</v>
      </c>
      <c r="AO62" s="468">
        <v>4.3564433359999999</v>
      </c>
      <c r="AP62" s="468">
        <v>5.5546663690000004</v>
      </c>
      <c r="AQ62" s="468">
        <v>6.4566478399999996</v>
      </c>
      <c r="AR62" s="468">
        <v>6.8773394010000004</v>
      </c>
      <c r="AS62" s="468">
        <v>7.102286608</v>
      </c>
      <c r="AT62" s="468">
        <v>6.5028323639999996</v>
      </c>
      <c r="AU62" s="468">
        <v>5.4932043930000001</v>
      </c>
      <c r="AV62" s="468">
        <v>4.976996389</v>
      </c>
      <c r="AW62" s="468">
        <v>3.2563386169999999</v>
      </c>
      <c r="AX62" s="468">
        <v>2.840959094</v>
      </c>
      <c r="AY62" s="468">
        <v>3.3516810000000001</v>
      </c>
      <c r="AZ62" s="917">
        <v>3.4909050000000001</v>
      </c>
      <c r="BA62" s="456">
        <v>4.434704</v>
      </c>
      <c r="BB62" s="456">
        <v>5.6864489999999996</v>
      </c>
      <c r="BC62" s="456">
        <v>6.7404570000000001</v>
      </c>
      <c r="BD62" s="456">
        <v>7.2168830000000002</v>
      </c>
      <c r="BE62" s="456">
        <v>7.419797</v>
      </c>
      <c r="BF62" s="456">
        <v>6.8372060000000001</v>
      </c>
      <c r="BG62" s="456">
        <v>6.0360339999999999</v>
      </c>
      <c r="BH62" s="456">
        <v>5.3958339999999998</v>
      </c>
      <c r="BI62" s="456">
        <v>3.6905600000000001</v>
      </c>
      <c r="BJ62" s="456">
        <v>3.240005</v>
      </c>
      <c r="BK62" s="456">
        <v>3.8748300000000002</v>
      </c>
      <c r="BL62" s="456">
        <v>3.9692539999999998</v>
      </c>
      <c r="BM62" s="456">
        <v>5.0877059999999998</v>
      </c>
      <c r="BN62" s="456">
        <v>6.5841849999999997</v>
      </c>
      <c r="BO62" s="456">
        <v>7.7251110000000001</v>
      </c>
      <c r="BP62" s="456">
        <v>8.3561429999999994</v>
      </c>
      <c r="BQ62" s="456">
        <v>8.5813489999999994</v>
      </c>
      <c r="BR62" s="456">
        <v>7.8665000000000003</v>
      </c>
      <c r="BS62" s="456">
        <v>6.700304</v>
      </c>
      <c r="BT62" s="456">
        <v>5.9185280000000002</v>
      </c>
      <c r="BU62" s="456">
        <v>4.0237069999999999</v>
      </c>
      <c r="BV62" s="456">
        <v>3.6103079999999999</v>
      </c>
    </row>
    <row r="63" spans="1:74" ht="11.1" customHeight="1" x14ac:dyDescent="0.2">
      <c r="A63" s="234" t="s">
        <v>728</v>
      </c>
      <c r="B63" s="478" t="s">
        <v>1559</v>
      </c>
      <c r="C63" s="468">
        <v>0.963099759</v>
      </c>
      <c r="D63" s="468">
        <v>0.90017923</v>
      </c>
      <c r="E63" s="468">
        <v>0.93829410499999999</v>
      </c>
      <c r="F63" s="468">
        <v>0.89599956000000003</v>
      </c>
      <c r="G63" s="468">
        <v>0.82205261600000001</v>
      </c>
      <c r="H63" s="468">
        <v>0.86520191000000002</v>
      </c>
      <c r="I63" s="468">
        <v>1.0854628909999999</v>
      </c>
      <c r="J63" s="468">
        <v>1.1368306989999999</v>
      </c>
      <c r="K63" s="468">
        <v>0.99047437800000004</v>
      </c>
      <c r="L63" s="468">
        <v>0.935180707</v>
      </c>
      <c r="M63" s="468">
        <v>0.89035941100000005</v>
      </c>
      <c r="N63" s="468">
        <v>0.88594349500000003</v>
      </c>
      <c r="O63" s="468">
        <v>0.764162012</v>
      </c>
      <c r="P63" s="468">
        <v>0.69287024500000005</v>
      </c>
      <c r="Q63" s="468">
        <v>0.71674310299999999</v>
      </c>
      <c r="R63" s="468">
        <v>0.81683764699999994</v>
      </c>
      <c r="S63" s="468">
        <v>0.84416961899999998</v>
      </c>
      <c r="T63" s="468">
        <v>0.87641724399999998</v>
      </c>
      <c r="U63" s="468">
        <v>0.96861025599999995</v>
      </c>
      <c r="V63" s="468">
        <v>0.99828147899999997</v>
      </c>
      <c r="W63" s="468">
        <v>0.96188875900000004</v>
      </c>
      <c r="X63" s="468">
        <v>0.87663935599999998</v>
      </c>
      <c r="Y63" s="468">
        <v>0.85908238599999998</v>
      </c>
      <c r="Z63" s="468">
        <v>0.87312764099999995</v>
      </c>
      <c r="AA63" s="468">
        <v>0.83028030900000005</v>
      </c>
      <c r="AB63" s="468">
        <v>0.74304915599999999</v>
      </c>
      <c r="AC63" s="468">
        <v>0.82504279199999997</v>
      </c>
      <c r="AD63" s="468">
        <v>0.72725552699999996</v>
      </c>
      <c r="AE63" s="468">
        <v>0.90808852600000001</v>
      </c>
      <c r="AF63" s="468">
        <v>0.82476187300000003</v>
      </c>
      <c r="AG63" s="468">
        <v>0.90992151499999996</v>
      </c>
      <c r="AH63" s="468">
        <v>0.83257968299999996</v>
      </c>
      <c r="AI63" s="468">
        <v>0.82036872199999999</v>
      </c>
      <c r="AJ63" s="468">
        <v>0.73950157400000005</v>
      </c>
      <c r="AK63" s="468">
        <v>0.75725509099999999</v>
      </c>
      <c r="AL63" s="468">
        <v>0.74648504800000004</v>
      </c>
      <c r="AM63" s="468">
        <v>0.77601389499999995</v>
      </c>
      <c r="AN63" s="468">
        <v>0.715165202</v>
      </c>
      <c r="AO63" s="468">
        <v>0.76645309299999997</v>
      </c>
      <c r="AP63" s="468">
        <v>0.72420131200000004</v>
      </c>
      <c r="AQ63" s="468">
        <v>0.82455354300000006</v>
      </c>
      <c r="AR63" s="468">
        <v>0.80502505000000002</v>
      </c>
      <c r="AS63" s="468">
        <v>0.99924684900000005</v>
      </c>
      <c r="AT63" s="468">
        <v>0.88661734299999995</v>
      </c>
      <c r="AU63" s="468">
        <v>0.79711658799999996</v>
      </c>
      <c r="AV63" s="468">
        <v>0.70744425300000002</v>
      </c>
      <c r="AW63" s="468">
        <v>0.60860355099999996</v>
      </c>
      <c r="AX63" s="468">
        <v>0.76580613600000003</v>
      </c>
      <c r="AY63" s="468">
        <v>0.67564950000000001</v>
      </c>
      <c r="AZ63" s="917">
        <v>0.56942749999999998</v>
      </c>
      <c r="BA63" s="456">
        <v>0.60684689999999997</v>
      </c>
      <c r="BB63" s="456">
        <v>0.60090949999999999</v>
      </c>
      <c r="BC63" s="456">
        <v>0.68109649999999999</v>
      </c>
      <c r="BD63" s="456">
        <v>0.75790919999999995</v>
      </c>
      <c r="BE63" s="456">
        <v>1.0528029999999999</v>
      </c>
      <c r="BF63" s="456">
        <v>0.96102169999999998</v>
      </c>
      <c r="BG63" s="456">
        <v>0.82342369999999998</v>
      </c>
      <c r="BH63" s="456">
        <v>0.7093332</v>
      </c>
      <c r="BI63" s="456">
        <v>0.63711200000000001</v>
      </c>
      <c r="BJ63" s="456">
        <v>0.81438580000000005</v>
      </c>
      <c r="BK63" s="456">
        <v>0.77942509999999998</v>
      </c>
      <c r="BL63" s="456">
        <v>0.64362030000000003</v>
      </c>
      <c r="BM63" s="456">
        <v>0.68857159999999995</v>
      </c>
      <c r="BN63" s="456">
        <v>0.63959829999999995</v>
      </c>
      <c r="BO63" s="456">
        <v>0.65917599999999998</v>
      </c>
      <c r="BP63" s="456">
        <v>0.78253720000000004</v>
      </c>
      <c r="BQ63" s="456">
        <v>1.0698209999999999</v>
      </c>
      <c r="BR63" s="456">
        <v>1.006167</v>
      </c>
      <c r="BS63" s="456">
        <v>0.86211159999999998</v>
      </c>
      <c r="BT63" s="456">
        <v>0.72560009999999997</v>
      </c>
      <c r="BU63" s="456">
        <v>0.63523969999999996</v>
      </c>
      <c r="BV63" s="456">
        <v>0.93501800000000002</v>
      </c>
    </row>
    <row r="64" spans="1:74" ht="11.1" customHeight="1" x14ac:dyDescent="0.2">
      <c r="A64" s="234" t="s">
        <v>730</v>
      </c>
      <c r="B64" s="479" t="s">
        <v>1560</v>
      </c>
      <c r="C64" s="470">
        <v>20.479203999999999</v>
      </c>
      <c r="D64" s="470">
        <v>18.133693999999998</v>
      </c>
      <c r="E64" s="470">
        <v>19.543817000000001</v>
      </c>
      <c r="F64" s="470">
        <v>18.817715</v>
      </c>
      <c r="G64" s="470">
        <v>20.453278000000001</v>
      </c>
      <c r="H64" s="470">
        <v>23.766369000000001</v>
      </c>
      <c r="I64" s="470">
        <v>25.993258999999998</v>
      </c>
      <c r="J64" s="470">
        <v>28.172484000000001</v>
      </c>
      <c r="K64" s="470">
        <v>26.334966000000001</v>
      </c>
      <c r="L64" s="470">
        <v>21.833964999999999</v>
      </c>
      <c r="M64" s="470">
        <v>19.575299000000001</v>
      </c>
      <c r="N64" s="470">
        <v>21.323557999999998</v>
      </c>
      <c r="O64" s="470">
        <v>20.761414949999999</v>
      </c>
      <c r="P64" s="470">
        <v>18.25952758</v>
      </c>
      <c r="Q64" s="470">
        <v>20.075501679999999</v>
      </c>
      <c r="R64" s="470">
        <v>18.450496189999999</v>
      </c>
      <c r="S64" s="470">
        <v>19.99501897</v>
      </c>
      <c r="T64" s="470">
        <v>20.13553331</v>
      </c>
      <c r="U64" s="470">
        <v>26.363276249999998</v>
      </c>
      <c r="V64" s="470">
        <v>26.768892709999999</v>
      </c>
      <c r="W64" s="470">
        <v>22.412560339999999</v>
      </c>
      <c r="X64" s="470">
        <v>21.645087660000002</v>
      </c>
      <c r="Y64" s="470">
        <v>19.712727789999999</v>
      </c>
      <c r="Z64" s="470">
        <v>20.77481671</v>
      </c>
      <c r="AA64" s="470">
        <v>20.705880109999999</v>
      </c>
      <c r="AB64" s="470">
        <v>18.906279040000001</v>
      </c>
      <c r="AC64" s="470">
        <v>19.030381389999999</v>
      </c>
      <c r="AD64" s="470">
        <v>18.503169939999999</v>
      </c>
      <c r="AE64" s="470">
        <v>20.269604009999998</v>
      </c>
      <c r="AF64" s="470">
        <v>23.105117320000002</v>
      </c>
      <c r="AG64" s="470">
        <v>28.34334514</v>
      </c>
      <c r="AH64" s="470">
        <v>27.21439479</v>
      </c>
      <c r="AI64" s="470">
        <v>24.675143640000002</v>
      </c>
      <c r="AJ64" s="470">
        <v>23.014480370000001</v>
      </c>
      <c r="AK64" s="470">
        <v>20.199605040000002</v>
      </c>
      <c r="AL64" s="470">
        <v>21.46422905</v>
      </c>
      <c r="AM64" s="470">
        <v>20.932984534999999</v>
      </c>
      <c r="AN64" s="470">
        <v>18.530131367999999</v>
      </c>
      <c r="AO64" s="470">
        <v>19.803344645999999</v>
      </c>
      <c r="AP64" s="470">
        <v>19.545919325</v>
      </c>
      <c r="AQ64" s="470">
        <v>21.840554260000001</v>
      </c>
      <c r="AR64" s="470">
        <v>23.148684964000001</v>
      </c>
      <c r="AS64" s="470">
        <v>25.297574919999999</v>
      </c>
      <c r="AT64" s="470">
        <v>27.61491122</v>
      </c>
      <c r="AU64" s="470">
        <v>25.568385037999999</v>
      </c>
      <c r="AV64" s="470">
        <v>21.792832099000002</v>
      </c>
      <c r="AW64" s="470">
        <v>21.094636440999999</v>
      </c>
      <c r="AX64" s="470">
        <v>22.043930535000001</v>
      </c>
      <c r="AY64" s="470">
        <v>21.242464308999999</v>
      </c>
      <c r="AZ64" s="942">
        <v>17.779229999999998</v>
      </c>
      <c r="BA64" s="459">
        <v>19.196650000000002</v>
      </c>
      <c r="BB64" s="459">
        <v>19.20795</v>
      </c>
      <c r="BC64" s="459">
        <v>20.970680000000002</v>
      </c>
      <c r="BD64" s="459">
        <v>23.164100000000001</v>
      </c>
      <c r="BE64" s="459">
        <v>27.68939</v>
      </c>
      <c r="BF64" s="459">
        <v>28.329609999999999</v>
      </c>
      <c r="BG64" s="459">
        <v>25.678329999999999</v>
      </c>
      <c r="BH64" s="459">
        <v>22.55592</v>
      </c>
      <c r="BI64" s="459">
        <v>20.285679999999999</v>
      </c>
      <c r="BJ64" s="459">
        <v>21.572310000000002</v>
      </c>
      <c r="BK64" s="459">
        <v>21.510549999999999</v>
      </c>
      <c r="BL64" s="459">
        <v>19.198250000000002</v>
      </c>
      <c r="BM64" s="459">
        <v>20.566220000000001</v>
      </c>
      <c r="BN64" s="459">
        <v>20.236249999999998</v>
      </c>
      <c r="BO64" s="459">
        <v>21.916889999999999</v>
      </c>
      <c r="BP64" s="459">
        <v>24.064419999999998</v>
      </c>
      <c r="BQ64" s="459">
        <v>28.59674</v>
      </c>
      <c r="BR64" s="459">
        <v>29.132429999999999</v>
      </c>
      <c r="BS64" s="459">
        <v>26.17408</v>
      </c>
      <c r="BT64" s="459">
        <v>22.83981</v>
      </c>
      <c r="BU64" s="459">
        <v>20.55893</v>
      </c>
      <c r="BV64" s="459">
        <v>21.728090000000002</v>
      </c>
    </row>
    <row r="65" spans="1:74" s="336" customFormat="1" ht="12.75" x14ac:dyDescent="0.2">
      <c r="A65" s="335"/>
      <c r="B65" s="1087" t="s">
        <v>1569</v>
      </c>
      <c r="C65" s="1085"/>
      <c r="D65" s="1085"/>
      <c r="E65" s="1085"/>
      <c r="F65" s="1085"/>
      <c r="G65" s="1085"/>
      <c r="H65" s="1085"/>
      <c r="I65" s="1085"/>
      <c r="J65" s="1085"/>
      <c r="K65" s="1085"/>
      <c r="L65" s="1085"/>
      <c r="M65" s="1085"/>
      <c r="N65" s="1085"/>
      <c r="O65" s="1085"/>
      <c r="P65" s="1085"/>
      <c r="Q65" s="1086"/>
      <c r="R65" s="773"/>
      <c r="AZ65" s="339"/>
      <c r="BA65" s="339"/>
      <c r="BB65" s="339"/>
      <c r="BC65" s="339"/>
      <c r="BD65" s="339"/>
      <c r="BE65" s="339"/>
      <c r="BF65" s="339"/>
      <c r="BG65" s="339"/>
      <c r="BH65" s="339"/>
      <c r="BI65" s="339"/>
    </row>
    <row r="66" spans="1:74" ht="12" customHeight="1" x14ac:dyDescent="0.2">
      <c r="A66" s="229"/>
      <c r="B66" s="1084" t="s">
        <v>1426</v>
      </c>
      <c r="C66" s="1085"/>
      <c r="D66" s="1085"/>
      <c r="E66" s="1085"/>
      <c r="F66" s="1085"/>
      <c r="G66" s="1085"/>
      <c r="H66" s="1085"/>
      <c r="I66" s="1085"/>
      <c r="J66" s="1085"/>
      <c r="K66" s="1085"/>
      <c r="L66" s="1085"/>
      <c r="M66" s="1085"/>
      <c r="N66" s="1085"/>
      <c r="O66" s="1085"/>
      <c r="P66" s="1085"/>
      <c r="Q66" s="1086"/>
      <c r="R66" s="773"/>
      <c r="S66" s="236"/>
      <c r="T66" s="236"/>
      <c r="U66" s="236"/>
      <c r="V66" s="236"/>
      <c r="W66" s="236"/>
      <c r="X66" s="236"/>
      <c r="Y66" s="236"/>
      <c r="Z66" s="236"/>
      <c r="AA66" s="236"/>
      <c r="AB66" s="236"/>
      <c r="AC66" s="236"/>
      <c r="AD66" s="236"/>
      <c r="AE66" s="236"/>
      <c r="AF66" s="236"/>
      <c r="AG66" s="236"/>
      <c r="AH66" s="236"/>
      <c r="AI66" s="236"/>
      <c r="AJ66" s="236"/>
      <c r="AK66" s="236"/>
      <c r="AL66" s="236"/>
      <c r="AM66" s="236"/>
      <c r="AN66" s="236"/>
      <c r="AO66" s="236"/>
      <c r="AP66" s="236"/>
      <c r="AQ66" s="236"/>
      <c r="AR66" s="236"/>
      <c r="AS66" s="236"/>
      <c r="AT66" s="236"/>
      <c r="AU66" s="236"/>
      <c r="AV66" s="236"/>
      <c r="AW66" s="236"/>
      <c r="AX66" s="236"/>
      <c r="AY66" s="236"/>
      <c r="AZ66" s="686"/>
      <c r="BA66" s="686"/>
      <c r="BB66" s="686"/>
      <c r="BC66" s="686"/>
      <c r="BD66" s="686"/>
      <c r="BE66" s="686"/>
      <c r="BF66" s="686"/>
      <c r="BG66" s="686"/>
      <c r="BH66" s="686"/>
      <c r="BI66" s="686"/>
      <c r="BJ66" s="236"/>
      <c r="BK66" s="236"/>
      <c r="BL66" s="236"/>
      <c r="BM66" s="236"/>
      <c r="BN66" s="236"/>
      <c r="BO66" s="236"/>
      <c r="BP66" s="236"/>
      <c r="BQ66" s="236"/>
      <c r="BR66" s="236"/>
      <c r="BS66" s="236"/>
      <c r="BT66" s="236"/>
      <c r="BU66" s="236"/>
      <c r="BV66" s="236"/>
    </row>
    <row r="67" spans="1:74" ht="12" customHeight="1" x14ac:dyDescent="0.2">
      <c r="A67" s="229"/>
      <c r="B67" s="1084" t="s">
        <v>1427</v>
      </c>
      <c r="C67" s="1085"/>
      <c r="D67" s="1085"/>
      <c r="E67" s="1085"/>
      <c r="F67" s="1085"/>
      <c r="G67" s="1085"/>
      <c r="H67" s="1085"/>
      <c r="I67" s="1085"/>
      <c r="J67" s="1085"/>
      <c r="K67" s="1085"/>
      <c r="L67" s="1085"/>
      <c r="M67" s="1085"/>
      <c r="N67" s="1085"/>
      <c r="O67" s="1085"/>
      <c r="P67" s="1085"/>
      <c r="Q67" s="1086"/>
      <c r="R67" s="773"/>
      <c r="S67" s="236"/>
      <c r="T67" s="236"/>
      <c r="U67" s="236"/>
      <c r="V67" s="236"/>
      <c r="W67" s="236"/>
      <c r="X67" s="236"/>
      <c r="Y67" s="236"/>
      <c r="Z67" s="236"/>
      <c r="AA67" s="236"/>
      <c r="AB67" s="236"/>
      <c r="AC67" s="236"/>
      <c r="AD67" s="236"/>
      <c r="AE67" s="236"/>
      <c r="AF67" s="236"/>
      <c r="AG67" s="236"/>
      <c r="AH67" s="236"/>
      <c r="AI67" s="236"/>
      <c r="AJ67" s="236"/>
      <c r="AK67" s="236"/>
      <c r="AL67" s="236"/>
      <c r="AM67" s="236"/>
      <c r="AN67" s="236"/>
      <c r="AO67" s="236"/>
      <c r="AP67" s="236"/>
      <c r="AQ67" s="236"/>
      <c r="AR67" s="236"/>
      <c r="AS67" s="236"/>
      <c r="AT67" s="236"/>
      <c r="AU67" s="236"/>
      <c r="AV67" s="236"/>
      <c r="AW67" s="236"/>
      <c r="AX67" s="236"/>
      <c r="AY67" s="236"/>
      <c r="AZ67" s="694"/>
      <c r="BA67" s="694"/>
      <c r="BB67" s="694"/>
      <c r="BC67" s="694"/>
      <c r="BD67" s="694"/>
      <c r="BE67" s="687"/>
      <c r="BF67" s="687"/>
      <c r="BG67" s="694"/>
      <c r="BH67" s="694"/>
      <c r="BI67" s="694"/>
      <c r="BJ67" s="236"/>
      <c r="BK67" s="236"/>
      <c r="BL67" s="236"/>
      <c r="BM67" s="236"/>
      <c r="BN67" s="236"/>
      <c r="BO67" s="236"/>
      <c r="BP67" s="236"/>
      <c r="BQ67" s="236"/>
      <c r="BR67" s="236"/>
      <c r="BS67" s="236"/>
      <c r="BT67" s="236"/>
      <c r="BU67" s="236"/>
      <c r="BV67" s="236"/>
    </row>
    <row r="68" spans="1:74" ht="12" customHeight="1" x14ac:dyDescent="0.2">
      <c r="A68" s="229"/>
      <c r="B68" s="970" t="s">
        <v>1570</v>
      </c>
      <c r="C68" s="774"/>
      <c r="D68" s="774"/>
      <c r="E68" s="774"/>
      <c r="F68" s="774"/>
      <c r="G68" s="774"/>
      <c r="H68" s="774"/>
      <c r="I68" s="774"/>
      <c r="J68" s="774"/>
      <c r="K68" s="774"/>
      <c r="L68" s="774"/>
      <c r="M68" s="774"/>
      <c r="N68" s="774"/>
      <c r="O68" s="774"/>
      <c r="P68" s="774"/>
      <c r="Q68" s="775"/>
      <c r="R68" s="773"/>
      <c r="S68" s="236"/>
      <c r="T68" s="236"/>
      <c r="U68" s="236"/>
      <c r="V68" s="236"/>
      <c r="W68" s="236"/>
      <c r="X68" s="236"/>
      <c r="Y68" s="236"/>
      <c r="Z68" s="236"/>
      <c r="AA68" s="236"/>
      <c r="AB68" s="236"/>
      <c r="AC68" s="236"/>
      <c r="AD68" s="236"/>
      <c r="AE68" s="236"/>
      <c r="AF68" s="236"/>
      <c r="AG68" s="236"/>
      <c r="AH68" s="236"/>
      <c r="AI68" s="236"/>
      <c r="AJ68" s="236"/>
      <c r="AK68" s="236"/>
      <c r="AL68" s="236"/>
      <c r="AM68" s="236"/>
      <c r="AN68" s="236"/>
      <c r="AO68" s="236"/>
      <c r="AP68" s="236"/>
      <c r="AQ68" s="236"/>
      <c r="AR68" s="236"/>
      <c r="AS68" s="236"/>
      <c r="AT68" s="236"/>
      <c r="AU68" s="236"/>
      <c r="AV68" s="236"/>
      <c r="AW68" s="236"/>
      <c r="AX68" s="236"/>
      <c r="AY68" s="694"/>
      <c r="AZ68" s="694"/>
      <c r="BA68" s="694"/>
      <c r="BB68" s="694"/>
      <c r="BC68" s="694"/>
      <c r="BD68" s="687"/>
      <c r="BE68" s="687"/>
      <c r="BF68" s="687"/>
      <c r="BG68" s="694"/>
      <c r="BH68" s="694"/>
      <c r="BI68" s="694"/>
      <c r="BJ68" s="236"/>
      <c r="BK68" s="236"/>
      <c r="BL68" s="236"/>
      <c r="BM68" s="236"/>
      <c r="BN68" s="236"/>
      <c r="BO68" s="236"/>
      <c r="BP68" s="236"/>
      <c r="BQ68" s="236"/>
      <c r="BR68" s="236"/>
      <c r="BS68" s="236"/>
      <c r="BT68" s="236"/>
      <c r="BU68" s="236"/>
      <c r="BV68" s="236"/>
    </row>
    <row r="69" spans="1:74" ht="12" customHeight="1" x14ac:dyDescent="0.2">
      <c r="A69" s="237"/>
      <c r="B69" s="970" t="s">
        <v>1571</v>
      </c>
      <c r="C69" s="774"/>
      <c r="D69" s="774"/>
      <c r="E69" s="774"/>
      <c r="F69" s="774"/>
      <c r="G69" s="774"/>
      <c r="H69" s="774"/>
      <c r="I69" s="774"/>
      <c r="J69" s="774"/>
      <c r="K69" s="774"/>
      <c r="L69" s="774"/>
      <c r="M69" s="774"/>
      <c r="N69" s="774"/>
      <c r="O69" s="774"/>
      <c r="P69" s="774"/>
      <c r="Q69" s="775"/>
      <c r="R69" s="773"/>
      <c r="S69" s="236"/>
      <c r="T69" s="236"/>
      <c r="U69" s="236"/>
      <c r="V69" s="236"/>
      <c r="W69" s="236"/>
      <c r="X69" s="236"/>
      <c r="Y69" s="236"/>
      <c r="Z69" s="236"/>
      <c r="AA69" s="236"/>
      <c r="AB69" s="236"/>
      <c r="AC69" s="236"/>
      <c r="AD69" s="236"/>
      <c r="AE69" s="236"/>
      <c r="AF69" s="236"/>
      <c r="AG69" s="236"/>
      <c r="AH69" s="236"/>
      <c r="AI69" s="236"/>
      <c r="AJ69" s="236"/>
      <c r="AK69" s="236"/>
      <c r="AL69" s="236"/>
      <c r="AM69" s="236"/>
      <c r="AN69" s="236"/>
      <c r="AO69" s="236"/>
      <c r="AP69" s="236"/>
      <c r="AQ69" s="236"/>
      <c r="AR69" s="236"/>
      <c r="AS69" s="236"/>
      <c r="AT69" s="236"/>
      <c r="AU69" s="236"/>
      <c r="AV69" s="236"/>
      <c r="AW69" s="236"/>
      <c r="AX69" s="236"/>
      <c r="AY69" s="694"/>
      <c r="AZ69" s="694"/>
      <c r="BA69" s="694"/>
      <c r="BB69" s="694"/>
      <c r="BC69" s="694"/>
      <c r="BD69" s="687"/>
      <c r="BE69" s="687"/>
      <c r="BF69" s="687"/>
      <c r="BG69" s="694"/>
      <c r="BH69" s="694"/>
      <c r="BI69" s="694"/>
      <c r="BJ69" s="236"/>
      <c r="BK69" s="236"/>
      <c r="BL69" s="236"/>
      <c r="BM69" s="236"/>
      <c r="BN69" s="236"/>
      <c r="BO69" s="236"/>
      <c r="BP69" s="236"/>
      <c r="BQ69" s="236"/>
      <c r="BR69" s="236"/>
      <c r="BS69" s="236"/>
      <c r="BT69" s="236"/>
      <c r="BU69" s="236"/>
      <c r="BV69" s="236"/>
    </row>
    <row r="70" spans="1:74" ht="12" customHeight="1" x14ac:dyDescent="0.2">
      <c r="A70" s="237"/>
      <c r="B70" s="776" t="s">
        <v>809</v>
      </c>
      <c r="C70" s="776"/>
      <c r="D70" s="776"/>
      <c r="E70" s="776"/>
      <c r="F70" s="776"/>
      <c r="G70" s="776"/>
      <c r="H70" s="777"/>
      <c r="I70" s="776"/>
      <c r="J70" s="776"/>
      <c r="K70" s="776"/>
      <c r="L70" s="776"/>
      <c r="M70" s="776"/>
      <c r="N70" s="776"/>
      <c r="O70" s="776"/>
      <c r="P70" s="776"/>
      <c r="Q70" s="776"/>
      <c r="R70" s="778"/>
      <c r="S70" s="236"/>
      <c r="T70" s="236"/>
      <c r="U70" s="236"/>
      <c r="V70" s="236"/>
      <c r="W70" s="236"/>
      <c r="X70" s="236"/>
      <c r="Y70" s="236"/>
      <c r="Z70" s="236"/>
      <c r="AA70" s="236"/>
      <c r="AB70" s="236"/>
      <c r="AC70" s="236"/>
      <c r="AD70" s="236"/>
      <c r="AE70" s="236"/>
      <c r="AF70" s="236"/>
      <c r="AG70" s="236"/>
      <c r="AH70" s="236"/>
      <c r="AI70" s="236"/>
      <c r="AJ70" s="236"/>
      <c r="AK70" s="236"/>
      <c r="AL70" s="236"/>
      <c r="AM70" s="236"/>
      <c r="AN70" s="236"/>
      <c r="AO70" s="236"/>
      <c r="AP70" s="236"/>
      <c r="AQ70" s="236"/>
      <c r="AR70" s="236"/>
      <c r="AS70" s="236"/>
      <c r="AT70" s="236"/>
      <c r="AU70" s="236"/>
      <c r="AV70" s="236"/>
      <c r="AW70" s="236"/>
      <c r="AX70" s="236"/>
      <c r="AY70" s="694"/>
      <c r="AZ70" s="694"/>
      <c r="BA70" s="694"/>
      <c r="BB70" s="694"/>
      <c r="BC70" s="694"/>
      <c r="BD70" s="687"/>
      <c r="BE70" s="687"/>
      <c r="BF70" s="687"/>
      <c r="BG70" s="694"/>
      <c r="BH70" s="694"/>
      <c r="BI70" s="694"/>
      <c r="BJ70" s="236"/>
      <c r="BK70" s="236"/>
      <c r="BL70" s="236"/>
      <c r="BM70" s="236"/>
      <c r="BN70" s="236"/>
      <c r="BO70" s="236"/>
      <c r="BP70" s="236"/>
      <c r="BQ70" s="236"/>
      <c r="BR70" s="236"/>
      <c r="BS70" s="236"/>
      <c r="BT70" s="236"/>
      <c r="BU70" s="236"/>
      <c r="BV70" s="236"/>
    </row>
    <row r="71" spans="1:74" ht="12" customHeight="1" x14ac:dyDescent="0.2">
      <c r="A71" s="237"/>
      <c r="B71" s="994" t="str">
        <f>Dates!$G$2</f>
        <v>EIA completed modeling and analysis for this report on Monday, March 9, 2026.</v>
      </c>
      <c r="C71" s="995"/>
      <c r="D71" s="995"/>
      <c r="E71" s="995"/>
      <c r="F71" s="995"/>
      <c r="G71" s="995"/>
      <c r="H71" s="995"/>
      <c r="I71" s="995"/>
      <c r="J71" s="995"/>
      <c r="K71" s="995"/>
      <c r="L71" s="995"/>
      <c r="M71" s="995"/>
      <c r="N71" s="995"/>
      <c r="O71" s="995"/>
      <c r="P71" s="995"/>
      <c r="Q71" s="995"/>
      <c r="R71" s="779"/>
      <c r="S71" s="236"/>
      <c r="T71" s="236"/>
      <c r="U71" s="236"/>
      <c r="V71" s="236"/>
      <c r="W71" s="236"/>
      <c r="X71" s="236"/>
      <c r="Y71" s="236"/>
      <c r="Z71" s="236"/>
      <c r="AA71" s="236"/>
      <c r="AB71" s="236"/>
      <c r="AC71" s="236"/>
      <c r="AD71" s="236"/>
      <c r="AE71" s="236"/>
      <c r="AF71" s="236"/>
      <c r="AG71" s="236"/>
      <c r="AH71" s="236"/>
      <c r="AI71" s="236"/>
      <c r="AJ71" s="236"/>
      <c r="AK71" s="236"/>
      <c r="AL71" s="236"/>
      <c r="AM71" s="236"/>
      <c r="AN71" s="236"/>
      <c r="AO71" s="236"/>
      <c r="AP71" s="236"/>
      <c r="AQ71" s="236"/>
      <c r="AR71" s="236"/>
      <c r="AS71" s="236"/>
      <c r="AT71" s="236"/>
      <c r="AU71" s="236"/>
      <c r="AV71" s="236"/>
      <c r="AW71" s="236"/>
      <c r="AX71" s="236"/>
      <c r="AY71" s="694"/>
      <c r="AZ71" s="694"/>
      <c r="BA71" s="694"/>
      <c r="BB71" s="694"/>
      <c r="BC71" s="694"/>
      <c r="BD71" s="687"/>
      <c r="BE71" s="687"/>
      <c r="BF71" s="687"/>
      <c r="BG71" s="694"/>
      <c r="BH71" s="694"/>
      <c r="BI71" s="694"/>
      <c r="BJ71" s="236"/>
      <c r="BK71" s="236"/>
      <c r="BL71" s="236"/>
      <c r="BM71" s="236"/>
      <c r="BN71" s="236"/>
      <c r="BO71" s="236"/>
      <c r="BP71" s="236"/>
      <c r="BQ71" s="236"/>
      <c r="BR71" s="236"/>
      <c r="BS71" s="236"/>
      <c r="BT71" s="236"/>
      <c r="BU71" s="236"/>
      <c r="BV71" s="236"/>
    </row>
    <row r="72" spans="1:74" ht="13.35" customHeight="1" x14ac:dyDescent="0.2">
      <c r="A72" s="237"/>
      <c r="B72" s="985" t="s">
        <v>1406</v>
      </c>
      <c r="C72" s="986"/>
      <c r="D72" s="986"/>
      <c r="E72" s="986"/>
      <c r="F72" s="986"/>
      <c r="G72" s="986"/>
      <c r="H72" s="986"/>
      <c r="I72" s="986"/>
      <c r="J72" s="986"/>
      <c r="K72" s="986"/>
      <c r="L72" s="986"/>
      <c r="M72" s="986"/>
      <c r="N72" s="986"/>
      <c r="O72" s="986"/>
      <c r="P72" s="986"/>
      <c r="Q72" s="986"/>
      <c r="R72" s="773"/>
      <c r="S72" s="236"/>
      <c r="T72" s="236"/>
      <c r="U72" s="236"/>
      <c r="V72" s="236"/>
      <c r="W72" s="236"/>
      <c r="X72" s="236"/>
      <c r="Y72" s="236"/>
      <c r="Z72" s="236"/>
      <c r="AA72" s="236"/>
      <c r="AB72" s="236"/>
      <c r="AC72" s="236"/>
      <c r="AD72" s="236"/>
      <c r="AE72" s="236"/>
      <c r="AF72" s="236"/>
      <c r="AG72" s="236"/>
      <c r="AH72" s="236"/>
      <c r="AI72" s="236"/>
      <c r="AJ72" s="236"/>
      <c r="AK72" s="236"/>
      <c r="AL72" s="236"/>
      <c r="AM72" s="236"/>
      <c r="AN72" s="236"/>
      <c r="AO72" s="236"/>
      <c r="AP72" s="236"/>
      <c r="AQ72" s="236"/>
      <c r="AR72" s="236"/>
      <c r="AS72" s="236"/>
      <c r="AT72" s="236"/>
      <c r="AU72" s="236"/>
      <c r="AV72" s="236"/>
      <c r="AW72" s="236"/>
      <c r="AX72" s="236"/>
      <c r="AY72" s="694"/>
      <c r="AZ72" s="694"/>
      <c r="BA72" s="694"/>
      <c r="BB72" s="694"/>
      <c r="BC72" s="694"/>
      <c r="BD72" s="687"/>
      <c r="BE72" s="687"/>
      <c r="BF72" s="687"/>
      <c r="BG72" s="694"/>
      <c r="BH72" s="694"/>
      <c r="BI72" s="694"/>
      <c r="BJ72" s="236"/>
      <c r="BK72" s="236"/>
      <c r="BL72" s="236"/>
      <c r="BM72" s="236"/>
      <c r="BN72" s="236"/>
      <c r="BO72" s="236"/>
      <c r="BP72" s="236"/>
      <c r="BQ72" s="236"/>
      <c r="BR72" s="236"/>
      <c r="BS72" s="236"/>
      <c r="BT72" s="236"/>
      <c r="BU72" s="236"/>
      <c r="BV72" s="236"/>
    </row>
    <row r="73" spans="1:74" ht="12.75" x14ac:dyDescent="0.2">
      <c r="A73" s="237"/>
      <c r="B73" s="1081" t="s">
        <v>1572</v>
      </c>
      <c r="C73" s="1082"/>
      <c r="D73" s="1082"/>
      <c r="E73" s="1082"/>
      <c r="F73" s="1082"/>
      <c r="G73" s="1082"/>
      <c r="H73" s="1082"/>
      <c r="I73" s="1082"/>
      <c r="J73" s="1082"/>
      <c r="K73" s="1082"/>
      <c r="L73" s="1082"/>
      <c r="M73" s="1082"/>
      <c r="N73" s="1082"/>
      <c r="O73" s="1082"/>
      <c r="P73" s="1082"/>
      <c r="Q73" s="1083"/>
      <c r="R73" s="773"/>
    </row>
    <row r="74" spans="1:74" ht="12" customHeight="1" x14ac:dyDescent="0.2">
      <c r="A74" s="237"/>
      <c r="B74" s="974" t="s">
        <v>823</v>
      </c>
      <c r="C74" s="974"/>
      <c r="D74" s="974"/>
      <c r="E74" s="974"/>
      <c r="F74" s="974"/>
      <c r="G74" s="974"/>
      <c r="H74" s="974"/>
      <c r="I74" s="974"/>
      <c r="J74" s="974"/>
      <c r="K74" s="974"/>
      <c r="L74" s="974"/>
      <c r="M74" s="974"/>
      <c r="N74" s="974"/>
      <c r="O74" s="974"/>
      <c r="P74" s="974"/>
      <c r="Q74" s="974"/>
      <c r="R74" s="974"/>
    </row>
    <row r="75" spans="1:74" ht="12" customHeight="1" x14ac:dyDescent="0.2">
      <c r="A75" s="237"/>
      <c r="B75" s="1092" t="s">
        <v>1611</v>
      </c>
      <c r="C75" s="1093"/>
      <c r="D75" s="1093"/>
      <c r="E75" s="1093"/>
      <c r="F75" s="1093"/>
      <c r="G75" s="1093"/>
      <c r="H75" s="1093"/>
      <c r="I75" s="1093"/>
      <c r="J75" s="1093"/>
      <c r="K75" s="1093"/>
      <c r="L75" s="1093"/>
      <c r="M75" s="1093"/>
      <c r="N75" s="1093"/>
      <c r="O75" s="1093"/>
      <c r="P75" s="1093"/>
      <c r="Q75" s="1090"/>
    </row>
    <row r="76" spans="1:74" ht="12" customHeight="1" x14ac:dyDescent="0.2">
      <c r="A76" s="237"/>
      <c r="B76" s="1078" t="s">
        <v>800</v>
      </c>
      <c r="C76" s="1079"/>
      <c r="D76" s="1079"/>
      <c r="E76" s="1079"/>
      <c r="F76" s="1079"/>
      <c r="G76" s="1079"/>
      <c r="H76" s="1079"/>
      <c r="I76" s="1079"/>
      <c r="J76" s="1079"/>
      <c r="K76" s="1079"/>
      <c r="L76" s="1079"/>
      <c r="M76" s="1079"/>
      <c r="N76" s="1079"/>
      <c r="O76" s="1079"/>
      <c r="P76" s="1079"/>
      <c r="Q76" s="1080"/>
    </row>
    <row r="77" spans="1:74" ht="12.75" x14ac:dyDescent="0.2">
      <c r="A77" s="237"/>
      <c r="B77" s="1089" t="s">
        <v>1428</v>
      </c>
      <c r="C77" s="1079"/>
      <c r="D77" s="1079"/>
      <c r="E77" s="1079"/>
      <c r="F77" s="1079"/>
      <c r="G77" s="1079"/>
      <c r="H77" s="1079"/>
      <c r="I77" s="1079"/>
      <c r="J77" s="1079"/>
      <c r="K77" s="1079"/>
      <c r="L77" s="1079"/>
      <c r="M77" s="1079"/>
      <c r="N77" s="1079"/>
      <c r="O77" s="1079"/>
      <c r="P77" s="1079"/>
      <c r="Q77" s="1090"/>
    </row>
    <row r="78" spans="1:74" ht="8.1" customHeight="1" x14ac:dyDescent="0.2"/>
  </sheetData>
  <mergeCells count="17">
    <mergeCell ref="B77:Q77"/>
    <mergeCell ref="A1:A2"/>
    <mergeCell ref="C3:N3"/>
    <mergeCell ref="O3:Z3"/>
    <mergeCell ref="AA3:AL3"/>
    <mergeCell ref="AM3:AX3"/>
    <mergeCell ref="B72:Q72"/>
    <mergeCell ref="B76:Q76"/>
    <mergeCell ref="BK3:BV3"/>
    <mergeCell ref="AY3:BJ3"/>
    <mergeCell ref="B71:Q71"/>
    <mergeCell ref="B73:Q73"/>
    <mergeCell ref="B66:Q66"/>
    <mergeCell ref="B67:Q67"/>
    <mergeCell ref="B75:Q75"/>
    <mergeCell ref="B65:Q65"/>
    <mergeCell ref="B74:R74"/>
  </mergeCells>
  <phoneticPr fontId="0" type="noConversion"/>
  <hyperlinks>
    <hyperlink ref="A1:A2" location="Contents!A1" display="Table of Contents" xr:uid="{00000000-0004-0000-1200-000000000000}"/>
  </hyperlinks>
  <pageMargins left="0.25" right="0.25" top="0.25" bottom="0.25" header="0.5" footer="0.5"/>
  <pageSetup scale="78"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BV100"/>
  <sheetViews>
    <sheetView showGridLines="0" zoomScaleNormal="100" workbookViewId="0">
      <pane xSplit="2" ySplit="4" topLeftCell="AO5" activePane="bottomRight" state="frozen"/>
      <selection pane="topRight" activeCell="C1" sqref="C1"/>
      <selection pane="bottomLeft" activeCell="A5" sqref="A5"/>
      <selection pane="bottomRight" activeCell="B1" sqref="B1"/>
    </sheetView>
  </sheetViews>
  <sheetFormatPr defaultColWidth="9.42578125" defaultRowHeight="12" customHeight="1" x14ac:dyDescent="0.25"/>
  <cols>
    <col min="1" max="1" width="12.42578125" style="291" customWidth="1"/>
    <col min="2" max="2" width="27.42578125" style="291" customWidth="1"/>
    <col min="3" max="31" width="6.5703125" style="227" customWidth="1"/>
    <col min="32" max="34" width="6.5703125" style="285" customWidth="1"/>
    <col min="35" max="50" width="6.5703125" style="227" customWidth="1"/>
    <col min="51" max="61" width="6.5703125" style="704" customWidth="1"/>
    <col min="62" max="74" width="6.5703125" style="227" customWidth="1"/>
    <col min="75" max="16384" width="9.42578125" style="291"/>
  </cols>
  <sheetData>
    <row r="1" spans="1:74" ht="12.75" customHeight="1" x14ac:dyDescent="0.25">
      <c r="A1" s="996" t="s">
        <v>478</v>
      </c>
      <c r="B1" s="317" t="s">
        <v>907</v>
      </c>
      <c r="C1" s="226"/>
      <c r="D1" s="226"/>
      <c r="E1" s="226"/>
      <c r="F1" s="226"/>
      <c r="G1" s="226"/>
      <c r="H1" s="226"/>
      <c r="I1" s="226"/>
      <c r="J1" s="226"/>
      <c r="K1" s="226"/>
      <c r="L1" s="226"/>
      <c r="M1" s="226"/>
      <c r="N1" s="226"/>
      <c r="O1" s="226"/>
      <c r="P1" s="226"/>
      <c r="Q1" s="226"/>
      <c r="R1" s="226"/>
      <c r="S1" s="226"/>
      <c r="T1" s="226"/>
      <c r="U1" s="226"/>
      <c r="V1" s="226"/>
      <c r="W1" s="226"/>
      <c r="X1" s="226"/>
      <c r="Y1" s="226"/>
      <c r="Z1" s="226"/>
      <c r="AA1" s="226"/>
      <c r="AB1" s="226"/>
      <c r="AC1" s="226"/>
      <c r="AD1" s="226"/>
      <c r="AE1" s="226"/>
      <c r="AF1" s="226"/>
      <c r="AG1" s="226"/>
      <c r="AH1" s="226"/>
      <c r="AI1" s="226"/>
      <c r="AJ1" s="226"/>
      <c r="AK1" s="226"/>
      <c r="AL1" s="226"/>
      <c r="AM1" s="226"/>
      <c r="AN1" s="226"/>
      <c r="AO1" s="226"/>
      <c r="AP1" s="226"/>
      <c r="AQ1" s="226"/>
      <c r="AR1" s="226"/>
      <c r="AS1" s="226"/>
      <c r="AT1" s="226"/>
      <c r="AU1" s="226"/>
      <c r="AV1" s="226"/>
      <c r="AW1" s="226"/>
      <c r="AX1" s="226"/>
      <c r="AY1" s="684"/>
      <c r="AZ1" s="684"/>
      <c r="BA1" s="684"/>
      <c r="BB1" s="684"/>
      <c r="BC1" s="684"/>
      <c r="BD1" s="684"/>
      <c r="BE1" s="684"/>
      <c r="BF1" s="684"/>
      <c r="BG1" s="684"/>
      <c r="BH1" s="684"/>
      <c r="BI1" s="684"/>
      <c r="BJ1" s="226"/>
      <c r="BK1" s="226"/>
      <c r="BL1" s="226"/>
      <c r="BM1" s="226"/>
      <c r="BN1" s="226"/>
      <c r="BO1" s="226"/>
      <c r="BP1" s="226"/>
      <c r="BQ1" s="226"/>
      <c r="BR1" s="226"/>
      <c r="BS1" s="226"/>
      <c r="BT1" s="226"/>
      <c r="BU1" s="226"/>
      <c r="BV1" s="226"/>
    </row>
    <row r="2" spans="1:74" ht="12.75" customHeight="1" x14ac:dyDescent="0.25">
      <c r="A2" s="997"/>
      <c r="B2" s="318" t="str">
        <f>"U.S. Energy Information Administration  |  Short-Term Energy Outlook - "&amp;Dates!$D$1</f>
        <v>U.S. Energy Information Administration  |  Short-Term Energy Outlook - March 2026</v>
      </c>
      <c r="C2" s="228"/>
      <c r="D2" s="228"/>
      <c r="E2" s="228"/>
      <c r="F2" s="228"/>
      <c r="G2" s="228"/>
      <c r="H2" s="228"/>
      <c r="I2" s="228"/>
      <c r="J2" s="228"/>
      <c r="K2" s="228"/>
      <c r="L2" s="228"/>
      <c r="M2" s="228"/>
      <c r="N2" s="228"/>
      <c r="O2" s="228"/>
      <c r="P2" s="228"/>
      <c r="Q2" s="228"/>
      <c r="R2" s="228"/>
      <c r="S2" s="228"/>
      <c r="T2" s="228"/>
      <c r="U2" s="228"/>
      <c r="V2" s="228"/>
      <c r="W2" s="228"/>
      <c r="X2" s="228"/>
      <c r="Y2" s="228"/>
      <c r="Z2" s="228"/>
      <c r="AA2" s="228"/>
      <c r="AB2" s="228"/>
      <c r="AC2" s="228"/>
      <c r="AD2" s="228"/>
      <c r="AE2" s="228"/>
      <c r="AF2" s="279"/>
      <c r="AG2" s="279"/>
      <c r="AH2" s="279"/>
      <c r="AI2" s="228"/>
      <c r="AJ2" s="228"/>
      <c r="AK2" s="228"/>
      <c r="AL2" s="228"/>
      <c r="AM2" s="228"/>
      <c r="AN2" s="228"/>
      <c r="AO2" s="228"/>
      <c r="AP2" s="228"/>
      <c r="AQ2" s="228"/>
      <c r="AR2" s="228"/>
      <c r="AS2" s="228"/>
      <c r="AT2" s="228"/>
      <c r="AU2" s="228"/>
      <c r="AV2" s="228"/>
      <c r="AW2" s="228"/>
      <c r="AX2" s="228"/>
      <c r="AY2" s="695"/>
      <c r="AZ2" s="695"/>
      <c r="BA2" s="695"/>
      <c r="BB2" s="695"/>
      <c r="BC2" s="695"/>
      <c r="BD2" s="695"/>
      <c r="BE2" s="695"/>
      <c r="BF2" s="695"/>
      <c r="BG2" s="695"/>
      <c r="BH2" s="695"/>
      <c r="BI2" s="695"/>
      <c r="BJ2" s="228"/>
      <c r="BK2" s="228"/>
      <c r="BL2" s="228"/>
      <c r="BM2" s="228"/>
      <c r="BN2" s="228"/>
      <c r="BO2" s="228"/>
      <c r="BP2" s="228"/>
      <c r="BQ2" s="228"/>
      <c r="BR2" s="228"/>
      <c r="BS2" s="228"/>
      <c r="BT2" s="228"/>
      <c r="BU2" s="228"/>
      <c r="BV2" s="228"/>
    </row>
    <row r="3" spans="1:74" ht="12.75" customHeight="1" x14ac:dyDescent="0.25">
      <c r="A3" s="316" t="s">
        <v>760</v>
      </c>
      <c r="B3" s="294"/>
      <c r="C3" s="1091">
        <f>Dates!D3</f>
        <v>2022</v>
      </c>
      <c r="D3" s="1000"/>
      <c r="E3" s="1000"/>
      <c r="F3" s="1000"/>
      <c r="G3" s="1000"/>
      <c r="H3" s="1000"/>
      <c r="I3" s="1000"/>
      <c r="J3" s="1000"/>
      <c r="K3" s="1000"/>
      <c r="L3" s="1000"/>
      <c r="M3" s="1000"/>
      <c r="N3" s="1077"/>
      <c r="O3" s="999">
        <f>C3+1</f>
        <v>2023</v>
      </c>
      <c r="P3" s="1000"/>
      <c r="Q3" s="1000"/>
      <c r="R3" s="1000"/>
      <c r="S3" s="1000"/>
      <c r="T3" s="1000"/>
      <c r="U3" s="1000"/>
      <c r="V3" s="1000"/>
      <c r="W3" s="1000"/>
      <c r="X3" s="1000"/>
      <c r="Y3" s="1000"/>
      <c r="Z3" s="1077"/>
      <c r="AA3" s="999">
        <f>O3+1</f>
        <v>2024</v>
      </c>
      <c r="AB3" s="1000"/>
      <c r="AC3" s="1000"/>
      <c r="AD3" s="1000"/>
      <c r="AE3" s="1000"/>
      <c r="AF3" s="1000"/>
      <c r="AG3" s="1000"/>
      <c r="AH3" s="1000"/>
      <c r="AI3" s="1000"/>
      <c r="AJ3" s="1000"/>
      <c r="AK3" s="1000"/>
      <c r="AL3" s="1077"/>
      <c r="AM3" s="999">
        <f>AA3+1</f>
        <v>2025</v>
      </c>
      <c r="AN3" s="1000"/>
      <c r="AO3" s="1000"/>
      <c r="AP3" s="1000"/>
      <c r="AQ3" s="1000"/>
      <c r="AR3" s="1000"/>
      <c r="AS3" s="1000"/>
      <c r="AT3" s="1000"/>
      <c r="AU3" s="1000"/>
      <c r="AV3" s="1000"/>
      <c r="AW3" s="1000"/>
      <c r="AX3" s="1077"/>
      <c r="AY3" s="999">
        <f>AM3+1</f>
        <v>2026</v>
      </c>
      <c r="AZ3" s="1000"/>
      <c r="BA3" s="1000"/>
      <c r="BB3" s="1000"/>
      <c r="BC3" s="1000"/>
      <c r="BD3" s="1000"/>
      <c r="BE3" s="1000"/>
      <c r="BF3" s="1000"/>
      <c r="BG3" s="1000"/>
      <c r="BH3" s="1000"/>
      <c r="BI3" s="1000"/>
      <c r="BJ3" s="1077"/>
      <c r="BK3" s="999">
        <f>AY3+1</f>
        <v>2027</v>
      </c>
      <c r="BL3" s="1000"/>
      <c r="BM3" s="1000"/>
      <c r="BN3" s="1000"/>
      <c r="BO3" s="1000"/>
      <c r="BP3" s="1000"/>
      <c r="BQ3" s="1000"/>
      <c r="BR3" s="1000"/>
      <c r="BS3" s="1000"/>
      <c r="BT3" s="1000"/>
      <c r="BU3" s="1000"/>
      <c r="BV3" s="1077"/>
    </row>
    <row r="4" spans="1:74" ht="12" customHeight="1" x14ac:dyDescent="0.25">
      <c r="A4" s="322" t="str">
        <f>TEXT(Dates!$D$2,"dddd, mmmm d, yyyy")</f>
        <v>Monday, March 9, 2026</v>
      </c>
      <c r="B4" s="295"/>
      <c r="C4" s="12" t="s">
        <v>214</v>
      </c>
      <c r="D4" s="12" t="s">
        <v>215</v>
      </c>
      <c r="E4" s="12" t="s">
        <v>216</v>
      </c>
      <c r="F4" s="12" t="s">
        <v>217</v>
      </c>
      <c r="G4" s="12" t="s">
        <v>218</v>
      </c>
      <c r="H4" s="12" t="s">
        <v>219</v>
      </c>
      <c r="I4" s="12" t="s">
        <v>220</v>
      </c>
      <c r="J4" s="12" t="s">
        <v>221</v>
      </c>
      <c r="K4" s="12" t="s">
        <v>222</v>
      </c>
      <c r="L4" s="12" t="s">
        <v>223</v>
      </c>
      <c r="M4" s="12" t="s">
        <v>224</v>
      </c>
      <c r="N4" s="12" t="s">
        <v>225</v>
      </c>
      <c r="O4" s="12" t="s">
        <v>214</v>
      </c>
      <c r="P4" s="12" t="s">
        <v>215</v>
      </c>
      <c r="Q4" s="12" t="s">
        <v>216</v>
      </c>
      <c r="R4" s="12" t="s">
        <v>217</v>
      </c>
      <c r="S4" s="12" t="s">
        <v>218</v>
      </c>
      <c r="T4" s="12" t="s">
        <v>219</v>
      </c>
      <c r="U4" s="12" t="s">
        <v>220</v>
      </c>
      <c r="V4" s="12" t="s">
        <v>221</v>
      </c>
      <c r="W4" s="12" t="s">
        <v>222</v>
      </c>
      <c r="X4" s="12" t="s">
        <v>223</v>
      </c>
      <c r="Y4" s="12" t="s">
        <v>224</v>
      </c>
      <c r="Z4" s="12" t="s">
        <v>225</v>
      </c>
      <c r="AA4" s="12" t="s">
        <v>214</v>
      </c>
      <c r="AB4" s="12" t="s">
        <v>215</v>
      </c>
      <c r="AC4" s="12" t="s">
        <v>216</v>
      </c>
      <c r="AD4" s="12" t="s">
        <v>217</v>
      </c>
      <c r="AE4" s="12" t="s">
        <v>218</v>
      </c>
      <c r="AF4" s="12" t="s">
        <v>219</v>
      </c>
      <c r="AG4" s="12" t="s">
        <v>220</v>
      </c>
      <c r="AH4" s="12" t="s">
        <v>221</v>
      </c>
      <c r="AI4" s="12" t="s">
        <v>222</v>
      </c>
      <c r="AJ4" s="12" t="s">
        <v>223</v>
      </c>
      <c r="AK4" s="12" t="s">
        <v>224</v>
      </c>
      <c r="AL4" s="12" t="s">
        <v>225</v>
      </c>
      <c r="AM4" s="12" t="s">
        <v>214</v>
      </c>
      <c r="AN4" s="12" t="s">
        <v>215</v>
      </c>
      <c r="AO4" s="12" t="s">
        <v>216</v>
      </c>
      <c r="AP4" s="12" t="s">
        <v>217</v>
      </c>
      <c r="AQ4" s="12" t="s">
        <v>218</v>
      </c>
      <c r="AR4" s="12" t="s">
        <v>219</v>
      </c>
      <c r="AS4" s="12" t="s">
        <v>220</v>
      </c>
      <c r="AT4" s="12" t="s">
        <v>221</v>
      </c>
      <c r="AU4" s="12" t="s">
        <v>222</v>
      </c>
      <c r="AV4" s="12" t="s">
        <v>223</v>
      </c>
      <c r="AW4" s="12" t="s">
        <v>224</v>
      </c>
      <c r="AX4" s="12" t="s">
        <v>225</v>
      </c>
      <c r="AY4" s="633" t="s">
        <v>214</v>
      </c>
      <c r="AZ4" s="633" t="s">
        <v>215</v>
      </c>
      <c r="BA4" s="633" t="s">
        <v>216</v>
      </c>
      <c r="BB4" s="633" t="s">
        <v>217</v>
      </c>
      <c r="BC4" s="633" t="s">
        <v>218</v>
      </c>
      <c r="BD4" s="633" t="s">
        <v>219</v>
      </c>
      <c r="BE4" s="633" t="s">
        <v>220</v>
      </c>
      <c r="BF4" s="633" t="s">
        <v>221</v>
      </c>
      <c r="BG4" s="633" t="s">
        <v>222</v>
      </c>
      <c r="BH4" s="633" t="s">
        <v>223</v>
      </c>
      <c r="BI4" s="633" t="s">
        <v>224</v>
      </c>
      <c r="BJ4" s="12" t="s">
        <v>225</v>
      </c>
      <c r="BK4" s="12" t="s">
        <v>214</v>
      </c>
      <c r="BL4" s="12" t="s">
        <v>215</v>
      </c>
      <c r="BM4" s="12" t="s">
        <v>216</v>
      </c>
      <c r="BN4" s="12" t="s">
        <v>217</v>
      </c>
      <c r="BO4" s="12" t="s">
        <v>218</v>
      </c>
      <c r="BP4" s="12" t="s">
        <v>219</v>
      </c>
      <c r="BQ4" s="12" t="s">
        <v>220</v>
      </c>
      <c r="BR4" s="12" t="s">
        <v>221</v>
      </c>
      <c r="BS4" s="12" t="s">
        <v>222</v>
      </c>
      <c r="BT4" s="12" t="s">
        <v>223</v>
      </c>
      <c r="BU4" s="12" t="s">
        <v>224</v>
      </c>
      <c r="BV4" s="12" t="s">
        <v>225</v>
      </c>
    </row>
    <row r="5" spans="1:74" ht="12" customHeight="1" x14ac:dyDescent="0.25">
      <c r="A5" s="293"/>
      <c r="B5" s="292" t="s">
        <v>1039</v>
      </c>
      <c r="C5" s="232"/>
      <c r="D5" s="467"/>
      <c r="E5" s="467"/>
      <c r="F5" s="467"/>
      <c r="G5" s="467"/>
      <c r="H5" s="467"/>
      <c r="I5" s="467"/>
      <c r="J5" s="467"/>
      <c r="K5" s="467"/>
      <c r="L5" s="467"/>
      <c r="M5" s="467"/>
      <c r="N5" s="233"/>
      <c r="O5" s="232"/>
      <c r="P5" s="467"/>
      <c r="Q5" s="467"/>
      <c r="R5" s="467"/>
      <c r="S5" s="467"/>
      <c r="T5" s="467"/>
      <c r="U5" s="467"/>
      <c r="V5" s="467"/>
      <c r="W5" s="467"/>
      <c r="X5" s="467"/>
      <c r="Y5" s="467"/>
      <c r="Z5" s="233"/>
      <c r="AA5" s="232"/>
      <c r="AB5" s="467"/>
      <c r="AC5" s="467"/>
      <c r="AD5" s="467"/>
      <c r="AE5" s="467"/>
      <c r="AF5" s="467"/>
      <c r="AG5" s="467"/>
      <c r="AH5" s="467"/>
      <c r="AI5" s="467"/>
      <c r="AJ5" s="467"/>
      <c r="AK5" s="467"/>
      <c r="AL5" s="233"/>
      <c r="AM5" s="232"/>
      <c r="AN5" s="467"/>
      <c r="AO5" s="467"/>
      <c r="AP5" s="467"/>
      <c r="AQ5" s="467"/>
      <c r="AR5" s="467"/>
      <c r="AS5" s="467"/>
      <c r="AT5" s="467"/>
      <c r="AU5" s="467"/>
      <c r="AV5" s="467"/>
      <c r="AW5" s="467"/>
      <c r="AX5" s="233"/>
      <c r="AY5" s="233"/>
      <c r="AZ5" s="945"/>
      <c r="BA5" s="472"/>
      <c r="BB5" s="472"/>
      <c r="BC5" s="472"/>
      <c r="BD5" s="472"/>
      <c r="BE5" s="472"/>
      <c r="BF5" s="472"/>
      <c r="BG5" s="472"/>
      <c r="BH5" s="472"/>
      <c r="BI5" s="472"/>
      <c r="BJ5" s="472"/>
      <c r="BK5" s="473"/>
      <c r="BL5" s="472"/>
      <c r="BM5" s="472"/>
      <c r="BN5" s="472"/>
      <c r="BO5" s="472"/>
      <c r="BP5" s="472"/>
      <c r="BQ5" s="472"/>
      <c r="BR5" s="472"/>
      <c r="BS5" s="472"/>
      <c r="BT5" s="472"/>
      <c r="BU5" s="472"/>
      <c r="BV5" s="472"/>
    </row>
    <row r="6" spans="1:74" s="482" customFormat="1" ht="12" customHeight="1" x14ac:dyDescent="0.25">
      <c r="A6" s="481"/>
      <c r="B6" s="484" t="s">
        <v>1033</v>
      </c>
      <c r="C6" s="301"/>
      <c r="D6" s="301"/>
      <c r="E6" s="301"/>
      <c r="F6" s="301"/>
      <c r="G6" s="301"/>
      <c r="H6" s="301"/>
      <c r="I6" s="301"/>
      <c r="J6" s="301"/>
      <c r="K6" s="301"/>
      <c r="L6" s="301"/>
      <c r="M6" s="301"/>
      <c r="N6" s="301"/>
      <c r="O6" s="301"/>
      <c r="P6" s="301"/>
      <c r="Q6" s="301"/>
      <c r="R6" s="301"/>
      <c r="S6" s="301"/>
      <c r="T6" s="301"/>
      <c r="U6" s="301"/>
      <c r="V6" s="301"/>
      <c r="W6" s="301"/>
      <c r="X6" s="301"/>
      <c r="Y6" s="301"/>
      <c r="Z6" s="301"/>
      <c r="AA6" s="301"/>
      <c r="AB6" s="301"/>
      <c r="AC6" s="480"/>
      <c r="AD6" s="480"/>
      <c r="AE6" s="480"/>
      <c r="AF6" s="480"/>
      <c r="AG6" s="480"/>
      <c r="AH6" s="480"/>
      <c r="AI6" s="480"/>
      <c r="AJ6" s="480"/>
      <c r="AK6" s="480"/>
      <c r="AL6" s="480"/>
      <c r="AM6" s="480"/>
      <c r="AN6" s="480"/>
      <c r="AO6" s="480"/>
      <c r="AP6" s="480"/>
      <c r="AQ6" s="480"/>
      <c r="AR6" s="480"/>
      <c r="AS6" s="480"/>
      <c r="AT6" s="480"/>
      <c r="AU6" s="480"/>
      <c r="AV6" s="480"/>
      <c r="AW6" s="480"/>
      <c r="AX6" s="480"/>
      <c r="AY6" s="480"/>
      <c r="AZ6" s="948"/>
      <c r="BA6" s="886"/>
      <c r="BB6" s="886"/>
      <c r="BC6" s="886"/>
      <c r="BD6" s="462"/>
      <c r="BE6" s="462"/>
      <c r="BF6" s="462"/>
      <c r="BG6" s="462"/>
      <c r="BH6" s="462"/>
      <c r="BI6" s="462"/>
      <c r="BJ6" s="462"/>
      <c r="BK6" s="462"/>
      <c r="BL6" s="462"/>
      <c r="BM6" s="462"/>
      <c r="BN6" s="462"/>
      <c r="BO6" s="462"/>
      <c r="BP6" s="462"/>
      <c r="BQ6" s="462"/>
      <c r="BR6" s="462"/>
      <c r="BS6" s="462"/>
      <c r="BT6" s="462"/>
      <c r="BU6" s="462"/>
      <c r="BV6" s="462"/>
    </row>
    <row r="7" spans="1:74" ht="12" customHeight="1" x14ac:dyDescent="0.25">
      <c r="A7" s="293" t="s">
        <v>763</v>
      </c>
      <c r="B7" s="483" t="s">
        <v>1021</v>
      </c>
      <c r="C7" s="468">
        <v>479.64890000000003</v>
      </c>
      <c r="D7" s="468">
        <v>479.6934</v>
      </c>
      <c r="E7" s="468">
        <v>479.3648</v>
      </c>
      <c r="F7" s="468">
        <v>479.43270000000001</v>
      </c>
      <c r="G7" s="468">
        <v>481.55290000000002</v>
      </c>
      <c r="H7" s="468">
        <v>482.71510000000001</v>
      </c>
      <c r="I7" s="468">
        <v>483.77749999999997</v>
      </c>
      <c r="J7" s="468">
        <v>483.68079999999998</v>
      </c>
      <c r="K7" s="468">
        <v>483.65350000000001</v>
      </c>
      <c r="L7" s="468">
        <v>483.65350000000001</v>
      </c>
      <c r="M7" s="468">
        <v>483.97699999999998</v>
      </c>
      <c r="N7" s="468">
        <v>483.61470000000003</v>
      </c>
      <c r="O7" s="468">
        <v>484.85059999999999</v>
      </c>
      <c r="P7" s="468">
        <v>486.03859999999997</v>
      </c>
      <c r="Q7" s="468">
        <v>486.06299999999999</v>
      </c>
      <c r="R7" s="468">
        <v>487.63220000000001</v>
      </c>
      <c r="S7" s="468">
        <v>486.74250000000001</v>
      </c>
      <c r="T7" s="468">
        <v>487.7097</v>
      </c>
      <c r="U7" s="468">
        <v>488.5147</v>
      </c>
      <c r="V7" s="468">
        <v>488.5147</v>
      </c>
      <c r="W7" s="468">
        <v>488.13170000000002</v>
      </c>
      <c r="X7" s="468">
        <v>488.13290000000001</v>
      </c>
      <c r="Y7" s="468">
        <v>488.82470000000001</v>
      </c>
      <c r="Z7" s="468">
        <v>488.90089999999998</v>
      </c>
      <c r="AA7" s="468">
        <v>489.15539999999999</v>
      </c>
      <c r="AB7" s="468">
        <v>489.15539999999999</v>
      </c>
      <c r="AC7" s="468">
        <v>488.44909999999999</v>
      </c>
      <c r="AD7" s="468">
        <v>488.03230000000002</v>
      </c>
      <c r="AE7" s="468">
        <v>488.17329999999998</v>
      </c>
      <c r="AF7" s="468">
        <v>486.76190000000003</v>
      </c>
      <c r="AG7" s="468">
        <v>487.57060000000001</v>
      </c>
      <c r="AH7" s="468">
        <v>487.5686</v>
      </c>
      <c r="AI7" s="468">
        <v>487.56659999999999</v>
      </c>
      <c r="AJ7" s="468">
        <v>487.4359</v>
      </c>
      <c r="AK7" s="468">
        <v>487.53730000000002</v>
      </c>
      <c r="AL7" s="468">
        <v>487.89449999999999</v>
      </c>
      <c r="AM7" s="468">
        <v>489.49669999999998</v>
      </c>
      <c r="AN7" s="468">
        <v>489.53570000000002</v>
      </c>
      <c r="AO7" s="468">
        <v>489.19409999999999</v>
      </c>
      <c r="AP7" s="468">
        <v>489.3039</v>
      </c>
      <c r="AQ7" s="468">
        <v>489.86020000000002</v>
      </c>
      <c r="AR7" s="468">
        <v>490.41039999999998</v>
      </c>
      <c r="AS7" s="468">
        <v>490.47640000000001</v>
      </c>
      <c r="AT7" s="468">
        <v>491.16910000000001</v>
      </c>
      <c r="AU7" s="468">
        <v>491.16910000000001</v>
      </c>
      <c r="AV7" s="468">
        <v>491.863</v>
      </c>
      <c r="AW7" s="468">
        <v>492.10419999999999</v>
      </c>
      <c r="AX7" s="468">
        <v>493.8707</v>
      </c>
      <c r="AY7" s="468">
        <v>494.8451</v>
      </c>
      <c r="AZ7" s="917">
        <v>494.0951</v>
      </c>
      <c r="BA7" s="456">
        <v>494.21109999999999</v>
      </c>
      <c r="BB7" s="456">
        <v>494.60610000000003</v>
      </c>
      <c r="BC7" s="456">
        <v>494.72620000000001</v>
      </c>
      <c r="BD7" s="456">
        <v>495.57889999999998</v>
      </c>
      <c r="BE7" s="456">
        <v>494.89330000000001</v>
      </c>
      <c r="BF7" s="456">
        <v>494.9205</v>
      </c>
      <c r="BG7" s="456">
        <v>495.01830000000001</v>
      </c>
      <c r="BH7" s="456">
        <v>495.4375</v>
      </c>
      <c r="BI7" s="456">
        <v>496.02859999999998</v>
      </c>
      <c r="BJ7" s="456">
        <v>495.0609</v>
      </c>
      <c r="BK7" s="456">
        <v>493.69209999999998</v>
      </c>
      <c r="BL7" s="456">
        <v>493.69709999999998</v>
      </c>
      <c r="BM7" s="456">
        <v>493.28109999999998</v>
      </c>
      <c r="BN7" s="456">
        <v>492.84609999999998</v>
      </c>
      <c r="BO7" s="456">
        <v>493.0831</v>
      </c>
      <c r="BP7" s="456">
        <v>493.44900000000001</v>
      </c>
      <c r="BQ7" s="456">
        <v>493.86040000000003</v>
      </c>
      <c r="BR7" s="456">
        <v>493.86040000000003</v>
      </c>
      <c r="BS7" s="456">
        <v>493.86040000000003</v>
      </c>
      <c r="BT7" s="456">
        <v>494.8374</v>
      </c>
      <c r="BU7" s="456">
        <v>494.8374</v>
      </c>
      <c r="BV7" s="456">
        <v>496.94940000000003</v>
      </c>
    </row>
    <row r="8" spans="1:74" ht="12" customHeight="1" x14ac:dyDescent="0.25">
      <c r="A8" s="293" t="s">
        <v>764</v>
      </c>
      <c r="B8" s="483" t="s">
        <v>473</v>
      </c>
      <c r="C8" s="468">
        <v>200.59809999999999</v>
      </c>
      <c r="D8" s="468">
        <v>200.5686</v>
      </c>
      <c r="E8" s="468">
        <v>199.3766</v>
      </c>
      <c r="F8" s="468">
        <v>198.9316</v>
      </c>
      <c r="G8" s="468">
        <v>197.4076</v>
      </c>
      <c r="H8" s="468">
        <v>194.4196</v>
      </c>
      <c r="I8" s="468">
        <v>194.4376</v>
      </c>
      <c r="J8" s="468">
        <v>193.4126</v>
      </c>
      <c r="K8" s="468">
        <v>190.98159999999999</v>
      </c>
      <c r="L8" s="468">
        <v>190.98159999999999</v>
      </c>
      <c r="M8" s="468">
        <v>190.8271</v>
      </c>
      <c r="N8" s="468">
        <v>187.87209999999999</v>
      </c>
      <c r="O8" s="468">
        <v>185.39940000000001</v>
      </c>
      <c r="P8" s="468">
        <v>185.3888</v>
      </c>
      <c r="Q8" s="468">
        <v>184.5839</v>
      </c>
      <c r="R8" s="468">
        <v>184.5839</v>
      </c>
      <c r="S8" s="468">
        <v>183.09190000000001</v>
      </c>
      <c r="T8" s="468">
        <v>180.93870000000001</v>
      </c>
      <c r="U8" s="468">
        <v>180.28980000000001</v>
      </c>
      <c r="V8" s="468">
        <v>179.6765</v>
      </c>
      <c r="W8" s="468">
        <v>178.8115</v>
      </c>
      <c r="X8" s="468">
        <v>178.32650000000001</v>
      </c>
      <c r="Y8" s="468">
        <v>178.32650000000001</v>
      </c>
      <c r="Z8" s="468">
        <v>177.01849999999999</v>
      </c>
      <c r="AA8" s="468">
        <v>176.096</v>
      </c>
      <c r="AB8" s="468">
        <v>176.096</v>
      </c>
      <c r="AC8" s="468">
        <v>175.92250000000001</v>
      </c>
      <c r="AD8" s="468">
        <v>175.29640000000001</v>
      </c>
      <c r="AE8" s="468">
        <v>174.8004</v>
      </c>
      <c r="AF8" s="468">
        <v>174.62039999999999</v>
      </c>
      <c r="AG8" s="468">
        <v>174.62039999999999</v>
      </c>
      <c r="AH8" s="468">
        <v>174.62039999999999</v>
      </c>
      <c r="AI8" s="468">
        <v>174.3614</v>
      </c>
      <c r="AJ8" s="468">
        <v>173.18340000000001</v>
      </c>
      <c r="AK8" s="468">
        <v>173.19640000000001</v>
      </c>
      <c r="AL8" s="468">
        <v>172.7764</v>
      </c>
      <c r="AM8" s="468">
        <v>171.27160000000001</v>
      </c>
      <c r="AN8" s="468">
        <v>170.86160000000001</v>
      </c>
      <c r="AO8" s="468">
        <v>170.4786</v>
      </c>
      <c r="AP8" s="468">
        <v>170.42160000000001</v>
      </c>
      <c r="AQ8" s="468">
        <v>170.42160000000001</v>
      </c>
      <c r="AR8" s="468">
        <v>170.42160000000001</v>
      </c>
      <c r="AS8" s="468">
        <v>170.43530000000001</v>
      </c>
      <c r="AT8" s="468">
        <v>170.43530000000001</v>
      </c>
      <c r="AU8" s="468">
        <v>170.43530000000001</v>
      </c>
      <c r="AV8" s="468">
        <v>169.53530000000001</v>
      </c>
      <c r="AW8" s="468">
        <v>168.6353</v>
      </c>
      <c r="AX8" s="468">
        <v>168.6317</v>
      </c>
      <c r="AY8" s="468">
        <v>168.6317</v>
      </c>
      <c r="AZ8" s="917">
        <v>167.30119999999999</v>
      </c>
      <c r="BA8" s="456">
        <v>166.7842</v>
      </c>
      <c r="BB8" s="456">
        <v>166.7842</v>
      </c>
      <c r="BC8" s="456">
        <v>166.7842</v>
      </c>
      <c r="BD8" s="456">
        <v>165.58330000000001</v>
      </c>
      <c r="BE8" s="456">
        <v>165.58330000000001</v>
      </c>
      <c r="BF8" s="456">
        <v>165.58330000000001</v>
      </c>
      <c r="BG8" s="456">
        <v>165.58330000000001</v>
      </c>
      <c r="BH8" s="456">
        <v>165.58330000000001</v>
      </c>
      <c r="BI8" s="456">
        <v>165.58330000000001</v>
      </c>
      <c r="BJ8" s="456">
        <v>162.2773</v>
      </c>
      <c r="BK8" s="456">
        <v>162.2773</v>
      </c>
      <c r="BL8" s="456">
        <v>162.2773</v>
      </c>
      <c r="BM8" s="456">
        <v>162.2773</v>
      </c>
      <c r="BN8" s="456">
        <v>162.2773</v>
      </c>
      <c r="BO8" s="456">
        <v>162.2773</v>
      </c>
      <c r="BP8" s="456">
        <v>161.9803</v>
      </c>
      <c r="BQ8" s="456">
        <v>161.9803</v>
      </c>
      <c r="BR8" s="456">
        <v>161.9803</v>
      </c>
      <c r="BS8" s="456">
        <v>161.9803</v>
      </c>
      <c r="BT8" s="456">
        <v>161.9803</v>
      </c>
      <c r="BU8" s="456">
        <v>161.9803</v>
      </c>
      <c r="BV8" s="456">
        <v>155.41829999999999</v>
      </c>
    </row>
    <row r="9" spans="1:74" ht="12" customHeight="1" x14ac:dyDescent="0.25">
      <c r="A9" s="293" t="s">
        <v>765</v>
      </c>
      <c r="B9" s="483" t="s">
        <v>313</v>
      </c>
      <c r="C9" s="468">
        <v>29.762799999999999</v>
      </c>
      <c r="D9" s="468">
        <v>29.762799999999999</v>
      </c>
      <c r="E9" s="468">
        <v>29.722100000000001</v>
      </c>
      <c r="F9" s="468">
        <v>29.599799999999998</v>
      </c>
      <c r="G9" s="468">
        <v>29.605599999999999</v>
      </c>
      <c r="H9" s="468">
        <v>29.437100000000001</v>
      </c>
      <c r="I9" s="468">
        <v>29.4358</v>
      </c>
      <c r="J9" s="468">
        <v>29.440300000000001</v>
      </c>
      <c r="K9" s="468">
        <v>29.3536</v>
      </c>
      <c r="L9" s="468">
        <v>29.323499999999999</v>
      </c>
      <c r="M9" s="468">
        <v>29.292899999999999</v>
      </c>
      <c r="N9" s="468">
        <v>29.2455</v>
      </c>
      <c r="O9" s="468">
        <v>28.180499999999999</v>
      </c>
      <c r="P9" s="468">
        <v>28.183599999999998</v>
      </c>
      <c r="Q9" s="468">
        <v>28.1751</v>
      </c>
      <c r="R9" s="468">
        <v>28.177600000000002</v>
      </c>
      <c r="S9" s="468">
        <v>28.135000000000002</v>
      </c>
      <c r="T9" s="468">
        <v>27.988299999999999</v>
      </c>
      <c r="U9" s="468">
        <v>27.9908</v>
      </c>
      <c r="V9" s="468">
        <v>28.0016</v>
      </c>
      <c r="W9" s="468">
        <v>28.003799999999998</v>
      </c>
      <c r="X9" s="468">
        <v>28.003799999999998</v>
      </c>
      <c r="Y9" s="468">
        <v>28.000599999999999</v>
      </c>
      <c r="Z9" s="468">
        <v>27.9895</v>
      </c>
      <c r="AA9" s="468">
        <v>27.306699999999999</v>
      </c>
      <c r="AB9" s="468">
        <v>27.308299999999999</v>
      </c>
      <c r="AC9" s="468">
        <v>27.3111</v>
      </c>
      <c r="AD9" s="468">
        <v>27.310300000000002</v>
      </c>
      <c r="AE9" s="468">
        <v>27.302299999999999</v>
      </c>
      <c r="AF9" s="468">
        <v>27.1983</v>
      </c>
      <c r="AG9" s="468">
        <v>27.198599999999999</v>
      </c>
      <c r="AH9" s="468">
        <v>27.192599999999999</v>
      </c>
      <c r="AI9" s="468">
        <v>27.182400000000001</v>
      </c>
      <c r="AJ9" s="468">
        <v>27.1829</v>
      </c>
      <c r="AK9" s="468">
        <v>27.181000000000001</v>
      </c>
      <c r="AL9" s="468">
        <v>27.175999999999998</v>
      </c>
      <c r="AM9" s="468">
        <v>27.278099999999998</v>
      </c>
      <c r="AN9" s="468">
        <v>27.278099999999998</v>
      </c>
      <c r="AO9" s="468">
        <v>27.278099999999998</v>
      </c>
      <c r="AP9" s="468">
        <v>27.2697</v>
      </c>
      <c r="AQ9" s="468">
        <v>26.6434</v>
      </c>
      <c r="AR9" s="468">
        <v>26.6434</v>
      </c>
      <c r="AS9" s="468">
        <v>26.647200000000002</v>
      </c>
      <c r="AT9" s="468">
        <v>26.650099999999998</v>
      </c>
      <c r="AU9" s="468">
        <v>26.676100000000002</v>
      </c>
      <c r="AV9" s="468">
        <v>26.674700000000001</v>
      </c>
      <c r="AW9" s="468">
        <v>26.674700000000001</v>
      </c>
      <c r="AX9" s="468">
        <v>26.640699999999999</v>
      </c>
      <c r="AY9" s="468">
        <v>26.640699999999999</v>
      </c>
      <c r="AZ9" s="917">
        <v>26.650600000000001</v>
      </c>
      <c r="BA9" s="456">
        <v>26.650600000000001</v>
      </c>
      <c r="BB9" s="456">
        <v>26.650600000000001</v>
      </c>
      <c r="BC9" s="456">
        <v>26.670400000000001</v>
      </c>
      <c r="BD9" s="456">
        <v>26.657299999999999</v>
      </c>
      <c r="BE9" s="456">
        <v>26.657299999999999</v>
      </c>
      <c r="BF9" s="456">
        <v>26.657299999999999</v>
      </c>
      <c r="BG9" s="456">
        <v>26.657299999999999</v>
      </c>
      <c r="BH9" s="456">
        <v>26.657299999999999</v>
      </c>
      <c r="BI9" s="456">
        <v>26.657299999999999</v>
      </c>
      <c r="BJ9" s="456">
        <v>26.653700000000001</v>
      </c>
      <c r="BK9" s="456">
        <v>26.653700000000001</v>
      </c>
      <c r="BL9" s="456">
        <v>26.653700000000001</v>
      </c>
      <c r="BM9" s="456">
        <v>26.653700000000001</v>
      </c>
      <c r="BN9" s="456">
        <v>26.653700000000001</v>
      </c>
      <c r="BO9" s="456">
        <v>26.653700000000001</v>
      </c>
      <c r="BP9" s="456">
        <v>26.653700000000001</v>
      </c>
      <c r="BQ9" s="456">
        <v>26.653700000000001</v>
      </c>
      <c r="BR9" s="456">
        <v>26.653700000000001</v>
      </c>
      <c r="BS9" s="456">
        <v>26.653700000000001</v>
      </c>
      <c r="BT9" s="456">
        <v>26.653700000000001</v>
      </c>
      <c r="BU9" s="456">
        <v>26.653700000000001</v>
      </c>
      <c r="BV9" s="456">
        <v>26.7377</v>
      </c>
    </row>
    <row r="10" spans="1:74" ht="12" customHeight="1" x14ac:dyDescent="0.25">
      <c r="A10" s="293" t="s">
        <v>766</v>
      </c>
      <c r="B10" s="483" t="s">
        <v>1538</v>
      </c>
      <c r="C10" s="468">
        <v>0.36430000000000001</v>
      </c>
      <c r="D10" s="468">
        <v>0.36430000000000001</v>
      </c>
      <c r="E10" s="468">
        <v>0.36430000000000001</v>
      </c>
      <c r="F10" s="468">
        <v>0.36430000000000001</v>
      </c>
      <c r="G10" s="468">
        <v>0.36430000000000001</v>
      </c>
      <c r="H10" s="468">
        <v>0.36430000000000001</v>
      </c>
      <c r="I10" s="468">
        <v>0.36430000000000001</v>
      </c>
      <c r="J10" s="468">
        <v>0.36430000000000001</v>
      </c>
      <c r="K10" s="468">
        <v>0.36430000000000001</v>
      </c>
      <c r="L10" s="468">
        <v>0.36430000000000001</v>
      </c>
      <c r="M10" s="468">
        <v>0.36430000000000001</v>
      </c>
      <c r="N10" s="468">
        <v>0.36430000000000001</v>
      </c>
      <c r="O10" s="468">
        <v>0.36430000000000001</v>
      </c>
      <c r="P10" s="468">
        <v>0.36430000000000001</v>
      </c>
      <c r="Q10" s="468">
        <v>0.36430000000000001</v>
      </c>
      <c r="R10" s="468">
        <v>0.36430000000000001</v>
      </c>
      <c r="S10" s="468">
        <v>0.36430000000000001</v>
      </c>
      <c r="T10" s="468">
        <v>0.36430000000000001</v>
      </c>
      <c r="U10" s="468">
        <v>0.36430000000000001</v>
      </c>
      <c r="V10" s="468">
        <v>0.36430000000000001</v>
      </c>
      <c r="W10" s="468">
        <v>0.36430000000000001</v>
      </c>
      <c r="X10" s="468">
        <v>0.36430000000000001</v>
      </c>
      <c r="Y10" s="468">
        <v>0.36430000000000001</v>
      </c>
      <c r="Z10" s="468">
        <v>0.36430000000000001</v>
      </c>
      <c r="AA10" s="468">
        <v>0.36430000000000001</v>
      </c>
      <c r="AB10" s="468">
        <v>0.36430000000000001</v>
      </c>
      <c r="AC10" s="468">
        <v>0.36430000000000001</v>
      </c>
      <c r="AD10" s="468">
        <v>0.33629999999999999</v>
      </c>
      <c r="AE10" s="468">
        <v>0.33629999999999999</v>
      </c>
      <c r="AF10" s="468">
        <v>0.33629999999999999</v>
      </c>
      <c r="AG10" s="468">
        <v>0.33629999999999999</v>
      </c>
      <c r="AH10" s="468">
        <v>0.33629999999999999</v>
      </c>
      <c r="AI10" s="468">
        <v>0.33629999999999999</v>
      </c>
      <c r="AJ10" s="468">
        <v>0.33629999999999999</v>
      </c>
      <c r="AK10" s="468">
        <v>0.33629999999999999</v>
      </c>
      <c r="AL10" s="468">
        <v>0.33629999999999999</v>
      </c>
      <c r="AM10" s="468">
        <v>0.33629999999999999</v>
      </c>
      <c r="AN10" s="468">
        <v>0.33629999999999999</v>
      </c>
      <c r="AO10" s="468">
        <v>0.33629999999999999</v>
      </c>
      <c r="AP10" s="468">
        <v>0.33629999999999999</v>
      </c>
      <c r="AQ10" s="468">
        <v>0.33629999999999999</v>
      </c>
      <c r="AR10" s="468">
        <v>0.33629999999999999</v>
      </c>
      <c r="AS10" s="468">
        <v>0.33629999999999999</v>
      </c>
      <c r="AT10" s="468">
        <v>0.33629999999999999</v>
      </c>
      <c r="AU10" s="468">
        <v>0.33629999999999999</v>
      </c>
      <c r="AV10" s="468">
        <v>0.33629999999999999</v>
      </c>
      <c r="AW10" s="468">
        <v>0.33629999999999999</v>
      </c>
      <c r="AX10" s="468">
        <v>0.33629999999999999</v>
      </c>
      <c r="AY10" s="468">
        <v>0.33629999999999999</v>
      </c>
      <c r="AZ10" s="917">
        <v>0.33629999999999999</v>
      </c>
      <c r="BA10" s="456">
        <v>0.33629999999999999</v>
      </c>
      <c r="BB10" s="456">
        <v>0.33629999999999999</v>
      </c>
      <c r="BC10" s="456">
        <v>0.33629999999999999</v>
      </c>
      <c r="BD10" s="456">
        <v>0.33629999999999999</v>
      </c>
      <c r="BE10" s="456">
        <v>0.33629999999999999</v>
      </c>
      <c r="BF10" s="456">
        <v>0.33629999999999999</v>
      </c>
      <c r="BG10" s="456">
        <v>0.33629999999999999</v>
      </c>
      <c r="BH10" s="456">
        <v>0.33629999999999999</v>
      </c>
      <c r="BI10" s="456">
        <v>0.33629999999999999</v>
      </c>
      <c r="BJ10" s="456">
        <v>0.33629999999999999</v>
      </c>
      <c r="BK10" s="456">
        <v>0.33629999999999999</v>
      </c>
      <c r="BL10" s="456">
        <v>0.33629999999999999</v>
      </c>
      <c r="BM10" s="456">
        <v>0.33629999999999999</v>
      </c>
      <c r="BN10" s="456">
        <v>0.33629999999999999</v>
      </c>
      <c r="BO10" s="456">
        <v>0.33629999999999999</v>
      </c>
      <c r="BP10" s="456">
        <v>0.33629999999999999</v>
      </c>
      <c r="BQ10" s="456">
        <v>0.33629999999999999</v>
      </c>
      <c r="BR10" s="456">
        <v>0.33629999999999999</v>
      </c>
      <c r="BS10" s="456">
        <v>0.33629999999999999</v>
      </c>
      <c r="BT10" s="456">
        <v>0.33629999999999999</v>
      </c>
      <c r="BU10" s="456">
        <v>0.33629999999999999</v>
      </c>
      <c r="BV10" s="456">
        <v>0.33629999999999999</v>
      </c>
    </row>
    <row r="11" spans="1:74" s="482" customFormat="1" ht="12" customHeight="1" x14ac:dyDescent="0.25">
      <c r="A11" s="481"/>
      <c r="B11" s="484" t="s">
        <v>1034</v>
      </c>
      <c r="C11" s="301"/>
      <c r="D11" s="301"/>
      <c r="E11" s="301"/>
      <c r="F11" s="301"/>
      <c r="G11" s="301"/>
      <c r="H11" s="301"/>
      <c r="I11" s="301"/>
      <c r="J11" s="301"/>
      <c r="K11" s="301"/>
      <c r="L11" s="301"/>
      <c r="M11" s="301"/>
      <c r="N11" s="301"/>
      <c r="O11" s="301"/>
      <c r="P11" s="301"/>
      <c r="Q11" s="301"/>
      <c r="R11" s="301"/>
      <c r="S11" s="301"/>
      <c r="T11" s="301"/>
      <c r="U11" s="301"/>
      <c r="V11" s="301"/>
      <c r="W11" s="301"/>
      <c r="X11" s="301"/>
      <c r="Y11" s="301"/>
      <c r="Z11" s="301"/>
      <c r="AA11" s="301"/>
      <c r="AB11" s="301"/>
      <c r="AC11" s="301"/>
      <c r="AD11" s="301"/>
      <c r="AE11" s="301"/>
      <c r="AF11" s="301"/>
      <c r="AG11" s="301"/>
      <c r="AH11" s="301"/>
      <c r="AI11" s="301"/>
      <c r="AJ11" s="301"/>
      <c r="AK11" s="301"/>
      <c r="AL11" s="301"/>
      <c r="AM11" s="301"/>
      <c r="AN11" s="301"/>
      <c r="AO11" s="301"/>
      <c r="AP11" s="301"/>
      <c r="AQ11" s="301"/>
      <c r="AR11" s="301"/>
      <c r="AS11" s="301"/>
      <c r="AT11" s="301"/>
      <c r="AU11" s="301"/>
      <c r="AV11" s="301"/>
      <c r="AW11" s="301"/>
      <c r="AX11" s="301"/>
      <c r="AY11" s="301"/>
      <c r="AZ11" s="916"/>
      <c r="BA11" s="462"/>
      <c r="BB11" s="462"/>
      <c r="BC11" s="462"/>
      <c r="BD11" s="462"/>
      <c r="BE11" s="462"/>
      <c r="BF11" s="462"/>
      <c r="BG11" s="462"/>
      <c r="BH11" s="462"/>
      <c r="BI11" s="462"/>
      <c r="BJ11" s="462"/>
      <c r="BK11" s="462"/>
      <c r="BL11" s="462"/>
      <c r="BM11" s="462"/>
      <c r="BN11" s="462"/>
      <c r="BO11" s="462"/>
      <c r="BP11" s="462"/>
      <c r="BQ11" s="462"/>
      <c r="BR11" s="462"/>
      <c r="BS11" s="462"/>
      <c r="BT11" s="462"/>
      <c r="BU11" s="462"/>
      <c r="BV11" s="462"/>
    </row>
    <row r="12" spans="1:74" ht="12" customHeight="1" x14ac:dyDescent="0.25">
      <c r="A12" s="293" t="s">
        <v>767</v>
      </c>
      <c r="B12" s="478" t="s">
        <v>1016</v>
      </c>
      <c r="C12" s="468">
        <v>133.58449999999999</v>
      </c>
      <c r="D12" s="468">
        <v>133.84450000000001</v>
      </c>
      <c r="E12" s="468">
        <v>134.95349999999999</v>
      </c>
      <c r="F12" s="468">
        <v>137.25729999999999</v>
      </c>
      <c r="G12" s="468">
        <v>137.4513</v>
      </c>
      <c r="H12" s="468">
        <v>137.88050000000001</v>
      </c>
      <c r="I12" s="468">
        <v>137.8725</v>
      </c>
      <c r="J12" s="468">
        <v>137.87809999999999</v>
      </c>
      <c r="K12" s="468">
        <v>137.87809999999999</v>
      </c>
      <c r="L12" s="468">
        <v>137.8981</v>
      </c>
      <c r="M12" s="468">
        <v>139.5986</v>
      </c>
      <c r="N12" s="468">
        <v>141.27529999999999</v>
      </c>
      <c r="O12" s="468">
        <v>141.40729999999999</v>
      </c>
      <c r="P12" s="468">
        <v>142.1208</v>
      </c>
      <c r="Q12" s="468">
        <v>142.53360000000001</v>
      </c>
      <c r="R12" s="468">
        <v>142.8502</v>
      </c>
      <c r="S12" s="468">
        <v>143.6345</v>
      </c>
      <c r="T12" s="468">
        <v>143.60489999999999</v>
      </c>
      <c r="U12" s="468">
        <v>144.1044</v>
      </c>
      <c r="V12" s="468">
        <v>144.19239999999999</v>
      </c>
      <c r="W12" s="468">
        <v>144.29599999999999</v>
      </c>
      <c r="X12" s="468">
        <v>145.10910000000001</v>
      </c>
      <c r="Y12" s="468">
        <v>145.10910000000001</v>
      </c>
      <c r="Z12" s="468">
        <v>147.3218</v>
      </c>
      <c r="AA12" s="468">
        <v>147.69229999999999</v>
      </c>
      <c r="AB12" s="468">
        <v>147.8938</v>
      </c>
      <c r="AC12" s="468">
        <v>148.0538</v>
      </c>
      <c r="AD12" s="468">
        <v>149.18270000000001</v>
      </c>
      <c r="AE12" s="468">
        <v>149.26820000000001</v>
      </c>
      <c r="AF12" s="468">
        <v>149.29820000000001</v>
      </c>
      <c r="AG12" s="468">
        <v>149.9973</v>
      </c>
      <c r="AH12" s="468">
        <v>150.3475</v>
      </c>
      <c r="AI12" s="468">
        <v>150.4862</v>
      </c>
      <c r="AJ12" s="468">
        <v>150.50059999999999</v>
      </c>
      <c r="AK12" s="468">
        <v>150.50059999999999</v>
      </c>
      <c r="AL12" s="468">
        <v>151.95089999999999</v>
      </c>
      <c r="AM12" s="468">
        <v>153.3426</v>
      </c>
      <c r="AN12" s="468">
        <v>153.70419999999999</v>
      </c>
      <c r="AO12" s="468">
        <v>153.7312</v>
      </c>
      <c r="AP12" s="468">
        <v>153.9742</v>
      </c>
      <c r="AQ12" s="468">
        <v>154.19229999999999</v>
      </c>
      <c r="AR12" s="468">
        <v>154.54040000000001</v>
      </c>
      <c r="AS12" s="468">
        <v>154.73490000000001</v>
      </c>
      <c r="AT12" s="468">
        <v>154.95509999999999</v>
      </c>
      <c r="AU12" s="468">
        <v>155.33510000000001</v>
      </c>
      <c r="AV12" s="468">
        <v>155.77610000000001</v>
      </c>
      <c r="AW12" s="468">
        <v>156.1961</v>
      </c>
      <c r="AX12" s="468">
        <v>159.06970000000001</v>
      </c>
      <c r="AY12" s="468">
        <v>159.3604</v>
      </c>
      <c r="AZ12" s="917">
        <v>160.30070000000001</v>
      </c>
      <c r="BA12" s="456">
        <v>161.1165</v>
      </c>
      <c r="BB12" s="456">
        <v>161.1165</v>
      </c>
      <c r="BC12" s="456">
        <v>161.22499999999999</v>
      </c>
      <c r="BD12" s="456">
        <v>165.07509999999999</v>
      </c>
      <c r="BE12" s="456">
        <v>165.07509999999999</v>
      </c>
      <c r="BF12" s="456">
        <v>165.67509999999999</v>
      </c>
      <c r="BG12" s="456">
        <v>165.67509999999999</v>
      </c>
      <c r="BH12" s="456">
        <v>166.0531</v>
      </c>
      <c r="BI12" s="456">
        <v>166.87129999999999</v>
      </c>
      <c r="BJ12" s="456">
        <v>170.7586</v>
      </c>
      <c r="BK12" s="456">
        <v>173.8486</v>
      </c>
      <c r="BL12" s="456">
        <v>173.8486</v>
      </c>
      <c r="BM12" s="456">
        <v>174.01859999999999</v>
      </c>
      <c r="BN12" s="456">
        <v>174.82859999999999</v>
      </c>
      <c r="BO12" s="456">
        <v>175.02860000000001</v>
      </c>
      <c r="BP12" s="456">
        <v>175.40880000000001</v>
      </c>
      <c r="BQ12" s="456">
        <v>176.41980000000001</v>
      </c>
      <c r="BR12" s="456">
        <v>176.41980000000001</v>
      </c>
      <c r="BS12" s="456">
        <v>176.3398</v>
      </c>
      <c r="BT12" s="456">
        <v>176.79339999999999</v>
      </c>
      <c r="BU12" s="456">
        <v>176.79339999999999</v>
      </c>
      <c r="BV12" s="456">
        <v>178.2311</v>
      </c>
    </row>
    <row r="13" spans="1:74" ht="12" customHeight="1" x14ac:dyDescent="0.25">
      <c r="A13" s="293" t="s">
        <v>768</v>
      </c>
      <c r="B13" s="478" t="s">
        <v>1028</v>
      </c>
      <c r="C13" s="468">
        <v>60.788200000000003</v>
      </c>
      <c r="D13" s="468">
        <v>61.111400000000003</v>
      </c>
      <c r="E13" s="468">
        <v>62.0869</v>
      </c>
      <c r="F13" s="468">
        <v>62.541499999999999</v>
      </c>
      <c r="G13" s="468">
        <v>63.302300000000002</v>
      </c>
      <c r="H13" s="468">
        <v>64.515199999999993</v>
      </c>
      <c r="I13" s="468">
        <v>65.101799999999997</v>
      </c>
      <c r="J13" s="468">
        <v>65.804699999999997</v>
      </c>
      <c r="K13" s="468">
        <v>66.587800000000001</v>
      </c>
      <c r="L13" s="468">
        <v>67.123699999999999</v>
      </c>
      <c r="M13" s="468">
        <v>67.950999999999993</v>
      </c>
      <c r="N13" s="468">
        <v>70.767799999999994</v>
      </c>
      <c r="O13" s="468">
        <v>72.231899999999996</v>
      </c>
      <c r="P13" s="468">
        <v>72.784199999999998</v>
      </c>
      <c r="Q13" s="468">
        <v>73.327299999999994</v>
      </c>
      <c r="R13" s="468">
        <v>74.261099999999999</v>
      </c>
      <c r="S13" s="468">
        <v>75.361000000000004</v>
      </c>
      <c r="T13" s="468">
        <v>76.980999999999995</v>
      </c>
      <c r="U13" s="468">
        <v>78.305999999999997</v>
      </c>
      <c r="V13" s="468">
        <v>79.026499999999999</v>
      </c>
      <c r="W13" s="468">
        <v>79.984499999999997</v>
      </c>
      <c r="X13" s="468">
        <v>81.749399999999994</v>
      </c>
      <c r="Y13" s="468">
        <v>82.744399999999999</v>
      </c>
      <c r="Z13" s="468">
        <v>89.833699999999993</v>
      </c>
      <c r="AA13" s="468">
        <v>92.982299999999995</v>
      </c>
      <c r="AB13" s="468">
        <v>93.593500000000006</v>
      </c>
      <c r="AC13" s="468">
        <v>96.552999999999997</v>
      </c>
      <c r="AD13" s="468">
        <v>97.973699999999994</v>
      </c>
      <c r="AE13" s="468">
        <v>100.51519999999999</v>
      </c>
      <c r="AF13" s="468">
        <v>103.1733</v>
      </c>
      <c r="AG13" s="468">
        <v>104.1463</v>
      </c>
      <c r="AH13" s="468">
        <v>105.3506</v>
      </c>
      <c r="AI13" s="468">
        <v>107.8395</v>
      </c>
      <c r="AJ13" s="468">
        <v>110.6756</v>
      </c>
      <c r="AK13" s="468">
        <v>115.67319999999999</v>
      </c>
      <c r="AL13" s="468">
        <v>121.3241</v>
      </c>
      <c r="AM13" s="468">
        <v>115.8334</v>
      </c>
      <c r="AN13" s="468">
        <v>116.98820000000001</v>
      </c>
      <c r="AO13" s="468">
        <v>119.57689999999999</v>
      </c>
      <c r="AP13" s="468">
        <v>121.6399</v>
      </c>
      <c r="AQ13" s="468">
        <v>122.9931</v>
      </c>
      <c r="AR13" s="468">
        <v>124.8998</v>
      </c>
      <c r="AS13" s="468">
        <v>126.31950000000001</v>
      </c>
      <c r="AT13" s="468">
        <v>128.84610000000001</v>
      </c>
      <c r="AU13" s="468">
        <v>130.5127</v>
      </c>
      <c r="AV13" s="468">
        <v>132.09829999999999</v>
      </c>
      <c r="AW13" s="468">
        <v>133.94550000000001</v>
      </c>
      <c r="AX13" s="468">
        <v>139.19810000000001</v>
      </c>
      <c r="AY13" s="468">
        <v>142.47919999999999</v>
      </c>
      <c r="AZ13" s="917">
        <v>143.6919</v>
      </c>
      <c r="BA13" s="456">
        <v>147.8098</v>
      </c>
      <c r="BB13" s="456">
        <v>148.54679999999999</v>
      </c>
      <c r="BC13" s="456">
        <v>150.28389999999999</v>
      </c>
      <c r="BD13" s="456">
        <v>153.31450000000001</v>
      </c>
      <c r="BE13" s="456">
        <v>154.75139999999999</v>
      </c>
      <c r="BF13" s="456">
        <v>155.3272</v>
      </c>
      <c r="BG13" s="456">
        <v>156.7499</v>
      </c>
      <c r="BH13" s="456">
        <v>159.49940000000001</v>
      </c>
      <c r="BI13" s="456">
        <v>160.53530000000001</v>
      </c>
      <c r="BJ13" s="456">
        <v>170.69460000000001</v>
      </c>
      <c r="BK13" s="456">
        <v>173.17310000000001</v>
      </c>
      <c r="BL13" s="456">
        <v>173.5872</v>
      </c>
      <c r="BM13" s="456">
        <v>175.66249999999999</v>
      </c>
      <c r="BN13" s="456">
        <v>179.3339</v>
      </c>
      <c r="BO13" s="456">
        <v>183.07050000000001</v>
      </c>
      <c r="BP13" s="456">
        <v>187.17679999999999</v>
      </c>
      <c r="BQ13" s="456">
        <v>189.3407</v>
      </c>
      <c r="BR13" s="456">
        <v>192.4922</v>
      </c>
      <c r="BS13" s="456">
        <v>194.17070000000001</v>
      </c>
      <c r="BT13" s="456">
        <v>195.78659999999999</v>
      </c>
      <c r="BU13" s="456">
        <v>197.0248</v>
      </c>
      <c r="BV13" s="456">
        <v>207.72370000000001</v>
      </c>
    </row>
    <row r="14" spans="1:74" ht="12" customHeight="1" x14ac:dyDescent="0.25">
      <c r="A14" s="293" t="s">
        <v>769</v>
      </c>
      <c r="B14" s="483" t="s">
        <v>1029</v>
      </c>
      <c r="C14" s="468">
        <v>1.48</v>
      </c>
      <c r="D14" s="468">
        <v>1.48</v>
      </c>
      <c r="E14" s="468">
        <v>1.48</v>
      </c>
      <c r="F14" s="468">
        <v>1.48</v>
      </c>
      <c r="G14" s="468">
        <v>1.48</v>
      </c>
      <c r="H14" s="468">
        <v>1.48</v>
      </c>
      <c r="I14" s="468">
        <v>1.48</v>
      </c>
      <c r="J14" s="468">
        <v>1.48</v>
      </c>
      <c r="K14" s="468">
        <v>1.48</v>
      </c>
      <c r="L14" s="468">
        <v>1.48</v>
      </c>
      <c r="M14" s="468">
        <v>1.48</v>
      </c>
      <c r="N14" s="468">
        <v>1.48</v>
      </c>
      <c r="O14" s="468">
        <v>1.48</v>
      </c>
      <c r="P14" s="468">
        <v>1.48</v>
      </c>
      <c r="Q14" s="468">
        <v>1.48</v>
      </c>
      <c r="R14" s="468">
        <v>1.48</v>
      </c>
      <c r="S14" s="468">
        <v>1.48</v>
      </c>
      <c r="T14" s="468">
        <v>1.48</v>
      </c>
      <c r="U14" s="468">
        <v>1.48</v>
      </c>
      <c r="V14" s="468">
        <v>1.48</v>
      </c>
      <c r="W14" s="468">
        <v>1.48</v>
      </c>
      <c r="X14" s="468">
        <v>1.48</v>
      </c>
      <c r="Y14" s="468">
        <v>1.48</v>
      </c>
      <c r="Z14" s="468">
        <v>1.48</v>
      </c>
      <c r="AA14" s="468">
        <v>1.3919999999999999</v>
      </c>
      <c r="AB14" s="468">
        <v>1.3919999999999999</v>
      </c>
      <c r="AC14" s="468">
        <v>1.3919999999999999</v>
      </c>
      <c r="AD14" s="468">
        <v>1.3919999999999999</v>
      </c>
      <c r="AE14" s="468">
        <v>1.3919999999999999</v>
      </c>
      <c r="AF14" s="468">
        <v>1.3919999999999999</v>
      </c>
      <c r="AG14" s="468">
        <v>1.3919999999999999</v>
      </c>
      <c r="AH14" s="468">
        <v>1.3919999999999999</v>
      </c>
      <c r="AI14" s="468">
        <v>1.3919999999999999</v>
      </c>
      <c r="AJ14" s="468">
        <v>1.3919999999999999</v>
      </c>
      <c r="AK14" s="468">
        <v>1.3919999999999999</v>
      </c>
      <c r="AL14" s="468">
        <v>1.3919999999999999</v>
      </c>
      <c r="AM14" s="468">
        <v>1.3919999999999999</v>
      </c>
      <c r="AN14" s="468">
        <v>1.3919999999999999</v>
      </c>
      <c r="AO14" s="468">
        <v>1.3919999999999999</v>
      </c>
      <c r="AP14" s="468">
        <v>1.3919999999999999</v>
      </c>
      <c r="AQ14" s="468">
        <v>1.3919999999999999</v>
      </c>
      <c r="AR14" s="468">
        <v>1.3919999999999999</v>
      </c>
      <c r="AS14" s="468">
        <v>1.3919999999999999</v>
      </c>
      <c r="AT14" s="468">
        <v>1.3919999999999999</v>
      </c>
      <c r="AU14" s="468">
        <v>1.3919999999999999</v>
      </c>
      <c r="AV14" s="468">
        <v>1.3919999999999999</v>
      </c>
      <c r="AW14" s="468">
        <v>1.3919999999999999</v>
      </c>
      <c r="AX14" s="468">
        <v>1.3919999999999999</v>
      </c>
      <c r="AY14" s="468">
        <v>1.3919999999999999</v>
      </c>
      <c r="AZ14" s="917">
        <v>1.3919999999999999</v>
      </c>
      <c r="BA14" s="456">
        <v>1.3919999999999999</v>
      </c>
      <c r="BB14" s="456">
        <v>1.3919999999999999</v>
      </c>
      <c r="BC14" s="456">
        <v>1.3919999999999999</v>
      </c>
      <c r="BD14" s="456">
        <v>1.3919999999999999</v>
      </c>
      <c r="BE14" s="456">
        <v>1.3919999999999999</v>
      </c>
      <c r="BF14" s="456">
        <v>1.3919999999999999</v>
      </c>
      <c r="BG14" s="456">
        <v>1.3919999999999999</v>
      </c>
      <c r="BH14" s="456">
        <v>1.3919999999999999</v>
      </c>
      <c r="BI14" s="456">
        <v>1.3919999999999999</v>
      </c>
      <c r="BJ14" s="456">
        <v>1.3919999999999999</v>
      </c>
      <c r="BK14" s="456">
        <v>1.3919999999999999</v>
      </c>
      <c r="BL14" s="456">
        <v>1.3919999999999999</v>
      </c>
      <c r="BM14" s="456">
        <v>1.3919999999999999</v>
      </c>
      <c r="BN14" s="456">
        <v>1.3919999999999999</v>
      </c>
      <c r="BO14" s="456">
        <v>1.3919999999999999</v>
      </c>
      <c r="BP14" s="456">
        <v>1.5920000000000001</v>
      </c>
      <c r="BQ14" s="456">
        <v>1.5920000000000001</v>
      </c>
      <c r="BR14" s="456">
        <v>1.5920000000000001</v>
      </c>
      <c r="BS14" s="456">
        <v>1.5920000000000001</v>
      </c>
      <c r="BT14" s="456">
        <v>1.5920000000000001</v>
      </c>
      <c r="BU14" s="456">
        <v>1.5920000000000001</v>
      </c>
      <c r="BV14" s="456">
        <v>1.5920000000000001</v>
      </c>
    </row>
    <row r="15" spans="1:74" ht="12" customHeight="1" x14ac:dyDescent="0.25">
      <c r="A15" s="293" t="s">
        <v>772</v>
      </c>
      <c r="B15" s="483" t="s">
        <v>1018</v>
      </c>
      <c r="C15" s="468">
        <v>2.5928</v>
      </c>
      <c r="D15" s="468">
        <v>2.5928</v>
      </c>
      <c r="E15" s="468">
        <v>2.5928</v>
      </c>
      <c r="F15" s="468">
        <v>2.6097999999999999</v>
      </c>
      <c r="G15" s="468">
        <v>2.6097999999999999</v>
      </c>
      <c r="H15" s="468">
        <v>2.6097999999999999</v>
      </c>
      <c r="I15" s="468">
        <v>2.6394000000000002</v>
      </c>
      <c r="J15" s="468">
        <v>2.6613000000000002</v>
      </c>
      <c r="K15" s="468">
        <v>2.6613000000000002</v>
      </c>
      <c r="L15" s="468">
        <v>2.6204999999999998</v>
      </c>
      <c r="M15" s="468">
        <v>2.6486000000000001</v>
      </c>
      <c r="N15" s="468">
        <v>2.6486000000000001</v>
      </c>
      <c r="O15" s="468">
        <v>2.6576</v>
      </c>
      <c r="P15" s="468">
        <v>2.6576</v>
      </c>
      <c r="Q15" s="468">
        <v>2.6233</v>
      </c>
      <c r="R15" s="468">
        <v>2.6842999999999999</v>
      </c>
      <c r="S15" s="468">
        <v>2.6842999999999999</v>
      </c>
      <c r="T15" s="468">
        <v>2.6842999999999999</v>
      </c>
      <c r="U15" s="468">
        <v>2.6842999999999999</v>
      </c>
      <c r="V15" s="468">
        <v>2.6718000000000002</v>
      </c>
      <c r="W15" s="468">
        <v>2.6958000000000002</v>
      </c>
      <c r="X15" s="468">
        <v>2.6958000000000002</v>
      </c>
      <c r="Y15" s="468">
        <v>2.6958000000000002</v>
      </c>
      <c r="Z15" s="468">
        <v>2.6958000000000002</v>
      </c>
      <c r="AA15" s="468">
        <v>2.6896</v>
      </c>
      <c r="AB15" s="468">
        <v>2.6896</v>
      </c>
      <c r="AC15" s="468">
        <v>2.6896</v>
      </c>
      <c r="AD15" s="468">
        <v>2.6896</v>
      </c>
      <c r="AE15" s="468">
        <v>2.6755</v>
      </c>
      <c r="AF15" s="468">
        <v>2.6955</v>
      </c>
      <c r="AG15" s="468">
        <v>2.6955</v>
      </c>
      <c r="AH15" s="468">
        <v>2.6955</v>
      </c>
      <c r="AI15" s="468">
        <v>2.6955</v>
      </c>
      <c r="AJ15" s="468">
        <v>2.6955</v>
      </c>
      <c r="AK15" s="468">
        <v>2.6955</v>
      </c>
      <c r="AL15" s="468">
        <v>2.6955</v>
      </c>
      <c r="AM15" s="468">
        <v>2.6955</v>
      </c>
      <c r="AN15" s="468">
        <v>2.6955</v>
      </c>
      <c r="AO15" s="468">
        <v>2.6955</v>
      </c>
      <c r="AP15" s="468">
        <v>2.6955</v>
      </c>
      <c r="AQ15" s="468">
        <v>2.6955</v>
      </c>
      <c r="AR15" s="468">
        <v>2.6955</v>
      </c>
      <c r="AS15" s="468">
        <v>2.6955</v>
      </c>
      <c r="AT15" s="468">
        <v>2.6955</v>
      </c>
      <c r="AU15" s="468">
        <v>2.6955</v>
      </c>
      <c r="AV15" s="468">
        <v>2.6955</v>
      </c>
      <c r="AW15" s="468">
        <v>2.6955</v>
      </c>
      <c r="AX15" s="468">
        <v>2.6955</v>
      </c>
      <c r="AY15" s="468">
        <v>2.6955</v>
      </c>
      <c r="AZ15" s="917">
        <v>2.6955</v>
      </c>
      <c r="BA15" s="456">
        <v>2.6955</v>
      </c>
      <c r="BB15" s="456">
        <v>2.6955</v>
      </c>
      <c r="BC15" s="456">
        <v>2.6955</v>
      </c>
      <c r="BD15" s="456">
        <v>2.7235</v>
      </c>
      <c r="BE15" s="456">
        <v>2.7235</v>
      </c>
      <c r="BF15" s="456">
        <v>2.7235</v>
      </c>
      <c r="BG15" s="456">
        <v>2.7235</v>
      </c>
      <c r="BH15" s="456">
        <v>2.7235</v>
      </c>
      <c r="BI15" s="456">
        <v>2.7235</v>
      </c>
      <c r="BJ15" s="456">
        <v>2.7235</v>
      </c>
      <c r="BK15" s="456">
        <v>2.7795000000000001</v>
      </c>
      <c r="BL15" s="456">
        <v>2.7795000000000001</v>
      </c>
      <c r="BM15" s="456">
        <v>2.7801999999999998</v>
      </c>
      <c r="BN15" s="456">
        <v>2.7997000000000001</v>
      </c>
      <c r="BO15" s="456">
        <v>2.7997000000000001</v>
      </c>
      <c r="BP15" s="456">
        <v>2.7997000000000001</v>
      </c>
      <c r="BQ15" s="456">
        <v>2.7997000000000001</v>
      </c>
      <c r="BR15" s="456">
        <v>2.7997000000000001</v>
      </c>
      <c r="BS15" s="456">
        <v>2.7997000000000001</v>
      </c>
      <c r="BT15" s="456">
        <v>2.7997000000000001</v>
      </c>
      <c r="BU15" s="456">
        <v>2.7997000000000001</v>
      </c>
      <c r="BV15" s="456">
        <v>2.7997000000000001</v>
      </c>
    </row>
    <row r="16" spans="1:74" ht="12" customHeight="1" x14ac:dyDescent="0.25">
      <c r="A16" s="293" t="s">
        <v>771</v>
      </c>
      <c r="B16" s="483" t="s">
        <v>1019</v>
      </c>
      <c r="C16" s="468">
        <v>3.0531000000000001</v>
      </c>
      <c r="D16" s="468">
        <v>3.0516999999999999</v>
      </c>
      <c r="E16" s="468">
        <v>3.0371000000000001</v>
      </c>
      <c r="F16" s="468">
        <v>3.0371000000000001</v>
      </c>
      <c r="G16" s="468">
        <v>3.0343</v>
      </c>
      <c r="H16" s="468">
        <v>3.0377999999999998</v>
      </c>
      <c r="I16" s="468">
        <v>2.9784000000000002</v>
      </c>
      <c r="J16" s="468">
        <v>2.9784000000000002</v>
      </c>
      <c r="K16" s="468">
        <v>2.9698000000000002</v>
      </c>
      <c r="L16" s="468">
        <v>2.9666000000000001</v>
      </c>
      <c r="M16" s="468">
        <v>2.9544000000000001</v>
      </c>
      <c r="N16" s="468">
        <v>2.9224000000000001</v>
      </c>
      <c r="O16" s="468">
        <v>2.8653</v>
      </c>
      <c r="P16" s="468">
        <v>2.7637</v>
      </c>
      <c r="Q16" s="468">
        <v>2.7637</v>
      </c>
      <c r="R16" s="468">
        <v>2.7637</v>
      </c>
      <c r="S16" s="468">
        <v>2.7637</v>
      </c>
      <c r="T16" s="468">
        <v>2.7637</v>
      </c>
      <c r="U16" s="468">
        <v>2.7637</v>
      </c>
      <c r="V16" s="468">
        <v>2.7597</v>
      </c>
      <c r="W16" s="468">
        <v>2.7597</v>
      </c>
      <c r="X16" s="468">
        <v>2.7530999999999999</v>
      </c>
      <c r="Y16" s="468">
        <v>2.7553000000000001</v>
      </c>
      <c r="Z16" s="468">
        <v>2.7374999999999998</v>
      </c>
      <c r="AA16" s="468">
        <v>2.7330999999999999</v>
      </c>
      <c r="AB16" s="468">
        <v>2.7330999999999999</v>
      </c>
      <c r="AC16" s="468">
        <v>2.7353000000000001</v>
      </c>
      <c r="AD16" s="468">
        <v>2.7073</v>
      </c>
      <c r="AE16" s="468">
        <v>2.6903000000000001</v>
      </c>
      <c r="AF16" s="468">
        <v>2.6867000000000001</v>
      </c>
      <c r="AG16" s="468">
        <v>2.6837</v>
      </c>
      <c r="AH16" s="468">
        <v>2.6869000000000001</v>
      </c>
      <c r="AI16" s="468">
        <v>2.6869000000000001</v>
      </c>
      <c r="AJ16" s="468">
        <v>2.6869000000000001</v>
      </c>
      <c r="AK16" s="468">
        <v>2.6869000000000001</v>
      </c>
      <c r="AL16" s="468">
        <v>2.6858</v>
      </c>
      <c r="AM16" s="468">
        <v>2.6852999999999998</v>
      </c>
      <c r="AN16" s="468">
        <v>2.6852999999999998</v>
      </c>
      <c r="AO16" s="468">
        <v>2.6852999999999998</v>
      </c>
      <c r="AP16" s="468">
        <v>2.6852999999999998</v>
      </c>
      <c r="AQ16" s="468">
        <v>2.6852999999999998</v>
      </c>
      <c r="AR16" s="468">
        <v>2.6804999999999999</v>
      </c>
      <c r="AS16" s="468">
        <v>2.6804999999999999</v>
      </c>
      <c r="AT16" s="468">
        <v>2.6804999999999999</v>
      </c>
      <c r="AU16" s="468">
        <v>2.6804999999999999</v>
      </c>
      <c r="AV16" s="468">
        <v>2.6734</v>
      </c>
      <c r="AW16" s="468">
        <v>2.673</v>
      </c>
      <c r="AX16" s="468">
        <v>2.6749999999999998</v>
      </c>
      <c r="AY16" s="468">
        <v>2.6787999999999998</v>
      </c>
      <c r="AZ16" s="917">
        <v>2.6787999999999998</v>
      </c>
      <c r="BA16" s="456">
        <v>2.6818</v>
      </c>
      <c r="BB16" s="456">
        <v>2.6818</v>
      </c>
      <c r="BC16" s="456">
        <v>2.6844000000000001</v>
      </c>
      <c r="BD16" s="456">
        <v>2.6871999999999998</v>
      </c>
      <c r="BE16" s="456">
        <v>2.6871999999999998</v>
      </c>
      <c r="BF16" s="456">
        <v>2.6888000000000001</v>
      </c>
      <c r="BG16" s="456">
        <v>2.7038000000000002</v>
      </c>
      <c r="BH16" s="456">
        <v>2.7038000000000002</v>
      </c>
      <c r="BI16" s="456">
        <v>2.7038000000000002</v>
      </c>
      <c r="BJ16" s="456">
        <v>2.7357999999999998</v>
      </c>
      <c r="BK16" s="456">
        <v>2.7357999999999998</v>
      </c>
      <c r="BL16" s="456">
        <v>2.7387999999999999</v>
      </c>
      <c r="BM16" s="456">
        <v>2.7307999999999999</v>
      </c>
      <c r="BN16" s="456">
        <v>2.7307999999999999</v>
      </c>
      <c r="BO16" s="456">
        <v>2.7307999999999999</v>
      </c>
      <c r="BP16" s="456">
        <v>2.7307999999999999</v>
      </c>
      <c r="BQ16" s="456">
        <v>2.7307999999999999</v>
      </c>
      <c r="BR16" s="456">
        <v>2.7307999999999999</v>
      </c>
      <c r="BS16" s="456">
        <v>2.7307999999999999</v>
      </c>
      <c r="BT16" s="456">
        <v>2.7307999999999999</v>
      </c>
      <c r="BU16" s="456">
        <v>2.7307999999999999</v>
      </c>
      <c r="BV16" s="456">
        <v>2.7949999999999999</v>
      </c>
    </row>
    <row r="17" spans="1:74" ht="12" customHeight="1" x14ac:dyDescent="0.25">
      <c r="A17" s="293" t="s">
        <v>770</v>
      </c>
      <c r="B17" s="483" t="s">
        <v>1020</v>
      </c>
      <c r="C17" s="468">
        <v>2.4447999999999999</v>
      </c>
      <c r="D17" s="468">
        <v>2.4447999999999999</v>
      </c>
      <c r="E17" s="468">
        <v>2.4447999999999999</v>
      </c>
      <c r="F17" s="468">
        <v>2.4447999999999999</v>
      </c>
      <c r="G17" s="468">
        <v>2.4270999999999998</v>
      </c>
      <c r="H17" s="468">
        <v>2.4270999999999998</v>
      </c>
      <c r="I17" s="468">
        <v>2.4270999999999998</v>
      </c>
      <c r="J17" s="468">
        <v>2.4270999999999998</v>
      </c>
      <c r="K17" s="468">
        <v>2.4270999999999998</v>
      </c>
      <c r="L17" s="468">
        <v>2.4270999999999998</v>
      </c>
      <c r="M17" s="468">
        <v>2.4270999999999998</v>
      </c>
      <c r="N17" s="468">
        <v>2.4140999999999999</v>
      </c>
      <c r="O17" s="468">
        <v>2.4157999999999999</v>
      </c>
      <c r="P17" s="468">
        <v>2.4157999999999999</v>
      </c>
      <c r="Q17" s="468">
        <v>2.4157999999999999</v>
      </c>
      <c r="R17" s="468">
        <v>2.4157999999999999</v>
      </c>
      <c r="S17" s="468">
        <v>2.4157999999999999</v>
      </c>
      <c r="T17" s="468">
        <v>2.4157999999999999</v>
      </c>
      <c r="U17" s="468">
        <v>2.3308</v>
      </c>
      <c r="V17" s="468">
        <v>2.3308</v>
      </c>
      <c r="W17" s="468">
        <v>2.3308</v>
      </c>
      <c r="X17" s="468">
        <v>2.3308</v>
      </c>
      <c r="Y17" s="468">
        <v>2.3308</v>
      </c>
      <c r="Z17" s="468">
        <v>2.3308</v>
      </c>
      <c r="AA17" s="468">
        <v>2.3083999999999998</v>
      </c>
      <c r="AB17" s="468">
        <v>2.3083999999999998</v>
      </c>
      <c r="AC17" s="468">
        <v>2.3083999999999998</v>
      </c>
      <c r="AD17" s="468">
        <v>2.2614000000000001</v>
      </c>
      <c r="AE17" s="468">
        <v>2.2614000000000001</v>
      </c>
      <c r="AF17" s="468">
        <v>2.2614000000000001</v>
      </c>
      <c r="AG17" s="468">
        <v>2.2498999999999998</v>
      </c>
      <c r="AH17" s="468">
        <v>2.2498999999999998</v>
      </c>
      <c r="AI17" s="468">
        <v>2.2498999999999998</v>
      </c>
      <c r="AJ17" s="468">
        <v>2.2498999999999998</v>
      </c>
      <c r="AK17" s="468">
        <v>2.2075</v>
      </c>
      <c r="AL17" s="468">
        <v>2.2075</v>
      </c>
      <c r="AM17" s="468">
        <v>2.2075</v>
      </c>
      <c r="AN17" s="468">
        <v>2.2075</v>
      </c>
      <c r="AO17" s="468">
        <v>2.2075</v>
      </c>
      <c r="AP17" s="468">
        <v>2.2075</v>
      </c>
      <c r="AQ17" s="468">
        <v>2.2075</v>
      </c>
      <c r="AR17" s="468">
        <v>2.2105000000000001</v>
      </c>
      <c r="AS17" s="468">
        <v>2.2105000000000001</v>
      </c>
      <c r="AT17" s="468">
        <v>2.2105000000000001</v>
      </c>
      <c r="AU17" s="468">
        <v>2.2105000000000001</v>
      </c>
      <c r="AV17" s="468">
        <v>2.2105000000000001</v>
      </c>
      <c r="AW17" s="468">
        <v>2.2105000000000001</v>
      </c>
      <c r="AX17" s="468">
        <v>2.2105000000000001</v>
      </c>
      <c r="AY17" s="468">
        <v>2.2105000000000001</v>
      </c>
      <c r="AZ17" s="917">
        <v>2.2105000000000001</v>
      </c>
      <c r="BA17" s="456">
        <v>2.2105000000000001</v>
      </c>
      <c r="BB17" s="456">
        <v>2.2105000000000001</v>
      </c>
      <c r="BC17" s="456">
        <v>2.2105000000000001</v>
      </c>
      <c r="BD17" s="456">
        <v>2.2105000000000001</v>
      </c>
      <c r="BE17" s="456">
        <v>2.2105000000000001</v>
      </c>
      <c r="BF17" s="456">
        <v>2.2105000000000001</v>
      </c>
      <c r="BG17" s="456">
        <v>2.2105000000000001</v>
      </c>
      <c r="BH17" s="456">
        <v>2.2105000000000001</v>
      </c>
      <c r="BI17" s="456">
        <v>2.2105000000000001</v>
      </c>
      <c r="BJ17" s="456">
        <v>2.2105000000000001</v>
      </c>
      <c r="BK17" s="456">
        <v>2.2105000000000001</v>
      </c>
      <c r="BL17" s="456">
        <v>2.2105000000000001</v>
      </c>
      <c r="BM17" s="456">
        <v>2.2105000000000001</v>
      </c>
      <c r="BN17" s="456">
        <v>2.2105000000000001</v>
      </c>
      <c r="BO17" s="456">
        <v>2.2105000000000001</v>
      </c>
      <c r="BP17" s="456">
        <v>2.2105000000000001</v>
      </c>
      <c r="BQ17" s="456">
        <v>2.2105000000000001</v>
      </c>
      <c r="BR17" s="456">
        <v>2.2105000000000001</v>
      </c>
      <c r="BS17" s="456">
        <v>2.2105000000000001</v>
      </c>
      <c r="BT17" s="456">
        <v>2.2105000000000001</v>
      </c>
      <c r="BU17" s="456">
        <v>2.2105000000000001</v>
      </c>
      <c r="BV17" s="456">
        <v>2.2105000000000001</v>
      </c>
    </row>
    <row r="18" spans="1:74" ht="12" customHeight="1" x14ac:dyDescent="0.25">
      <c r="A18" s="293" t="s">
        <v>773</v>
      </c>
      <c r="B18" s="483" t="s">
        <v>1030</v>
      </c>
      <c r="C18" s="468">
        <v>79.746700000000004</v>
      </c>
      <c r="D18" s="468">
        <v>79.746700000000004</v>
      </c>
      <c r="E18" s="468">
        <v>79.760800000000003</v>
      </c>
      <c r="F18" s="468">
        <v>79.760800000000003</v>
      </c>
      <c r="G18" s="468">
        <v>79.760800000000003</v>
      </c>
      <c r="H18" s="468">
        <v>79.760800000000003</v>
      </c>
      <c r="I18" s="468">
        <v>79.760800000000003</v>
      </c>
      <c r="J18" s="468">
        <v>79.760800000000003</v>
      </c>
      <c r="K18" s="468">
        <v>79.762299999999996</v>
      </c>
      <c r="L18" s="468">
        <v>79.762799999999999</v>
      </c>
      <c r="M18" s="468">
        <v>79.766300000000001</v>
      </c>
      <c r="N18" s="468">
        <v>79.771299999999997</v>
      </c>
      <c r="O18" s="468">
        <v>79.693200000000004</v>
      </c>
      <c r="P18" s="468">
        <v>79.693200000000004</v>
      </c>
      <c r="Q18" s="468">
        <v>79.693200000000004</v>
      </c>
      <c r="R18" s="468">
        <v>79.710999999999999</v>
      </c>
      <c r="S18" s="468">
        <v>79.682000000000002</v>
      </c>
      <c r="T18" s="468">
        <v>79.683400000000006</v>
      </c>
      <c r="U18" s="468">
        <v>79.683400000000006</v>
      </c>
      <c r="V18" s="468">
        <v>79.683400000000006</v>
      </c>
      <c r="W18" s="468">
        <v>79.680599999999998</v>
      </c>
      <c r="X18" s="468">
        <v>79.685199999999995</v>
      </c>
      <c r="Y18" s="468">
        <v>79.685199999999995</v>
      </c>
      <c r="Z18" s="468">
        <v>79.691100000000006</v>
      </c>
      <c r="AA18" s="468">
        <v>79.598600000000005</v>
      </c>
      <c r="AB18" s="468">
        <v>79.598600000000005</v>
      </c>
      <c r="AC18" s="468">
        <v>79.598600000000005</v>
      </c>
      <c r="AD18" s="468">
        <v>79.598600000000005</v>
      </c>
      <c r="AE18" s="468">
        <v>79.598600000000005</v>
      </c>
      <c r="AF18" s="468">
        <v>79.590100000000007</v>
      </c>
      <c r="AG18" s="468">
        <v>79.590100000000007</v>
      </c>
      <c r="AH18" s="468">
        <v>79.595699999999994</v>
      </c>
      <c r="AI18" s="468">
        <v>79.596699999999998</v>
      </c>
      <c r="AJ18" s="468">
        <v>79.592500000000001</v>
      </c>
      <c r="AK18" s="468">
        <v>79.592500000000001</v>
      </c>
      <c r="AL18" s="468">
        <v>79.614599999999996</v>
      </c>
      <c r="AM18" s="468">
        <v>79.617400000000004</v>
      </c>
      <c r="AN18" s="468">
        <v>79.617400000000004</v>
      </c>
      <c r="AO18" s="468">
        <v>79.617400000000004</v>
      </c>
      <c r="AP18" s="468">
        <v>79.621499999999997</v>
      </c>
      <c r="AQ18" s="468">
        <v>79.621499999999997</v>
      </c>
      <c r="AR18" s="468">
        <v>79.621499999999997</v>
      </c>
      <c r="AS18" s="468">
        <v>79.625</v>
      </c>
      <c r="AT18" s="468">
        <v>79.625</v>
      </c>
      <c r="AU18" s="468">
        <v>79.625</v>
      </c>
      <c r="AV18" s="468">
        <v>79.624499999999998</v>
      </c>
      <c r="AW18" s="468">
        <v>79.624499999999998</v>
      </c>
      <c r="AX18" s="468">
        <v>79.667699999999996</v>
      </c>
      <c r="AY18" s="468">
        <v>79.672399999999996</v>
      </c>
      <c r="AZ18" s="917">
        <v>79.672399999999996</v>
      </c>
      <c r="BA18" s="456">
        <v>79.681600000000003</v>
      </c>
      <c r="BB18" s="456">
        <v>79.681600000000003</v>
      </c>
      <c r="BC18" s="456">
        <v>79.681600000000003</v>
      </c>
      <c r="BD18" s="456">
        <v>79.681600000000003</v>
      </c>
      <c r="BE18" s="456">
        <v>79.685699999999997</v>
      </c>
      <c r="BF18" s="456">
        <v>79.685699999999997</v>
      </c>
      <c r="BG18" s="456">
        <v>79.685699999999997</v>
      </c>
      <c r="BH18" s="456">
        <v>79.712900000000005</v>
      </c>
      <c r="BI18" s="456">
        <v>79.712900000000005</v>
      </c>
      <c r="BJ18" s="456">
        <v>79.733000000000004</v>
      </c>
      <c r="BK18" s="456">
        <v>79.733000000000004</v>
      </c>
      <c r="BL18" s="456">
        <v>79.733000000000004</v>
      </c>
      <c r="BM18" s="456">
        <v>79.747299999999996</v>
      </c>
      <c r="BN18" s="456">
        <v>79.747299999999996</v>
      </c>
      <c r="BO18" s="456">
        <v>79.756100000000004</v>
      </c>
      <c r="BP18" s="456">
        <v>79.763599999999997</v>
      </c>
      <c r="BQ18" s="456">
        <v>79.764499999999998</v>
      </c>
      <c r="BR18" s="456">
        <v>79.764499999999998</v>
      </c>
      <c r="BS18" s="456">
        <v>79.764499999999998</v>
      </c>
      <c r="BT18" s="456">
        <v>79.808800000000005</v>
      </c>
      <c r="BU18" s="456">
        <v>79.822100000000006</v>
      </c>
      <c r="BV18" s="456">
        <v>79.836299999999994</v>
      </c>
    </row>
    <row r="19" spans="1:74" ht="12" customHeight="1" x14ac:dyDescent="0.25">
      <c r="A19" s="293" t="s">
        <v>774</v>
      </c>
      <c r="B19" s="476" t="s">
        <v>1036</v>
      </c>
      <c r="C19" s="468">
        <v>23.013400000000001</v>
      </c>
      <c r="D19" s="468">
        <v>23.013400000000001</v>
      </c>
      <c r="E19" s="468">
        <v>23.013400000000001</v>
      </c>
      <c r="F19" s="468">
        <v>23.013400000000001</v>
      </c>
      <c r="G19" s="468">
        <v>23.043900000000001</v>
      </c>
      <c r="H19" s="468">
        <v>23.043900000000001</v>
      </c>
      <c r="I19" s="468">
        <v>23.043900000000001</v>
      </c>
      <c r="J19" s="468">
        <v>23.043900000000001</v>
      </c>
      <c r="K19" s="468">
        <v>23.043900000000001</v>
      </c>
      <c r="L19" s="468">
        <v>23.043900000000001</v>
      </c>
      <c r="M19" s="468">
        <v>23.043900000000001</v>
      </c>
      <c r="N19" s="468">
        <v>23.043900000000001</v>
      </c>
      <c r="O19" s="468">
        <v>23.0578</v>
      </c>
      <c r="P19" s="468">
        <v>23.0578</v>
      </c>
      <c r="Q19" s="468">
        <v>23.137799999999999</v>
      </c>
      <c r="R19" s="468">
        <v>23.147400000000001</v>
      </c>
      <c r="S19" s="468">
        <v>23.147400000000001</v>
      </c>
      <c r="T19" s="468">
        <v>23.147400000000001</v>
      </c>
      <c r="U19" s="468">
        <v>23.147400000000001</v>
      </c>
      <c r="V19" s="468">
        <v>23.147400000000001</v>
      </c>
      <c r="W19" s="468">
        <v>23.147400000000001</v>
      </c>
      <c r="X19" s="468">
        <v>23.147400000000001</v>
      </c>
      <c r="Y19" s="468">
        <v>23.147400000000001</v>
      </c>
      <c r="Z19" s="468">
        <v>23.147400000000001</v>
      </c>
      <c r="AA19" s="468">
        <v>23.118600000000001</v>
      </c>
      <c r="AB19" s="468">
        <v>23.118600000000001</v>
      </c>
      <c r="AC19" s="468">
        <v>23.198599999999999</v>
      </c>
      <c r="AD19" s="468">
        <v>23.198599999999999</v>
      </c>
      <c r="AE19" s="468">
        <v>23.198599999999999</v>
      </c>
      <c r="AF19" s="468">
        <v>23.198599999999999</v>
      </c>
      <c r="AG19" s="468">
        <v>23.198599999999999</v>
      </c>
      <c r="AH19" s="468">
        <v>23.198599999999999</v>
      </c>
      <c r="AI19" s="468">
        <v>23.198599999999999</v>
      </c>
      <c r="AJ19" s="468">
        <v>23.198599999999999</v>
      </c>
      <c r="AK19" s="468">
        <v>23.156600000000001</v>
      </c>
      <c r="AL19" s="468">
        <v>23.156600000000001</v>
      </c>
      <c r="AM19" s="468">
        <v>23.156600000000001</v>
      </c>
      <c r="AN19" s="468">
        <v>23.156600000000001</v>
      </c>
      <c r="AO19" s="468">
        <v>23.156600000000001</v>
      </c>
      <c r="AP19" s="468">
        <v>23.156600000000001</v>
      </c>
      <c r="AQ19" s="468">
        <v>23.156600000000001</v>
      </c>
      <c r="AR19" s="468">
        <v>23.156600000000001</v>
      </c>
      <c r="AS19" s="468">
        <v>23.156600000000001</v>
      </c>
      <c r="AT19" s="468">
        <v>23.156600000000001</v>
      </c>
      <c r="AU19" s="468">
        <v>23.156600000000001</v>
      </c>
      <c r="AV19" s="468">
        <v>23.156600000000001</v>
      </c>
      <c r="AW19" s="468">
        <v>23.156600000000001</v>
      </c>
      <c r="AX19" s="468">
        <v>23.156600000000001</v>
      </c>
      <c r="AY19" s="468">
        <v>23.156600000000001</v>
      </c>
      <c r="AZ19" s="917">
        <v>23.156600000000001</v>
      </c>
      <c r="BA19" s="456">
        <v>23.156600000000001</v>
      </c>
      <c r="BB19" s="456">
        <v>23.1846</v>
      </c>
      <c r="BC19" s="456">
        <v>23.1846</v>
      </c>
      <c r="BD19" s="456">
        <v>23.1846</v>
      </c>
      <c r="BE19" s="456">
        <v>23.1846</v>
      </c>
      <c r="BF19" s="456">
        <v>23.1846</v>
      </c>
      <c r="BG19" s="456">
        <v>23.1846</v>
      </c>
      <c r="BH19" s="456">
        <v>23.1846</v>
      </c>
      <c r="BI19" s="456">
        <v>23.1846</v>
      </c>
      <c r="BJ19" s="456">
        <v>23.212599999999998</v>
      </c>
      <c r="BK19" s="456">
        <v>23.212599999999998</v>
      </c>
      <c r="BL19" s="456">
        <v>23.212599999999998</v>
      </c>
      <c r="BM19" s="456">
        <v>23.212599999999998</v>
      </c>
      <c r="BN19" s="456">
        <v>23.212599999999998</v>
      </c>
      <c r="BO19" s="456">
        <v>23.212599999999998</v>
      </c>
      <c r="BP19" s="456">
        <v>23.212599999999998</v>
      </c>
      <c r="BQ19" s="456">
        <v>23.8126</v>
      </c>
      <c r="BR19" s="456">
        <v>23.8126</v>
      </c>
      <c r="BS19" s="456">
        <v>23.8126</v>
      </c>
      <c r="BT19" s="456">
        <v>23.826599999999999</v>
      </c>
      <c r="BU19" s="456">
        <v>23.826599999999999</v>
      </c>
      <c r="BV19" s="456">
        <v>23.840599999999998</v>
      </c>
    </row>
    <row r="20" spans="1:74" ht="12" customHeight="1" x14ac:dyDescent="0.25">
      <c r="A20" s="293" t="s">
        <v>775</v>
      </c>
      <c r="B20" s="445" t="s">
        <v>1022</v>
      </c>
      <c r="C20" s="468">
        <v>95.406400000000005</v>
      </c>
      <c r="D20" s="468">
        <v>95.406400000000005</v>
      </c>
      <c r="E20" s="468">
        <v>95.406400000000005</v>
      </c>
      <c r="F20" s="468">
        <v>95.406400000000005</v>
      </c>
      <c r="G20" s="468">
        <v>95.427400000000006</v>
      </c>
      <c r="H20" s="468">
        <v>94.658900000000003</v>
      </c>
      <c r="I20" s="468">
        <v>94.658900000000003</v>
      </c>
      <c r="J20" s="468">
        <v>94.658900000000003</v>
      </c>
      <c r="K20" s="468">
        <v>94.658900000000003</v>
      </c>
      <c r="L20" s="468">
        <v>94.658900000000003</v>
      </c>
      <c r="M20" s="468">
        <v>94.658900000000003</v>
      </c>
      <c r="N20" s="468">
        <v>94.658900000000003</v>
      </c>
      <c r="O20" s="468">
        <v>94.598200000000006</v>
      </c>
      <c r="P20" s="468">
        <v>94.598200000000006</v>
      </c>
      <c r="Q20" s="468">
        <v>94.598200000000006</v>
      </c>
      <c r="R20" s="468">
        <v>94.598200000000006</v>
      </c>
      <c r="S20" s="468">
        <v>94.598200000000006</v>
      </c>
      <c r="T20" s="468">
        <v>94.598200000000006</v>
      </c>
      <c r="U20" s="468">
        <v>95.712199999999996</v>
      </c>
      <c r="V20" s="468">
        <v>95.712199999999996</v>
      </c>
      <c r="W20" s="468">
        <v>95.712199999999996</v>
      </c>
      <c r="X20" s="468">
        <v>95.712199999999996</v>
      </c>
      <c r="Y20" s="468">
        <v>95.712199999999996</v>
      </c>
      <c r="Z20" s="468">
        <v>95.712199999999996</v>
      </c>
      <c r="AA20" s="468">
        <v>95.7059</v>
      </c>
      <c r="AB20" s="468">
        <v>95.7059</v>
      </c>
      <c r="AC20" s="468">
        <v>95.7059</v>
      </c>
      <c r="AD20" s="468">
        <v>96.819900000000004</v>
      </c>
      <c r="AE20" s="468">
        <v>96.819900000000004</v>
      </c>
      <c r="AF20" s="468">
        <v>96.819900000000004</v>
      </c>
      <c r="AG20" s="468">
        <v>96.819900000000004</v>
      </c>
      <c r="AH20" s="468">
        <v>96.819900000000004</v>
      </c>
      <c r="AI20" s="468">
        <v>96.819900000000004</v>
      </c>
      <c r="AJ20" s="468">
        <v>96.819900000000004</v>
      </c>
      <c r="AK20" s="468">
        <v>96.819900000000004</v>
      </c>
      <c r="AL20" s="468">
        <v>96.819900000000004</v>
      </c>
      <c r="AM20" s="468">
        <v>96.819900000000004</v>
      </c>
      <c r="AN20" s="468">
        <v>96.819900000000004</v>
      </c>
      <c r="AO20" s="468">
        <v>96.819900000000004</v>
      </c>
      <c r="AP20" s="468">
        <v>96.819900000000004</v>
      </c>
      <c r="AQ20" s="468">
        <v>96.865899999999996</v>
      </c>
      <c r="AR20" s="468">
        <v>96.865899999999996</v>
      </c>
      <c r="AS20" s="468">
        <v>96.865899999999996</v>
      </c>
      <c r="AT20" s="468">
        <v>96.865899999999996</v>
      </c>
      <c r="AU20" s="468">
        <v>96.865899999999996</v>
      </c>
      <c r="AV20" s="468">
        <v>96.865899999999996</v>
      </c>
      <c r="AW20" s="468">
        <v>96.865899999999996</v>
      </c>
      <c r="AX20" s="468">
        <v>96.865899999999996</v>
      </c>
      <c r="AY20" s="468">
        <v>96.865899999999996</v>
      </c>
      <c r="AZ20" s="917">
        <v>96.865899999999996</v>
      </c>
      <c r="BA20" s="456">
        <v>96.865899999999996</v>
      </c>
      <c r="BB20" s="456">
        <v>97.634399999999999</v>
      </c>
      <c r="BC20" s="456">
        <v>97.634399999999999</v>
      </c>
      <c r="BD20" s="456">
        <v>97.634399999999999</v>
      </c>
      <c r="BE20" s="456">
        <v>97.634399999999999</v>
      </c>
      <c r="BF20" s="456">
        <v>97.634399999999999</v>
      </c>
      <c r="BG20" s="456">
        <v>97.634399999999999</v>
      </c>
      <c r="BH20" s="456">
        <v>97.634399999999999</v>
      </c>
      <c r="BI20" s="456">
        <v>97.634399999999999</v>
      </c>
      <c r="BJ20" s="456">
        <v>97.634399999999999</v>
      </c>
      <c r="BK20" s="456">
        <v>97.634399999999999</v>
      </c>
      <c r="BL20" s="456">
        <v>97.634399999999999</v>
      </c>
      <c r="BM20" s="456">
        <v>97.634399999999999</v>
      </c>
      <c r="BN20" s="456">
        <v>97.634399999999999</v>
      </c>
      <c r="BO20" s="456">
        <v>97.634399999999999</v>
      </c>
      <c r="BP20" s="456">
        <v>97.634399999999999</v>
      </c>
      <c r="BQ20" s="456">
        <v>97.634399999999999</v>
      </c>
      <c r="BR20" s="456">
        <v>97.634399999999999</v>
      </c>
      <c r="BS20" s="456">
        <v>97.634399999999999</v>
      </c>
      <c r="BT20" s="456">
        <v>97.634399999999999</v>
      </c>
      <c r="BU20" s="456">
        <v>97.634399999999999</v>
      </c>
      <c r="BV20" s="456">
        <v>97.634399999999999</v>
      </c>
    </row>
    <row r="21" spans="1:74" ht="12" customHeight="1" x14ac:dyDescent="0.25">
      <c r="A21" s="293" t="s">
        <v>776</v>
      </c>
      <c r="B21" s="445" t="s">
        <v>1037</v>
      </c>
      <c r="C21" s="468">
        <v>4.9949000000000003</v>
      </c>
      <c r="D21" s="468">
        <v>5.0674000000000001</v>
      </c>
      <c r="E21" s="468">
        <v>5.3144</v>
      </c>
      <c r="F21" s="468">
        <v>6.0537000000000001</v>
      </c>
      <c r="G21" s="468">
        <v>6.0618999999999996</v>
      </c>
      <c r="H21" s="468">
        <v>6.5922000000000001</v>
      </c>
      <c r="I21" s="468">
        <v>6.9390000000000001</v>
      </c>
      <c r="J21" s="468">
        <v>7.4683000000000002</v>
      </c>
      <c r="K21" s="468">
        <v>7.9558</v>
      </c>
      <c r="L21" s="468">
        <v>8.6290999999999993</v>
      </c>
      <c r="M21" s="468">
        <v>8.7063000000000006</v>
      </c>
      <c r="N21" s="468">
        <v>8.9763000000000002</v>
      </c>
      <c r="O21" s="468">
        <v>9.2312999999999992</v>
      </c>
      <c r="P21" s="468">
        <v>9.3172999999999995</v>
      </c>
      <c r="Q21" s="468">
        <v>9.6164000000000005</v>
      </c>
      <c r="R21" s="468">
        <v>9.7853999999999992</v>
      </c>
      <c r="S21" s="468">
        <v>9.9369999999999994</v>
      </c>
      <c r="T21" s="468">
        <v>10.8405</v>
      </c>
      <c r="U21" s="468">
        <v>12.3261</v>
      </c>
      <c r="V21" s="468">
        <v>12.8093</v>
      </c>
      <c r="W21" s="468">
        <v>13.5138</v>
      </c>
      <c r="X21" s="468">
        <v>13.7622</v>
      </c>
      <c r="Y21" s="468">
        <v>14.1935</v>
      </c>
      <c r="Z21" s="468">
        <v>15.988799999999999</v>
      </c>
      <c r="AA21" s="468">
        <v>16.264800000000001</v>
      </c>
      <c r="AB21" s="468">
        <v>16.300699999999999</v>
      </c>
      <c r="AC21" s="468">
        <v>17.343499999999999</v>
      </c>
      <c r="AD21" s="468">
        <v>18.029</v>
      </c>
      <c r="AE21" s="468">
        <v>19.175599999999999</v>
      </c>
      <c r="AF21" s="468">
        <v>20.427199999999999</v>
      </c>
      <c r="AG21" s="468">
        <v>21.172000000000001</v>
      </c>
      <c r="AH21" s="468">
        <v>22.398399999999999</v>
      </c>
      <c r="AI21" s="468">
        <v>23.2119</v>
      </c>
      <c r="AJ21" s="468">
        <v>23.970800000000001</v>
      </c>
      <c r="AK21" s="468">
        <v>24.814</v>
      </c>
      <c r="AL21" s="468">
        <v>27.007300000000001</v>
      </c>
      <c r="AM21" s="468">
        <v>27.572199999999999</v>
      </c>
      <c r="AN21" s="468">
        <v>28.106100000000001</v>
      </c>
      <c r="AO21" s="468">
        <v>29.0885</v>
      </c>
      <c r="AP21" s="468">
        <v>30.411999999999999</v>
      </c>
      <c r="AQ21" s="468">
        <v>32.211199999999998</v>
      </c>
      <c r="AR21" s="468">
        <v>33.796999999999997</v>
      </c>
      <c r="AS21" s="468">
        <v>35.471400000000003</v>
      </c>
      <c r="AT21" s="468">
        <v>36.566099999999999</v>
      </c>
      <c r="AU21" s="468">
        <v>37.536299999999997</v>
      </c>
      <c r="AV21" s="468">
        <v>39.210599999999999</v>
      </c>
      <c r="AW21" s="468">
        <v>40.315300000000001</v>
      </c>
      <c r="AX21" s="468">
        <v>44.001300000000001</v>
      </c>
      <c r="AY21" s="468">
        <v>46.615699999999997</v>
      </c>
      <c r="AZ21" s="917">
        <v>48.4208</v>
      </c>
      <c r="BA21" s="456">
        <v>50.301900000000003</v>
      </c>
      <c r="BB21" s="456">
        <v>51.506599999999999</v>
      </c>
      <c r="BC21" s="456">
        <v>53.578600000000002</v>
      </c>
      <c r="BD21" s="456">
        <v>56.723999999999997</v>
      </c>
      <c r="BE21" s="456">
        <v>57.688699999999997</v>
      </c>
      <c r="BF21" s="456">
        <v>58.084699999999998</v>
      </c>
      <c r="BG21" s="456">
        <v>58.997900000000001</v>
      </c>
      <c r="BH21" s="456">
        <v>60.322299999999998</v>
      </c>
      <c r="BI21" s="456">
        <v>61.260300000000001</v>
      </c>
      <c r="BJ21" s="456">
        <v>67.542699999999996</v>
      </c>
      <c r="BK21" s="456">
        <v>68.083200000000005</v>
      </c>
      <c r="BL21" s="456">
        <v>68.408000000000001</v>
      </c>
      <c r="BM21" s="456">
        <v>69.643000000000001</v>
      </c>
      <c r="BN21" s="456">
        <v>71.810599999999994</v>
      </c>
      <c r="BO21" s="456">
        <v>73.412300000000002</v>
      </c>
      <c r="BP21" s="456">
        <v>75.968599999999995</v>
      </c>
      <c r="BQ21" s="456">
        <v>79.165800000000004</v>
      </c>
      <c r="BR21" s="456">
        <v>80.540800000000004</v>
      </c>
      <c r="BS21" s="456">
        <v>81.473699999999994</v>
      </c>
      <c r="BT21" s="456">
        <v>82.156099999999995</v>
      </c>
      <c r="BU21" s="456">
        <v>82.371799999999993</v>
      </c>
      <c r="BV21" s="456">
        <v>89.022900000000007</v>
      </c>
    </row>
    <row r="22" spans="1:74" ht="12" customHeight="1" x14ac:dyDescent="0.25">
      <c r="A22" s="293" t="s">
        <v>777</v>
      </c>
      <c r="B22" s="445" t="s">
        <v>1038</v>
      </c>
      <c r="C22" s="468">
        <v>0.1502</v>
      </c>
      <c r="D22" s="468">
        <v>0.1502</v>
      </c>
      <c r="E22" s="468">
        <v>0.1502</v>
      </c>
      <c r="F22" s="468">
        <v>0.1502</v>
      </c>
      <c r="G22" s="468">
        <v>0.1502</v>
      </c>
      <c r="H22" s="468">
        <v>0.1502</v>
      </c>
      <c r="I22" s="468">
        <v>0.1502</v>
      </c>
      <c r="J22" s="468">
        <v>0.1502</v>
      </c>
      <c r="K22" s="468">
        <v>0.1502</v>
      </c>
      <c r="L22" s="468">
        <v>0.1502</v>
      </c>
      <c r="M22" s="468">
        <v>0.1502</v>
      </c>
      <c r="N22" s="468">
        <v>0.1502</v>
      </c>
      <c r="O22" s="468">
        <v>0.15229999999999999</v>
      </c>
      <c r="P22" s="468">
        <v>0.15229999999999999</v>
      </c>
      <c r="Q22" s="468">
        <v>0.15229999999999999</v>
      </c>
      <c r="R22" s="468">
        <v>0.15229999999999999</v>
      </c>
      <c r="S22" s="468">
        <v>0.15229999999999999</v>
      </c>
      <c r="T22" s="468">
        <v>0.15229999999999999</v>
      </c>
      <c r="U22" s="468">
        <v>0.15229999999999999</v>
      </c>
      <c r="V22" s="468">
        <v>0.15229999999999999</v>
      </c>
      <c r="W22" s="468">
        <v>0.15229999999999999</v>
      </c>
      <c r="X22" s="468">
        <v>0.15229999999999999</v>
      </c>
      <c r="Y22" s="468">
        <v>0.15229999999999999</v>
      </c>
      <c r="Z22" s="468">
        <v>0.15229999999999999</v>
      </c>
      <c r="AA22" s="468">
        <v>0.1227</v>
      </c>
      <c r="AB22" s="468">
        <v>0.1227</v>
      </c>
      <c r="AC22" s="468">
        <v>0.1227</v>
      </c>
      <c r="AD22" s="468">
        <v>0.1227</v>
      </c>
      <c r="AE22" s="468">
        <v>0.1227</v>
      </c>
      <c r="AF22" s="468">
        <v>0.1197</v>
      </c>
      <c r="AG22" s="468">
        <v>0.1197</v>
      </c>
      <c r="AH22" s="468">
        <v>0.1197</v>
      </c>
      <c r="AI22" s="468">
        <v>0.1197</v>
      </c>
      <c r="AJ22" s="468">
        <v>0.1197</v>
      </c>
      <c r="AK22" s="468">
        <v>0.1197</v>
      </c>
      <c r="AL22" s="468">
        <v>0.1197</v>
      </c>
      <c r="AM22" s="468">
        <v>0.1195</v>
      </c>
      <c r="AN22" s="468">
        <v>0.1195</v>
      </c>
      <c r="AO22" s="468">
        <v>0.1195</v>
      </c>
      <c r="AP22" s="468">
        <v>0.1195</v>
      </c>
      <c r="AQ22" s="468">
        <v>0.1195</v>
      </c>
      <c r="AR22" s="468">
        <v>0.1195</v>
      </c>
      <c r="AS22" s="468">
        <v>0.1195</v>
      </c>
      <c r="AT22" s="468">
        <v>0.1275</v>
      </c>
      <c r="AU22" s="468">
        <v>0.1275</v>
      </c>
      <c r="AV22" s="468">
        <v>0.1275</v>
      </c>
      <c r="AW22" s="468">
        <v>0.1275</v>
      </c>
      <c r="AX22" s="468">
        <v>0.1275</v>
      </c>
      <c r="AY22" s="468">
        <v>0.1275</v>
      </c>
      <c r="AZ22" s="917">
        <v>0.1275</v>
      </c>
      <c r="BA22" s="456">
        <v>0.1275</v>
      </c>
      <c r="BB22" s="456">
        <v>0.1275</v>
      </c>
      <c r="BC22" s="456">
        <v>0.1275</v>
      </c>
      <c r="BD22" s="456">
        <v>0.1275</v>
      </c>
      <c r="BE22" s="456">
        <v>0.1275</v>
      </c>
      <c r="BF22" s="456">
        <v>0.1275</v>
      </c>
      <c r="BG22" s="456">
        <v>0.1275</v>
      </c>
      <c r="BH22" s="456">
        <v>0.1275</v>
      </c>
      <c r="BI22" s="456">
        <v>0.1275</v>
      </c>
      <c r="BJ22" s="456">
        <v>0.1275</v>
      </c>
      <c r="BK22" s="456">
        <v>0.1275</v>
      </c>
      <c r="BL22" s="456">
        <v>0.1275</v>
      </c>
      <c r="BM22" s="456">
        <v>0.1275</v>
      </c>
      <c r="BN22" s="456">
        <v>0.1275</v>
      </c>
      <c r="BO22" s="456">
        <v>0.1275</v>
      </c>
      <c r="BP22" s="456">
        <v>0.1275</v>
      </c>
      <c r="BQ22" s="456">
        <v>0.1275</v>
      </c>
      <c r="BR22" s="456">
        <v>0.1275</v>
      </c>
      <c r="BS22" s="456">
        <v>0.1275</v>
      </c>
      <c r="BT22" s="456">
        <v>0.1275</v>
      </c>
      <c r="BU22" s="456">
        <v>0.1275</v>
      </c>
      <c r="BV22" s="456">
        <v>0.1275</v>
      </c>
    </row>
    <row r="23" spans="1:74" ht="12" customHeight="1" x14ac:dyDescent="0.25">
      <c r="A23" s="293"/>
      <c r="B23" s="292" t="s">
        <v>1040</v>
      </c>
      <c r="C23" s="468"/>
      <c r="D23" s="468"/>
      <c r="E23" s="468"/>
      <c r="F23" s="468"/>
      <c r="G23" s="468"/>
      <c r="H23" s="468"/>
      <c r="I23" s="468"/>
      <c r="J23" s="468"/>
      <c r="K23" s="468"/>
      <c r="L23" s="468"/>
      <c r="M23" s="468"/>
      <c r="N23" s="468"/>
      <c r="O23" s="468"/>
      <c r="P23" s="468"/>
      <c r="Q23" s="468"/>
      <c r="R23" s="468"/>
      <c r="S23" s="468"/>
      <c r="T23" s="468"/>
      <c r="U23" s="468"/>
      <c r="V23" s="468"/>
      <c r="W23" s="468"/>
      <c r="X23" s="468"/>
      <c r="Y23" s="468"/>
      <c r="Z23" s="468"/>
      <c r="AA23" s="468"/>
      <c r="AB23" s="468"/>
      <c r="AC23" s="468"/>
      <c r="AD23" s="468"/>
      <c r="AE23" s="468"/>
      <c r="AF23" s="468"/>
      <c r="AG23" s="468"/>
      <c r="AH23" s="468"/>
      <c r="AI23" s="468"/>
      <c r="AJ23" s="468"/>
      <c r="AK23" s="468"/>
      <c r="AL23" s="468"/>
      <c r="AM23" s="468"/>
      <c r="AN23" s="468"/>
      <c r="AO23" s="468"/>
      <c r="AP23" s="468"/>
      <c r="AQ23" s="468"/>
      <c r="AR23" s="468"/>
      <c r="AS23" s="468"/>
      <c r="AT23" s="468"/>
      <c r="AU23" s="468"/>
      <c r="AV23" s="468"/>
      <c r="AW23" s="468"/>
      <c r="AX23" s="468"/>
      <c r="AY23" s="468"/>
      <c r="AZ23" s="917"/>
      <c r="BA23" s="456"/>
      <c r="BB23" s="456"/>
      <c r="BC23" s="456"/>
      <c r="BD23" s="456"/>
      <c r="BE23" s="456"/>
      <c r="BF23" s="456"/>
      <c r="BG23" s="456"/>
      <c r="BH23" s="456"/>
      <c r="BI23" s="456"/>
      <c r="BJ23" s="456"/>
      <c r="BK23" s="456"/>
      <c r="BL23" s="456"/>
      <c r="BM23" s="456"/>
      <c r="BN23" s="456"/>
      <c r="BO23" s="456"/>
      <c r="BP23" s="456"/>
      <c r="BQ23" s="456"/>
      <c r="BR23" s="456"/>
      <c r="BS23" s="456"/>
      <c r="BT23" s="456"/>
      <c r="BU23" s="456"/>
      <c r="BV23" s="456"/>
    </row>
    <row r="24" spans="1:74" s="482" customFormat="1" ht="12" customHeight="1" x14ac:dyDescent="0.25">
      <c r="A24" s="481"/>
      <c r="B24" s="484" t="s">
        <v>1033</v>
      </c>
      <c r="C24" s="301"/>
      <c r="D24" s="301"/>
      <c r="E24" s="301"/>
      <c r="F24" s="301"/>
      <c r="G24" s="301"/>
      <c r="H24" s="301"/>
      <c r="I24" s="301"/>
      <c r="J24" s="301"/>
      <c r="K24" s="301"/>
      <c r="L24" s="301"/>
      <c r="M24" s="301"/>
      <c r="N24" s="301"/>
      <c r="O24" s="301"/>
      <c r="P24" s="301"/>
      <c r="Q24" s="301"/>
      <c r="R24" s="301"/>
      <c r="S24" s="301"/>
      <c r="T24" s="301"/>
      <c r="U24" s="301"/>
      <c r="V24" s="301"/>
      <c r="W24" s="301"/>
      <c r="X24" s="301"/>
      <c r="Y24" s="301"/>
      <c r="Z24" s="301"/>
      <c r="AA24" s="301"/>
      <c r="AB24" s="301"/>
      <c r="AC24" s="301"/>
      <c r="AD24" s="301"/>
      <c r="AE24" s="301"/>
      <c r="AF24" s="301"/>
      <c r="AG24" s="301"/>
      <c r="AH24" s="301"/>
      <c r="AI24" s="301"/>
      <c r="AJ24" s="301"/>
      <c r="AK24" s="301"/>
      <c r="AL24" s="301"/>
      <c r="AM24" s="301"/>
      <c r="AN24" s="301"/>
      <c r="AO24" s="301"/>
      <c r="AP24" s="301"/>
      <c r="AQ24" s="301"/>
      <c r="AR24" s="301"/>
      <c r="AS24" s="301"/>
      <c r="AT24" s="301"/>
      <c r="AU24" s="301"/>
      <c r="AV24" s="301"/>
      <c r="AW24" s="301"/>
      <c r="AX24" s="301"/>
      <c r="AY24" s="301"/>
      <c r="AZ24" s="916"/>
      <c r="BA24" s="462"/>
      <c r="BB24" s="462"/>
      <c r="BC24" s="462"/>
      <c r="BD24" s="462"/>
      <c r="BE24" s="462"/>
      <c r="BF24" s="462"/>
      <c r="BG24" s="462"/>
      <c r="BH24" s="462"/>
      <c r="BI24" s="462"/>
      <c r="BJ24" s="462"/>
      <c r="BK24" s="462"/>
      <c r="BL24" s="462"/>
      <c r="BM24" s="462"/>
      <c r="BN24" s="462"/>
      <c r="BO24" s="462"/>
      <c r="BP24" s="462"/>
      <c r="BQ24" s="462"/>
      <c r="BR24" s="462"/>
      <c r="BS24" s="462"/>
      <c r="BT24" s="462"/>
      <c r="BU24" s="462"/>
      <c r="BV24" s="462"/>
    </row>
    <row r="25" spans="1:74" ht="12" customHeight="1" x14ac:dyDescent="0.25">
      <c r="A25" s="293" t="s">
        <v>778</v>
      </c>
      <c r="B25" s="483" t="s">
        <v>1021</v>
      </c>
      <c r="C25" s="468">
        <v>18.7514</v>
      </c>
      <c r="D25" s="468">
        <v>18.782</v>
      </c>
      <c r="E25" s="468">
        <v>18.802900000000001</v>
      </c>
      <c r="F25" s="468">
        <v>18.800799999999999</v>
      </c>
      <c r="G25" s="468">
        <v>18.800799999999999</v>
      </c>
      <c r="H25" s="468">
        <v>18.7956</v>
      </c>
      <c r="I25" s="468">
        <v>18.7956</v>
      </c>
      <c r="J25" s="468">
        <v>18.794899999999998</v>
      </c>
      <c r="K25" s="468">
        <v>18.79</v>
      </c>
      <c r="L25" s="468">
        <v>18.7607</v>
      </c>
      <c r="M25" s="468">
        <v>18.769500000000001</v>
      </c>
      <c r="N25" s="468">
        <v>18.7822</v>
      </c>
      <c r="O25" s="468">
        <v>18.790900000000001</v>
      </c>
      <c r="P25" s="468">
        <v>18.819199999999999</v>
      </c>
      <c r="Q25" s="468">
        <v>18.741800000000001</v>
      </c>
      <c r="R25" s="468">
        <v>18.742699999999999</v>
      </c>
      <c r="S25" s="468">
        <v>18.743600000000001</v>
      </c>
      <c r="T25" s="468">
        <v>18.6844</v>
      </c>
      <c r="U25" s="468">
        <v>18.6844</v>
      </c>
      <c r="V25" s="468">
        <v>18.6844</v>
      </c>
      <c r="W25" s="468">
        <v>18.688400000000001</v>
      </c>
      <c r="X25" s="468">
        <v>18.682400000000001</v>
      </c>
      <c r="Y25" s="468">
        <v>18.6751</v>
      </c>
      <c r="Z25" s="468">
        <v>18.634899999999998</v>
      </c>
      <c r="AA25" s="468">
        <v>18.775300000000001</v>
      </c>
      <c r="AB25" s="468">
        <v>18.7683</v>
      </c>
      <c r="AC25" s="468">
        <v>18.765899999999998</v>
      </c>
      <c r="AD25" s="468">
        <v>18.6463</v>
      </c>
      <c r="AE25" s="468">
        <v>18.696300000000001</v>
      </c>
      <c r="AF25" s="468">
        <v>18.696200000000001</v>
      </c>
      <c r="AG25" s="468">
        <v>18.6982</v>
      </c>
      <c r="AH25" s="468">
        <v>18.700700000000001</v>
      </c>
      <c r="AI25" s="468">
        <v>18.706299999999999</v>
      </c>
      <c r="AJ25" s="468">
        <v>18.630299999999998</v>
      </c>
      <c r="AK25" s="468">
        <v>18.630299999999998</v>
      </c>
      <c r="AL25" s="468">
        <v>18.476700000000001</v>
      </c>
      <c r="AM25" s="468">
        <v>18.472799999999999</v>
      </c>
      <c r="AN25" s="468">
        <v>18.470800000000001</v>
      </c>
      <c r="AO25" s="468">
        <v>18.4786</v>
      </c>
      <c r="AP25" s="468">
        <v>18.514600000000002</v>
      </c>
      <c r="AQ25" s="468">
        <v>18.518000000000001</v>
      </c>
      <c r="AR25" s="468">
        <v>18.518899999999999</v>
      </c>
      <c r="AS25" s="468">
        <v>18.5183</v>
      </c>
      <c r="AT25" s="468">
        <v>18.520900000000001</v>
      </c>
      <c r="AU25" s="468">
        <v>18.520900000000001</v>
      </c>
      <c r="AV25" s="468">
        <v>18.534400000000002</v>
      </c>
      <c r="AW25" s="468">
        <v>18.534400000000002</v>
      </c>
      <c r="AX25" s="468">
        <v>18.5379</v>
      </c>
      <c r="AY25" s="468">
        <v>18.5379</v>
      </c>
      <c r="AZ25" s="917">
        <v>18.5379</v>
      </c>
      <c r="BA25" s="456">
        <v>18.540400000000002</v>
      </c>
      <c r="BB25" s="456">
        <v>18.5382</v>
      </c>
      <c r="BC25" s="456">
        <v>18.542999999999999</v>
      </c>
      <c r="BD25" s="456">
        <v>18.549900000000001</v>
      </c>
      <c r="BE25" s="456">
        <v>18.549900000000001</v>
      </c>
      <c r="BF25" s="456">
        <v>18.549900000000001</v>
      </c>
      <c r="BG25" s="456">
        <v>18.549900000000001</v>
      </c>
      <c r="BH25" s="456">
        <v>18.559899999999999</v>
      </c>
      <c r="BI25" s="456">
        <v>18.559899999999999</v>
      </c>
      <c r="BJ25" s="456">
        <v>18.5608</v>
      </c>
      <c r="BK25" s="456">
        <v>18.5608</v>
      </c>
      <c r="BL25" s="456">
        <v>18.5733</v>
      </c>
      <c r="BM25" s="456">
        <v>18.5733</v>
      </c>
      <c r="BN25" s="456">
        <v>18.5733</v>
      </c>
      <c r="BO25" s="456">
        <v>18.581499999999998</v>
      </c>
      <c r="BP25" s="456">
        <v>18.5824</v>
      </c>
      <c r="BQ25" s="456">
        <v>18.5824</v>
      </c>
      <c r="BR25" s="456">
        <v>18.580300000000001</v>
      </c>
      <c r="BS25" s="456">
        <v>18.595300000000002</v>
      </c>
      <c r="BT25" s="456">
        <v>18.595300000000002</v>
      </c>
      <c r="BU25" s="456">
        <v>18.595300000000002</v>
      </c>
      <c r="BV25" s="456">
        <v>18.594100000000001</v>
      </c>
    </row>
    <row r="26" spans="1:74" ht="12" customHeight="1" x14ac:dyDescent="0.25">
      <c r="A26" s="293" t="s">
        <v>779</v>
      </c>
      <c r="B26" s="483" t="s">
        <v>473</v>
      </c>
      <c r="C26" s="468">
        <v>1.4452</v>
      </c>
      <c r="D26" s="468">
        <v>1.4452</v>
      </c>
      <c r="E26" s="468">
        <v>1.4452</v>
      </c>
      <c r="F26" s="468">
        <v>1.4452</v>
      </c>
      <c r="G26" s="468">
        <v>1.4441999999999999</v>
      </c>
      <c r="H26" s="468">
        <v>1.4441999999999999</v>
      </c>
      <c r="I26" s="468">
        <v>1.4441999999999999</v>
      </c>
      <c r="J26" s="468">
        <v>1.4441999999999999</v>
      </c>
      <c r="K26" s="468">
        <v>1.4441999999999999</v>
      </c>
      <c r="L26" s="468">
        <v>1.4441999999999999</v>
      </c>
      <c r="M26" s="468">
        <v>1.4441999999999999</v>
      </c>
      <c r="N26" s="468">
        <v>1.4441999999999999</v>
      </c>
      <c r="O26" s="468">
        <v>1.4232</v>
      </c>
      <c r="P26" s="468">
        <v>1.4232</v>
      </c>
      <c r="Q26" s="468">
        <v>1.4232</v>
      </c>
      <c r="R26" s="468">
        <v>1.4232</v>
      </c>
      <c r="S26" s="468">
        <v>1.4232</v>
      </c>
      <c r="T26" s="468">
        <v>1.4232</v>
      </c>
      <c r="U26" s="468">
        <v>1.4232</v>
      </c>
      <c r="V26" s="468">
        <v>1.4232</v>
      </c>
      <c r="W26" s="468">
        <v>1.4232</v>
      </c>
      <c r="X26" s="468">
        <v>1.4232</v>
      </c>
      <c r="Y26" s="468">
        <v>1.4232</v>
      </c>
      <c r="Z26" s="468">
        <v>1.4232</v>
      </c>
      <c r="AA26" s="468">
        <v>1.4012</v>
      </c>
      <c r="AB26" s="468">
        <v>1.4012</v>
      </c>
      <c r="AC26" s="468">
        <v>1.4012</v>
      </c>
      <c r="AD26" s="468">
        <v>1.4012</v>
      </c>
      <c r="AE26" s="468">
        <v>1.4012</v>
      </c>
      <c r="AF26" s="468">
        <v>1.4012</v>
      </c>
      <c r="AG26" s="468">
        <v>1.4012</v>
      </c>
      <c r="AH26" s="468">
        <v>1.4012</v>
      </c>
      <c r="AI26" s="468">
        <v>1.4012</v>
      </c>
      <c r="AJ26" s="468">
        <v>1.4012</v>
      </c>
      <c r="AK26" s="468">
        <v>1.4012</v>
      </c>
      <c r="AL26" s="468">
        <v>1.4012</v>
      </c>
      <c r="AM26" s="468">
        <v>1.4012</v>
      </c>
      <c r="AN26" s="468">
        <v>1.4012</v>
      </c>
      <c r="AO26" s="468">
        <v>1.4012</v>
      </c>
      <c r="AP26" s="468">
        <v>1.4012</v>
      </c>
      <c r="AQ26" s="468">
        <v>1.4012</v>
      </c>
      <c r="AR26" s="468">
        <v>1.4012</v>
      </c>
      <c r="AS26" s="468">
        <v>1.4012</v>
      </c>
      <c r="AT26" s="468">
        <v>1.4012</v>
      </c>
      <c r="AU26" s="468">
        <v>1.4012</v>
      </c>
      <c r="AV26" s="468">
        <v>1.4012</v>
      </c>
      <c r="AW26" s="468">
        <v>1.4012</v>
      </c>
      <c r="AX26" s="468">
        <v>1.4012</v>
      </c>
      <c r="AY26" s="468">
        <v>1.4012</v>
      </c>
      <c r="AZ26" s="917">
        <v>1.4012</v>
      </c>
      <c r="BA26" s="456">
        <v>1.4012</v>
      </c>
      <c r="BB26" s="456">
        <v>1.4012</v>
      </c>
      <c r="BC26" s="456">
        <v>1.4012</v>
      </c>
      <c r="BD26" s="456">
        <v>1.4012</v>
      </c>
      <c r="BE26" s="456">
        <v>1.4012</v>
      </c>
      <c r="BF26" s="456">
        <v>1.4012</v>
      </c>
      <c r="BG26" s="456">
        <v>1.4012</v>
      </c>
      <c r="BH26" s="456">
        <v>1.4012</v>
      </c>
      <c r="BI26" s="456">
        <v>1.4012</v>
      </c>
      <c r="BJ26" s="456">
        <v>1.4012</v>
      </c>
      <c r="BK26" s="456">
        <v>1.4012</v>
      </c>
      <c r="BL26" s="456">
        <v>1.4012</v>
      </c>
      <c r="BM26" s="456">
        <v>1.4012</v>
      </c>
      <c r="BN26" s="456">
        <v>1.4012</v>
      </c>
      <c r="BO26" s="456">
        <v>1.4012</v>
      </c>
      <c r="BP26" s="456">
        <v>1.4012</v>
      </c>
      <c r="BQ26" s="456">
        <v>1.4012</v>
      </c>
      <c r="BR26" s="456">
        <v>1.4012</v>
      </c>
      <c r="BS26" s="456">
        <v>1.4012</v>
      </c>
      <c r="BT26" s="456">
        <v>1.4012</v>
      </c>
      <c r="BU26" s="456">
        <v>1.4012</v>
      </c>
      <c r="BV26" s="456">
        <v>1.4012</v>
      </c>
    </row>
    <row r="27" spans="1:74" ht="12" customHeight="1" x14ac:dyDescent="0.25">
      <c r="A27" s="293" t="s">
        <v>780</v>
      </c>
      <c r="B27" s="483" t="s">
        <v>313</v>
      </c>
      <c r="C27" s="468">
        <v>1.5248999999999999</v>
      </c>
      <c r="D27" s="468">
        <v>1.5248999999999999</v>
      </c>
      <c r="E27" s="468">
        <v>1.5248999999999999</v>
      </c>
      <c r="F27" s="468">
        <v>1.5248999999999999</v>
      </c>
      <c r="G27" s="468">
        <v>1.5274000000000001</v>
      </c>
      <c r="H27" s="468">
        <v>1.5279</v>
      </c>
      <c r="I27" s="468">
        <v>1.5279</v>
      </c>
      <c r="J27" s="468">
        <v>1.5279</v>
      </c>
      <c r="K27" s="468">
        <v>1.5235000000000001</v>
      </c>
      <c r="L27" s="468">
        <v>1.5235000000000001</v>
      </c>
      <c r="M27" s="468">
        <v>1.5253000000000001</v>
      </c>
      <c r="N27" s="468">
        <v>1.5273000000000001</v>
      </c>
      <c r="O27" s="468">
        <v>1.4522999999999999</v>
      </c>
      <c r="P27" s="468">
        <v>1.4507000000000001</v>
      </c>
      <c r="Q27" s="468">
        <v>1.4507000000000001</v>
      </c>
      <c r="R27" s="468">
        <v>1.4507000000000001</v>
      </c>
      <c r="S27" s="468">
        <v>1.4507000000000001</v>
      </c>
      <c r="T27" s="468">
        <v>1.4504999999999999</v>
      </c>
      <c r="U27" s="468">
        <v>1.4504999999999999</v>
      </c>
      <c r="V27" s="468">
        <v>1.4497</v>
      </c>
      <c r="W27" s="468">
        <v>1.4497</v>
      </c>
      <c r="X27" s="468">
        <v>1.4497</v>
      </c>
      <c r="Y27" s="468">
        <v>1.4487000000000001</v>
      </c>
      <c r="Z27" s="468">
        <v>1.4487000000000001</v>
      </c>
      <c r="AA27" s="468">
        <v>1.4852000000000001</v>
      </c>
      <c r="AB27" s="468">
        <v>1.4836</v>
      </c>
      <c r="AC27" s="468">
        <v>1.4836</v>
      </c>
      <c r="AD27" s="468">
        <v>1.4836</v>
      </c>
      <c r="AE27" s="468">
        <v>1.4825999999999999</v>
      </c>
      <c r="AF27" s="468">
        <v>1.4835</v>
      </c>
      <c r="AG27" s="468">
        <v>1.4835</v>
      </c>
      <c r="AH27" s="468">
        <v>1.4835</v>
      </c>
      <c r="AI27" s="468">
        <v>1.4835</v>
      </c>
      <c r="AJ27" s="468">
        <v>1.4835</v>
      </c>
      <c r="AK27" s="468">
        <v>1.4835</v>
      </c>
      <c r="AL27" s="468">
        <v>1.4713000000000001</v>
      </c>
      <c r="AM27" s="468">
        <v>1.4887999999999999</v>
      </c>
      <c r="AN27" s="468">
        <v>1.4887999999999999</v>
      </c>
      <c r="AO27" s="468">
        <v>1.4875</v>
      </c>
      <c r="AP27" s="468">
        <v>1.4904999999999999</v>
      </c>
      <c r="AQ27" s="468">
        <v>1.4904999999999999</v>
      </c>
      <c r="AR27" s="468">
        <v>1.4904999999999999</v>
      </c>
      <c r="AS27" s="468">
        <v>1.4904999999999999</v>
      </c>
      <c r="AT27" s="468">
        <v>1.4927999999999999</v>
      </c>
      <c r="AU27" s="468">
        <v>1.4953000000000001</v>
      </c>
      <c r="AV27" s="468">
        <v>1.4963</v>
      </c>
      <c r="AW27" s="468">
        <v>1.4963</v>
      </c>
      <c r="AX27" s="468">
        <v>1.4973000000000001</v>
      </c>
      <c r="AY27" s="468">
        <v>1.4973000000000001</v>
      </c>
      <c r="AZ27" s="917">
        <v>1.4973000000000001</v>
      </c>
      <c r="BA27" s="456">
        <v>1.4973000000000001</v>
      </c>
      <c r="BB27" s="456">
        <v>1.4973000000000001</v>
      </c>
      <c r="BC27" s="456">
        <v>1.4973000000000001</v>
      </c>
      <c r="BD27" s="456">
        <v>1.4973000000000001</v>
      </c>
      <c r="BE27" s="456">
        <v>1.4973000000000001</v>
      </c>
      <c r="BF27" s="456">
        <v>1.5003</v>
      </c>
      <c r="BG27" s="456">
        <v>1.5003</v>
      </c>
      <c r="BH27" s="456">
        <v>1.5003</v>
      </c>
      <c r="BI27" s="456">
        <v>1.5003</v>
      </c>
      <c r="BJ27" s="456">
        <v>1.5003</v>
      </c>
      <c r="BK27" s="456">
        <v>1.4983</v>
      </c>
      <c r="BL27" s="456">
        <v>1.4983</v>
      </c>
      <c r="BM27" s="456">
        <v>1.4963</v>
      </c>
      <c r="BN27" s="456">
        <v>1.4963</v>
      </c>
      <c r="BO27" s="456">
        <v>1.5133000000000001</v>
      </c>
      <c r="BP27" s="456">
        <v>1.5133000000000001</v>
      </c>
      <c r="BQ27" s="456">
        <v>1.5133000000000001</v>
      </c>
      <c r="BR27" s="456">
        <v>1.5133000000000001</v>
      </c>
      <c r="BS27" s="456">
        <v>1.5133000000000001</v>
      </c>
      <c r="BT27" s="456">
        <v>1.5133000000000001</v>
      </c>
      <c r="BU27" s="456">
        <v>1.5133000000000001</v>
      </c>
      <c r="BV27" s="456">
        <v>1.5133000000000001</v>
      </c>
    </row>
    <row r="28" spans="1:74" ht="12" customHeight="1" x14ac:dyDescent="0.25">
      <c r="A28" s="293" t="s">
        <v>781</v>
      </c>
      <c r="B28" s="483" t="s">
        <v>1538</v>
      </c>
      <c r="C28" s="468">
        <v>1.3022</v>
      </c>
      <c r="D28" s="468">
        <v>1.3022</v>
      </c>
      <c r="E28" s="468">
        <v>1.3714999999999999</v>
      </c>
      <c r="F28" s="468">
        <v>1.3714999999999999</v>
      </c>
      <c r="G28" s="468">
        <v>1.3714999999999999</v>
      </c>
      <c r="H28" s="468">
        <v>1.3714999999999999</v>
      </c>
      <c r="I28" s="468">
        <v>1.3714999999999999</v>
      </c>
      <c r="J28" s="468">
        <v>1.3714999999999999</v>
      </c>
      <c r="K28" s="468">
        <v>1.3714999999999999</v>
      </c>
      <c r="L28" s="468">
        <v>1.3714999999999999</v>
      </c>
      <c r="M28" s="468">
        <v>1.3714999999999999</v>
      </c>
      <c r="N28" s="468">
        <v>1.3662000000000001</v>
      </c>
      <c r="O28" s="468">
        <v>1.5347999999999999</v>
      </c>
      <c r="P28" s="468">
        <v>1.5347999999999999</v>
      </c>
      <c r="Q28" s="468">
        <v>1.5047999999999999</v>
      </c>
      <c r="R28" s="468">
        <v>1.5047999999999999</v>
      </c>
      <c r="S28" s="468">
        <v>1.5047999999999999</v>
      </c>
      <c r="T28" s="468">
        <v>1.5047999999999999</v>
      </c>
      <c r="U28" s="468">
        <v>1.5047999999999999</v>
      </c>
      <c r="V28" s="468">
        <v>1.5047999999999999</v>
      </c>
      <c r="W28" s="468">
        <v>1.5047999999999999</v>
      </c>
      <c r="X28" s="468">
        <v>1.5047999999999999</v>
      </c>
      <c r="Y28" s="468">
        <v>1.5047999999999999</v>
      </c>
      <c r="Z28" s="468">
        <v>1.5047999999999999</v>
      </c>
      <c r="AA28" s="468">
        <v>1.3441000000000001</v>
      </c>
      <c r="AB28" s="468">
        <v>1.3441000000000001</v>
      </c>
      <c r="AC28" s="468">
        <v>1.3441000000000001</v>
      </c>
      <c r="AD28" s="468">
        <v>1.3441000000000001</v>
      </c>
      <c r="AE28" s="468">
        <v>1.3441000000000001</v>
      </c>
      <c r="AF28" s="468">
        <v>1.3441000000000001</v>
      </c>
      <c r="AG28" s="468">
        <v>1.3441000000000001</v>
      </c>
      <c r="AH28" s="468">
        <v>1.3441000000000001</v>
      </c>
      <c r="AI28" s="468">
        <v>1.3441000000000001</v>
      </c>
      <c r="AJ28" s="468">
        <v>1.3441000000000001</v>
      </c>
      <c r="AK28" s="468">
        <v>1.3441000000000001</v>
      </c>
      <c r="AL28" s="468">
        <v>1.3441000000000001</v>
      </c>
      <c r="AM28" s="468">
        <v>1.3441000000000001</v>
      </c>
      <c r="AN28" s="468">
        <v>1.3441000000000001</v>
      </c>
      <c r="AO28" s="468">
        <v>1.3441000000000001</v>
      </c>
      <c r="AP28" s="468">
        <v>1.3441000000000001</v>
      </c>
      <c r="AQ28" s="468">
        <v>1.3441000000000001</v>
      </c>
      <c r="AR28" s="468">
        <v>1.3179000000000001</v>
      </c>
      <c r="AS28" s="468">
        <v>1.3179000000000001</v>
      </c>
      <c r="AT28" s="468">
        <v>1.3179000000000001</v>
      </c>
      <c r="AU28" s="468">
        <v>1.3179000000000001</v>
      </c>
      <c r="AV28" s="468">
        <v>1.3179000000000001</v>
      </c>
      <c r="AW28" s="468">
        <v>1.2819</v>
      </c>
      <c r="AX28" s="468">
        <v>1.2819</v>
      </c>
      <c r="AY28" s="468">
        <v>1.2810999999999999</v>
      </c>
      <c r="AZ28" s="917">
        <v>1.2810999999999999</v>
      </c>
      <c r="BA28" s="456">
        <v>1.2810999999999999</v>
      </c>
      <c r="BB28" s="456">
        <v>1.2810999999999999</v>
      </c>
      <c r="BC28" s="456">
        <v>1.2810999999999999</v>
      </c>
      <c r="BD28" s="456">
        <v>1.2810999999999999</v>
      </c>
      <c r="BE28" s="456">
        <v>1.2810999999999999</v>
      </c>
      <c r="BF28" s="456">
        <v>1.2810999999999999</v>
      </c>
      <c r="BG28" s="456">
        <v>1.2810999999999999</v>
      </c>
      <c r="BH28" s="456">
        <v>1.2810999999999999</v>
      </c>
      <c r="BI28" s="456">
        <v>1.2810999999999999</v>
      </c>
      <c r="BJ28" s="456">
        <v>1.2810999999999999</v>
      </c>
      <c r="BK28" s="456">
        <v>1.2810999999999999</v>
      </c>
      <c r="BL28" s="456">
        <v>1.2810999999999999</v>
      </c>
      <c r="BM28" s="456">
        <v>1.2810999999999999</v>
      </c>
      <c r="BN28" s="456">
        <v>1.2810999999999999</v>
      </c>
      <c r="BO28" s="456">
        <v>1.2810999999999999</v>
      </c>
      <c r="BP28" s="456">
        <v>1.2810999999999999</v>
      </c>
      <c r="BQ28" s="456">
        <v>1.2810999999999999</v>
      </c>
      <c r="BR28" s="456">
        <v>1.2810999999999999</v>
      </c>
      <c r="BS28" s="456">
        <v>1.2810999999999999</v>
      </c>
      <c r="BT28" s="456">
        <v>1.2810999999999999</v>
      </c>
      <c r="BU28" s="456">
        <v>1.2810999999999999</v>
      </c>
      <c r="BV28" s="456">
        <v>1.2810999999999999</v>
      </c>
    </row>
    <row r="29" spans="1:74" s="482" customFormat="1" ht="12" customHeight="1" x14ac:dyDescent="0.25">
      <c r="A29" s="481"/>
      <c r="B29" s="484" t="s">
        <v>1034</v>
      </c>
      <c r="C29" s="104"/>
      <c r="D29" s="104"/>
      <c r="E29" s="104"/>
      <c r="F29" s="104"/>
      <c r="G29" s="104"/>
      <c r="H29" s="104"/>
      <c r="I29" s="104"/>
      <c r="J29" s="104"/>
      <c r="K29" s="104"/>
      <c r="L29" s="104"/>
      <c r="M29" s="104"/>
      <c r="N29" s="104"/>
      <c r="O29" s="104"/>
      <c r="P29" s="104"/>
      <c r="Q29" s="104"/>
      <c r="R29" s="104"/>
      <c r="S29" s="104"/>
      <c r="T29" s="104"/>
      <c r="U29" s="104"/>
      <c r="V29" s="104"/>
      <c r="W29" s="104"/>
      <c r="X29" s="104"/>
      <c r="Y29" s="104"/>
      <c r="Z29" s="104"/>
      <c r="AA29" s="104"/>
      <c r="AB29" s="104"/>
      <c r="AC29" s="104"/>
      <c r="AD29" s="104"/>
      <c r="AE29" s="104"/>
      <c r="AF29" s="104"/>
      <c r="AG29" s="104"/>
      <c r="AH29" s="104"/>
      <c r="AI29" s="104"/>
      <c r="AJ29" s="104"/>
      <c r="AK29" s="104"/>
      <c r="AL29" s="104"/>
      <c r="AM29" s="104"/>
      <c r="AN29" s="104"/>
      <c r="AO29" s="104"/>
      <c r="AP29" s="104"/>
      <c r="AQ29" s="104"/>
      <c r="AR29" s="104"/>
      <c r="AS29" s="104"/>
      <c r="AT29" s="104"/>
      <c r="AU29" s="104"/>
      <c r="AV29" s="104"/>
      <c r="AW29" s="104"/>
      <c r="AX29" s="104"/>
      <c r="AY29" s="104"/>
      <c r="AZ29" s="949"/>
      <c r="BA29" s="485"/>
      <c r="BB29" s="485"/>
      <c r="BC29" s="485"/>
      <c r="BD29" s="485"/>
      <c r="BE29" s="485"/>
      <c r="BF29" s="485"/>
      <c r="BG29" s="485"/>
      <c r="BH29" s="485"/>
      <c r="BI29" s="485"/>
      <c r="BJ29" s="485"/>
      <c r="BK29" s="485"/>
      <c r="BL29" s="485"/>
      <c r="BM29" s="485"/>
      <c r="BN29" s="485"/>
      <c r="BO29" s="485"/>
      <c r="BP29" s="485"/>
      <c r="BQ29" s="485"/>
      <c r="BR29" s="485"/>
      <c r="BS29" s="485"/>
      <c r="BT29" s="485"/>
      <c r="BU29" s="485"/>
      <c r="BV29" s="485"/>
    </row>
    <row r="30" spans="1:74" ht="12" customHeight="1" x14ac:dyDescent="0.25">
      <c r="A30" s="293" t="s">
        <v>782</v>
      </c>
      <c r="B30" s="483" t="s">
        <v>1020</v>
      </c>
      <c r="C30" s="468">
        <v>5.3841999999999999</v>
      </c>
      <c r="D30" s="468">
        <v>5.3841999999999999</v>
      </c>
      <c r="E30" s="468">
        <v>5.3841999999999999</v>
      </c>
      <c r="F30" s="468">
        <v>5.3841999999999999</v>
      </c>
      <c r="G30" s="468">
        <v>5.3841999999999999</v>
      </c>
      <c r="H30" s="468">
        <v>5.3784000000000001</v>
      </c>
      <c r="I30" s="468">
        <v>5.3903999999999996</v>
      </c>
      <c r="J30" s="468">
        <v>5.3903999999999996</v>
      </c>
      <c r="K30" s="468">
        <v>5.3903999999999996</v>
      </c>
      <c r="L30" s="468">
        <v>5.3903999999999996</v>
      </c>
      <c r="M30" s="468">
        <v>5.3903999999999996</v>
      </c>
      <c r="N30" s="468">
        <v>5.3903999999999996</v>
      </c>
      <c r="O30" s="468">
        <v>5.5172999999999996</v>
      </c>
      <c r="P30" s="468">
        <v>5.5172999999999996</v>
      </c>
      <c r="Q30" s="468">
        <v>5.5172999999999996</v>
      </c>
      <c r="R30" s="468">
        <v>5.5172999999999996</v>
      </c>
      <c r="S30" s="468">
        <v>5.4722999999999997</v>
      </c>
      <c r="T30" s="468">
        <v>5.4577</v>
      </c>
      <c r="U30" s="468">
        <v>5.4577</v>
      </c>
      <c r="V30" s="468">
        <v>5.4577</v>
      </c>
      <c r="W30" s="468">
        <v>5.4255000000000004</v>
      </c>
      <c r="X30" s="468">
        <v>5.4255000000000004</v>
      </c>
      <c r="Y30" s="468">
        <v>5.3623000000000003</v>
      </c>
      <c r="Z30" s="468">
        <v>5.3623000000000003</v>
      </c>
      <c r="AA30" s="468">
        <v>5.2320000000000002</v>
      </c>
      <c r="AB30" s="468">
        <v>5.2320000000000002</v>
      </c>
      <c r="AC30" s="468">
        <v>5.2320000000000002</v>
      </c>
      <c r="AD30" s="468">
        <v>5.2320000000000002</v>
      </c>
      <c r="AE30" s="468">
        <v>5.2320000000000002</v>
      </c>
      <c r="AF30" s="468">
        <v>5.2320000000000002</v>
      </c>
      <c r="AG30" s="468">
        <v>5.2320000000000002</v>
      </c>
      <c r="AH30" s="468">
        <v>5.2320000000000002</v>
      </c>
      <c r="AI30" s="468">
        <v>5.2320000000000002</v>
      </c>
      <c r="AJ30" s="468">
        <v>5.1673</v>
      </c>
      <c r="AK30" s="468">
        <v>5.1673</v>
      </c>
      <c r="AL30" s="468">
        <v>5.2073</v>
      </c>
      <c r="AM30" s="468">
        <v>5.2073</v>
      </c>
      <c r="AN30" s="468">
        <v>5.2073</v>
      </c>
      <c r="AO30" s="468">
        <v>5.2073</v>
      </c>
      <c r="AP30" s="468">
        <v>5.2073</v>
      </c>
      <c r="AQ30" s="468">
        <v>5.2073</v>
      </c>
      <c r="AR30" s="468">
        <v>5.2073</v>
      </c>
      <c r="AS30" s="468">
        <v>5.1173000000000002</v>
      </c>
      <c r="AT30" s="468">
        <v>5.1173000000000002</v>
      </c>
      <c r="AU30" s="468">
        <v>5.1173000000000002</v>
      </c>
      <c r="AV30" s="468">
        <v>5.1173000000000002</v>
      </c>
      <c r="AW30" s="468">
        <v>5.1173000000000002</v>
      </c>
      <c r="AX30" s="468">
        <v>5.1173000000000002</v>
      </c>
      <c r="AY30" s="468">
        <v>5.1173000000000002</v>
      </c>
      <c r="AZ30" s="917">
        <v>5.1173000000000002</v>
      </c>
      <c r="BA30" s="456">
        <v>5.1173000000000002</v>
      </c>
      <c r="BB30" s="456">
        <v>5.1173000000000002</v>
      </c>
      <c r="BC30" s="456">
        <v>5.1173000000000002</v>
      </c>
      <c r="BD30" s="456">
        <v>5.1173000000000002</v>
      </c>
      <c r="BE30" s="456">
        <v>5.1173000000000002</v>
      </c>
      <c r="BF30" s="456">
        <v>5.1173000000000002</v>
      </c>
      <c r="BG30" s="456">
        <v>5.1173000000000002</v>
      </c>
      <c r="BH30" s="456">
        <v>5.1173000000000002</v>
      </c>
      <c r="BI30" s="456">
        <v>5.1173000000000002</v>
      </c>
      <c r="BJ30" s="456">
        <v>5.1173000000000002</v>
      </c>
      <c r="BK30" s="456">
        <v>5.1173000000000002</v>
      </c>
      <c r="BL30" s="456">
        <v>5.1173000000000002</v>
      </c>
      <c r="BM30" s="456">
        <v>5.1173000000000002</v>
      </c>
      <c r="BN30" s="456">
        <v>5.1173000000000002</v>
      </c>
      <c r="BO30" s="456">
        <v>5.1173000000000002</v>
      </c>
      <c r="BP30" s="456">
        <v>5.1173000000000002</v>
      </c>
      <c r="BQ30" s="456">
        <v>5.1173000000000002</v>
      </c>
      <c r="BR30" s="456">
        <v>5.1173000000000002</v>
      </c>
      <c r="BS30" s="456">
        <v>5.1173000000000002</v>
      </c>
      <c r="BT30" s="456">
        <v>5.1173000000000002</v>
      </c>
      <c r="BU30" s="456">
        <v>5.1173000000000002</v>
      </c>
      <c r="BV30" s="456">
        <v>5.1173000000000002</v>
      </c>
    </row>
    <row r="31" spans="1:74" ht="12" customHeight="1" x14ac:dyDescent="0.25">
      <c r="A31" s="293" t="s">
        <v>783</v>
      </c>
      <c r="B31" s="483" t="s">
        <v>1019</v>
      </c>
      <c r="C31" s="468">
        <v>1.4074</v>
      </c>
      <c r="D31" s="468">
        <v>1.4074</v>
      </c>
      <c r="E31" s="468">
        <v>1.4074</v>
      </c>
      <c r="F31" s="468">
        <v>1.3998999999999999</v>
      </c>
      <c r="G31" s="468">
        <v>1.3998999999999999</v>
      </c>
      <c r="H31" s="468">
        <v>1.3998999999999999</v>
      </c>
      <c r="I31" s="468">
        <v>1.3998999999999999</v>
      </c>
      <c r="J31" s="468">
        <v>1.3998999999999999</v>
      </c>
      <c r="K31" s="468">
        <v>1.3998999999999999</v>
      </c>
      <c r="L31" s="468">
        <v>1.3998999999999999</v>
      </c>
      <c r="M31" s="468">
        <v>1.3998999999999999</v>
      </c>
      <c r="N31" s="468">
        <v>1.3998999999999999</v>
      </c>
      <c r="O31" s="468">
        <v>1.3944000000000001</v>
      </c>
      <c r="P31" s="468">
        <v>1.3944000000000001</v>
      </c>
      <c r="Q31" s="468">
        <v>1.3944000000000001</v>
      </c>
      <c r="R31" s="468">
        <v>1.3944000000000001</v>
      </c>
      <c r="S31" s="468">
        <v>1.3944000000000001</v>
      </c>
      <c r="T31" s="468">
        <v>1.3956999999999999</v>
      </c>
      <c r="U31" s="468">
        <v>1.3956999999999999</v>
      </c>
      <c r="V31" s="468">
        <v>1.3956999999999999</v>
      </c>
      <c r="W31" s="468">
        <v>1.3956999999999999</v>
      </c>
      <c r="X31" s="468">
        <v>1.3956999999999999</v>
      </c>
      <c r="Y31" s="468">
        <v>1.3956999999999999</v>
      </c>
      <c r="Z31" s="468">
        <v>1.3956999999999999</v>
      </c>
      <c r="AA31" s="468">
        <v>1.3661000000000001</v>
      </c>
      <c r="AB31" s="468">
        <v>1.3661000000000001</v>
      </c>
      <c r="AC31" s="468">
        <v>1.3661000000000001</v>
      </c>
      <c r="AD31" s="468">
        <v>1.3661000000000001</v>
      </c>
      <c r="AE31" s="468">
        <v>1.3661000000000001</v>
      </c>
      <c r="AF31" s="468">
        <v>1.3661000000000001</v>
      </c>
      <c r="AG31" s="468">
        <v>1.3506</v>
      </c>
      <c r="AH31" s="468">
        <v>1.3506</v>
      </c>
      <c r="AI31" s="468">
        <v>1.3506</v>
      </c>
      <c r="AJ31" s="468">
        <v>1.3506</v>
      </c>
      <c r="AK31" s="468">
        <v>1.3506</v>
      </c>
      <c r="AL31" s="468">
        <v>1.3111999999999999</v>
      </c>
      <c r="AM31" s="468">
        <v>1.3105</v>
      </c>
      <c r="AN31" s="468">
        <v>1.3105</v>
      </c>
      <c r="AO31" s="468">
        <v>1.3105</v>
      </c>
      <c r="AP31" s="468">
        <v>1.3105</v>
      </c>
      <c r="AQ31" s="468">
        <v>1.3105</v>
      </c>
      <c r="AR31" s="468">
        <v>1.3105</v>
      </c>
      <c r="AS31" s="468">
        <v>1.3105</v>
      </c>
      <c r="AT31" s="468">
        <v>1.3137000000000001</v>
      </c>
      <c r="AU31" s="468">
        <v>1.3137000000000001</v>
      </c>
      <c r="AV31" s="468">
        <v>1.3137000000000001</v>
      </c>
      <c r="AW31" s="468">
        <v>1.3137000000000001</v>
      </c>
      <c r="AX31" s="468">
        <v>1.3137000000000001</v>
      </c>
      <c r="AY31" s="468">
        <v>1.3137000000000001</v>
      </c>
      <c r="AZ31" s="917">
        <v>1.3137000000000001</v>
      </c>
      <c r="BA31" s="456">
        <v>1.3107</v>
      </c>
      <c r="BB31" s="456">
        <v>1.3107</v>
      </c>
      <c r="BC31" s="456">
        <v>1.3107</v>
      </c>
      <c r="BD31" s="456">
        <v>1.3091999999999999</v>
      </c>
      <c r="BE31" s="456">
        <v>1.3156000000000001</v>
      </c>
      <c r="BF31" s="456">
        <v>1.3156000000000001</v>
      </c>
      <c r="BG31" s="456">
        <v>1.3156000000000001</v>
      </c>
      <c r="BH31" s="456">
        <v>1.3156000000000001</v>
      </c>
      <c r="BI31" s="456">
        <v>1.3156000000000001</v>
      </c>
      <c r="BJ31" s="456">
        <v>1.3156000000000001</v>
      </c>
      <c r="BK31" s="456">
        <v>1.3156000000000001</v>
      </c>
      <c r="BL31" s="456">
        <v>1.3156000000000001</v>
      </c>
      <c r="BM31" s="456">
        <v>1.3156000000000001</v>
      </c>
      <c r="BN31" s="456">
        <v>1.3156000000000001</v>
      </c>
      <c r="BO31" s="456">
        <v>1.3156000000000001</v>
      </c>
      <c r="BP31" s="456">
        <v>1.3141</v>
      </c>
      <c r="BQ31" s="456">
        <v>1.3141</v>
      </c>
      <c r="BR31" s="456">
        <v>1.3141</v>
      </c>
      <c r="BS31" s="456">
        <v>1.3141</v>
      </c>
      <c r="BT31" s="456">
        <v>1.3141</v>
      </c>
      <c r="BU31" s="456">
        <v>1.3141</v>
      </c>
      <c r="BV31" s="456">
        <v>1.3141</v>
      </c>
    </row>
    <row r="32" spans="1:74" ht="12" customHeight="1" x14ac:dyDescent="0.25">
      <c r="A32" s="293" t="s">
        <v>784</v>
      </c>
      <c r="B32" s="478" t="s">
        <v>1031</v>
      </c>
      <c r="C32" s="468">
        <v>0.56200000000000006</v>
      </c>
      <c r="D32" s="468">
        <v>0.56200000000000006</v>
      </c>
      <c r="E32" s="468">
        <v>0.57989999999999997</v>
      </c>
      <c r="F32" s="468">
        <v>0.58169999999999999</v>
      </c>
      <c r="G32" s="468">
        <v>0.59</v>
      </c>
      <c r="H32" s="468">
        <v>0.60340000000000005</v>
      </c>
      <c r="I32" s="468">
        <v>0.60540000000000005</v>
      </c>
      <c r="J32" s="468">
        <v>0.61399999999999999</v>
      </c>
      <c r="K32" s="468">
        <v>0.61399999999999999</v>
      </c>
      <c r="L32" s="468">
        <v>0.61570000000000003</v>
      </c>
      <c r="M32" s="468">
        <v>0.61850000000000005</v>
      </c>
      <c r="N32" s="468">
        <v>0.61850000000000005</v>
      </c>
      <c r="O32" s="468">
        <v>0.61990000000000001</v>
      </c>
      <c r="P32" s="468">
        <v>0.61799999999999999</v>
      </c>
      <c r="Q32" s="468">
        <v>0.62090000000000001</v>
      </c>
      <c r="R32" s="468">
        <v>0.62090000000000001</v>
      </c>
      <c r="S32" s="468">
        <v>0.62090000000000001</v>
      </c>
      <c r="T32" s="468">
        <v>0.62090000000000001</v>
      </c>
      <c r="U32" s="468">
        <v>0.62280000000000002</v>
      </c>
      <c r="V32" s="468">
        <v>0.62280000000000002</v>
      </c>
      <c r="W32" s="468">
        <v>0.62150000000000005</v>
      </c>
      <c r="X32" s="468">
        <v>0.63739999999999997</v>
      </c>
      <c r="Y32" s="468">
        <v>0.64290000000000003</v>
      </c>
      <c r="Z32" s="468">
        <v>0.69399999999999995</v>
      </c>
      <c r="AA32" s="468">
        <v>0.70069999999999999</v>
      </c>
      <c r="AB32" s="468">
        <v>0.70069999999999999</v>
      </c>
      <c r="AC32" s="468">
        <v>0.70199999999999996</v>
      </c>
      <c r="AD32" s="468">
        <v>0.70199999999999996</v>
      </c>
      <c r="AE32" s="468">
        <v>0.70330000000000004</v>
      </c>
      <c r="AF32" s="468">
        <v>0.71130000000000004</v>
      </c>
      <c r="AG32" s="468">
        <v>0.71989999999999998</v>
      </c>
      <c r="AH32" s="468">
        <v>0.72199999999999998</v>
      </c>
      <c r="AI32" s="468">
        <v>0.72719999999999996</v>
      </c>
      <c r="AJ32" s="468">
        <v>0.72719999999999996</v>
      </c>
      <c r="AK32" s="468">
        <v>0.73209999999999997</v>
      </c>
      <c r="AL32" s="468">
        <v>0.73599999999999999</v>
      </c>
      <c r="AM32" s="468">
        <v>0.75019999999999998</v>
      </c>
      <c r="AN32" s="468">
        <v>0.75029999999999997</v>
      </c>
      <c r="AO32" s="468">
        <v>0.75229999999999997</v>
      </c>
      <c r="AP32" s="468">
        <v>0.75419999999999998</v>
      </c>
      <c r="AQ32" s="468">
        <v>0.75700000000000001</v>
      </c>
      <c r="AR32" s="468">
        <v>0.76</v>
      </c>
      <c r="AS32" s="468">
        <v>0.7944</v>
      </c>
      <c r="AT32" s="468">
        <v>0.7944</v>
      </c>
      <c r="AU32" s="468">
        <v>1.0214000000000001</v>
      </c>
      <c r="AV32" s="468">
        <v>1.0214000000000001</v>
      </c>
      <c r="AW32" s="468">
        <v>1.0197000000000001</v>
      </c>
      <c r="AX32" s="468">
        <v>1.0588</v>
      </c>
      <c r="AY32" s="468">
        <v>1.0658000000000001</v>
      </c>
      <c r="AZ32" s="917">
        <v>1.0719000000000001</v>
      </c>
      <c r="BA32" s="456">
        <v>1.0719000000000001</v>
      </c>
      <c r="BB32" s="456">
        <v>1.0819000000000001</v>
      </c>
      <c r="BC32" s="456">
        <v>1.1919</v>
      </c>
      <c r="BD32" s="456">
        <v>1.1919</v>
      </c>
      <c r="BE32" s="456">
        <v>1.1919</v>
      </c>
      <c r="BF32" s="456">
        <v>1.1919</v>
      </c>
      <c r="BG32" s="456">
        <v>1.1919</v>
      </c>
      <c r="BH32" s="456">
        <v>1.1919</v>
      </c>
      <c r="BI32" s="456">
        <v>1.1919</v>
      </c>
      <c r="BJ32" s="456">
        <v>1.1919</v>
      </c>
      <c r="BK32" s="456">
        <v>1.1919</v>
      </c>
      <c r="BL32" s="456">
        <v>1.1919</v>
      </c>
      <c r="BM32" s="456">
        <v>1.1919</v>
      </c>
      <c r="BN32" s="456">
        <v>1.1919</v>
      </c>
      <c r="BO32" s="456">
        <v>1.1919</v>
      </c>
      <c r="BP32" s="456">
        <v>1.1919</v>
      </c>
      <c r="BQ32" s="456">
        <v>1.1919</v>
      </c>
      <c r="BR32" s="456">
        <v>1.1919</v>
      </c>
      <c r="BS32" s="456">
        <v>1.1919</v>
      </c>
      <c r="BT32" s="456">
        <v>1.1919</v>
      </c>
      <c r="BU32" s="456">
        <v>1.1919</v>
      </c>
      <c r="BV32" s="456">
        <v>1.1919</v>
      </c>
    </row>
    <row r="33" spans="1:74" ht="12" customHeight="1" x14ac:dyDescent="0.25">
      <c r="A33" s="293" t="s">
        <v>785</v>
      </c>
      <c r="B33" s="478" t="s">
        <v>1016</v>
      </c>
      <c r="C33" s="468">
        <v>0.12690000000000001</v>
      </c>
      <c r="D33" s="468">
        <v>0.12690000000000001</v>
      </c>
      <c r="E33" s="468">
        <v>0.12690000000000001</v>
      </c>
      <c r="F33" s="468">
        <v>0.12690000000000001</v>
      </c>
      <c r="G33" s="468">
        <v>0.12690000000000001</v>
      </c>
      <c r="H33" s="468">
        <v>0.12690000000000001</v>
      </c>
      <c r="I33" s="468">
        <v>0.12690000000000001</v>
      </c>
      <c r="J33" s="468">
        <v>0.12690000000000001</v>
      </c>
      <c r="K33" s="468">
        <v>0.12690000000000001</v>
      </c>
      <c r="L33" s="468">
        <v>0.12690000000000001</v>
      </c>
      <c r="M33" s="468">
        <v>0.12690000000000001</v>
      </c>
      <c r="N33" s="468">
        <v>0.12690000000000001</v>
      </c>
      <c r="O33" s="468">
        <v>0.12690000000000001</v>
      </c>
      <c r="P33" s="468">
        <v>0.12690000000000001</v>
      </c>
      <c r="Q33" s="468">
        <v>0.12590000000000001</v>
      </c>
      <c r="R33" s="468">
        <v>0.12590000000000001</v>
      </c>
      <c r="S33" s="468">
        <v>0.12590000000000001</v>
      </c>
      <c r="T33" s="468">
        <v>0.12590000000000001</v>
      </c>
      <c r="U33" s="468">
        <v>0.12590000000000001</v>
      </c>
      <c r="V33" s="468">
        <v>0.12590000000000001</v>
      </c>
      <c r="W33" s="468">
        <v>0.12590000000000001</v>
      </c>
      <c r="X33" s="468">
        <v>0.12590000000000001</v>
      </c>
      <c r="Y33" s="468">
        <v>0.12590000000000001</v>
      </c>
      <c r="Z33" s="468">
        <v>0.1229</v>
      </c>
      <c r="AA33" s="468">
        <v>0.1229</v>
      </c>
      <c r="AB33" s="468">
        <v>0.1229</v>
      </c>
      <c r="AC33" s="468">
        <v>0.1229</v>
      </c>
      <c r="AD33" s="468">
        <v>0.1229</v>
      </c>
      <c r="AE33" s="468">
        <v>0.1229</v>
      </c>
      <c r="AF33" s="468">
        <v>0.1229</v>
      </c>
      <c r="AG33" s="468">
        <v>0.1229</v>
      </c>
      <c r="AH33" s="468">
        <v>0.1229</v>
      </c>
      <c r="AI33" s="468">
        <v>0.1229</v>
      </c>
      <c r="AJ33" s="468">
        <v>0.1229</v>
      </c>
      <c r="AK33" s="468">
        <v>0.1464</v>
      </c>
      <c r="AL33" s="468">
        <v>0.1464</v>
      </c>
      <c r="AM33" s="468">
        <v>0.1464</v>
      </c>
      <c r="AN33" s="468">
        <v>0.1464</v>
      </c>
      <c r="AO33" s="468">
        <v>0.1464</v>
      </c>
      <c r="AP33" s="468">
        <v>0.1464</v>
      </c>
      <c r="AQ33" s="468">
        <v>0.1464</v>
      </c>
      <c r="AR33" s="468">
        <v>0.1464</v>
      </c>
      <c r="AS33" s="468">
        <v>0.1464</v>
      </c>
      <c r="AT33" s="468">
        <v>0.1464</v>
      </c>
      <c r="AU33" s="468">
        <v>0.1464</v>
      </c>
      <c r="AV33" s="468">
        <v>0.1464</v>
      </c>
      <c r="AW33" s="468">
        <v>0.1464</v>
      </c>
      <c r="AX33" s="468">
        <v>0.1464</v>
      </c>
      <c r="AY33" s="468">
        <v>0.1464</v>
      </c>
      <c r="AZ33" s="917">
        <v>0.1464</v>
      </c>
      <c r="BA33" s="456">
        <v>0.1464</v>
      </c>
      <c r="BB33" s="456">
        <v>0.1464</v>
      </c>
      <c r="BC33" s="456">
        <v>0.1464</v>
      </c>
      <c r="BD33" s="456">
        <v>0.1464</v>
      </c>
      <c r="BE33" s="456">
        <v>0.1464</v>
      </c>
      <c r="BF33" s="456">
        <v>0.1464</v>
      </c>
      <c r="BG33" s="456">
        <v>0.1464</v>
      </c>
      <c r="BH33" s="456">
        <v>0.1464</v>
      </c>
      <c r="BI33" s="456">
        <v>0.1464</v>
      </c>
      <c r="BJ33" s="456">
        <v>0.1464</v>
      </c>
      <c r="BK33" s="456">
        <v>0.1464</v>
      </c>
      <c r="BL33" s="456">
        <v>0.1464</v>
      </c>
      <c r="BM33" s="456">
        <v>0.1464</v>
      </c>
      <c r="BN33" s="456">
        <v>0.1464</v>
      </c>
      <c r="BO33" s="456">
        <v>0.41189999999999999</v>
      </c>
      <c r="BP33" s="456">
        <v>0.41189999999999999</v>
      </c>
      <c r="BQ33" s="456">
        <v>0.41189999999999999</v>
      </c>
      <c r="BR33" s="456">
        <v>0.41189999999999999</v>
      </c>
      <c r="BS33" s="456">
        <v>0.41189999999999999</v>
      </c>
      <c r="BT33" s="456">
        <v>0.41189999999999999</v>
      </c>
      <c r="BU33" s="456">
        <v>0.41189999999999999</v>
      </c>
      <c r="BV33" s="456">
        <v>0.41189999999999999</v>
      </c>
    </row>
    <row r="34" spans="1:74" ht="12" customHeight="1" x14ac:dyDescent="0.25">
      <c r="A34" s="293" t="s">
        <v>786</v>
      </c>
      <c r="B34" s="483" t="s">
        <v>1018</v>
      </c>
      <c r="C34" s="468">
        <v>7.4200000000000002E-2</v>
      </c>
      <c r="D34" s="468">
        <v>7.4200000000000002E-2</v>
      </c>
      <c r="E34" s="468">
        <v>7.4200000000000002E-2</v>
      </c>
      <c r="F34" s="468">
        <v>7.4200000000000002E-2</v>
      </c>
      <c r="G34" s="468">
        <v>7.4200000000000002E-2</v>
      </c>
      <c r="H34" s="468">
        <v>7.4200000000000002E-2</v>
      </c>
      <c r="I34" s="468">
        <v>7.4200000000000002E-2</v>
      </c>
      <c r="J34" s="468">
        <v>7.4200000000000002E-2</v>
      </c>
      <c r="K34" s="468">
        <v>7.4200000000000002E-2</v>
      </c>
      <c r="L34" s="468">
        <v>7.4200000000000002E-2</v>
      </c>
      <c r="M34" s="468">
        <v>7.4200000000000002E-2</v>
      </c>
      <c r="N34" s="468">
        <v>7.4200000000000002E-2</v>
      </c>
      <c r="O34" s="468">
        <v>7.4200000000000002E-2</v>
      </c>
      <c r="P34" s="468">
        <v>7.4200000000000002E-2</v>
      </c>
      <c r="Q34" s="468">
        <v>7.4200000000000002E-2</v>
      </c>
      <c r="R34" s="468">
        <v>7.4200000000000002E-2</v>
      </c>
      <c r="S34" s="468">
        <v>7.4200000000000002E-2</v>
      </c>
      <c r="T34" s="468">
        <v>7.4200000000000002E-2</v>
      </c>
      <c r="U34" s="468">
        <v>7.4200000000000002E-2</v>
      </c>
      <c r="V34" s="468">
        <v>7.4200000000000002E-2</v>
      </c>
      <c r="W34" s="468">
        <v>7.4200000000000002E-2</v>
      </c>
      <c r="X34" s="468">
        <v>7.4200000000000002E-2</v>
      </c>
      <c r="Y34" s="468">
        <v>7.4200000000000002E-2</v>
      </c>
      <c r="Z34" s="468">
        <v>7.4200000000000002E-2</v>
      </c>
      <c r="AA34" s="468">
        <v>7.4200000000000002E-2</v>
      </c>
      <c r="AB34" s="468">
        <v>7.4200000000000002E-2</v>
      </c>
      <c r="AC34" s="468">
        <v>7.4200000000000002E-2</v>
      </c>
      <c r="AD34" s="468">
        <v>7.4200000000000002E-2</v>
      </c>
      <c r="AE34" s="468">
        <v>7.4200000000000002E-2</v>
      </c>
      <c r="AF34" s="468">
        <v>7.4200000000000002E-2</v>
      </c>
      <c r="AG34" s="468">
        <v>7.4200000000000002E-2</v>
      </c>
      <c r="AH34" s="468">
        <v>7.4200000000000002E-2</v>
      </c>
      <c r="AI34" s="468">
        <v>7.4200000000000002E-2</v>
      </c>
      <c r="AJ34" s="468">
        <v>7.4200000000000002E-2</v>
      </c>
      <c r="AK34" s="468">
        <v>7.4200000000000002E-2</v>
      </c>
      <c r="AL34" s="468">
        <v>7.4200000000000002E-2</v>
      </c>
      <c r="AM34" s="468">
        <v>7.4200000000000002E-2</v>
      </c>
      <c r="AN34" s="468">
        <v>7.4200000000000002E-2</v>
      </c>
      <c r="AO34" s="468">
        <v>7.4200000000000002E-2</v>
      </c>
      <c r="AP34" s="468">
        <v>7.4200000000000002E-2</v>
      </c>
      <c r="AQ34" s="468">
        <v>7.4200000000000002E-2</v>
      </c>
      <c r="AR34" s="468">
        <v>7.4200000000000002E-2</v>
      </c>
      <c r="AS34" s="468">
        <v>7.4200000000000002E-2</v>
      </c>
      <c r="AT34" s="468">
        <v>7.4200000000000002E-2</v>
      </c>
      <c r="AU34" s="468">
        <v>7.4200000000000002E-2</v>
      </c>
      <c r="AV34" s="468">
        <v>7.4200000000000002E-2</v>
      </c>
      <c r="AW34" s="468">
        <v>7.4200000000000002E-2</v>
      </c>
      <c r="AX34" s="468">
        <v>7.4200000000000002E-2</v>
      </c>
      <c r="AY34" s="468">
        <v>7.4200000000000002E-2</v>
      </c>
      <c r="AZ34" s="917">
        <v>7.4200000000000002E-2</v>
      </c>
      <c r="BA34" s="456">
        <v>7.4200000000000002E-2</v>
      </c>
      <c r="BB34" s="456">
        <v>7.4200000000000002E-2</v>
      </c>
      <c r="BC34" s="456">
        <v>7.4200000000000002E-2</v>
      </c>
      <c r="BD34" s="456">
        <v>7.4200000000000002E-2</v>
      </c>
      <c r="BE34" s="456">
        <v>7.4200000000000002E-2</v>
      </c>
      <c r="BF34" s="456">
        <v>7.4200000000000002E-2</v>
      </c>
      <c r="BG34" s="456">
        <v>7.4200000000000002E-2</v>
      </c>
      <c r="BH34" s="456">
        <v>7.4200000000000002E-2</v>
      </c>
      <c r="BI34" s="456">
        <v>7.4200000000000002E-2</v>
      </c>
      <c r="BJ34" s="456">
        <v>7.4200000000000002E-2</v>
      </c>
      <c r="BK34" s="456">
        <v>7.4200000000000002E-2</v>
      </c>
      <c r="BL34" s="456">
        <v>7.4200000000000002E-2</v>
      </c>
      <c r="BM34" s="456">
        <v>7.4200000000000002E-2</v>
      </c>
      <c r="BN34" s="456">
        <v>7.4200000000000002E-2</v>
      </c>
      <c r="BO34" s="456">
        <v>7.4200000000000002E-2</v>
      </c>
      <c r="BP34" s="456">
        <v>7.4200000000000002E-2</v>
      </c>
      <c r="BQ34" s="456">
        <v>7.4200000000000002E-2</v>
      </c>
      <c r="BR34" s="456">
        <v>7.4200000000000002E-2</v>
      </c>
      <c r="BS34" s="456">
        <v>7.4200000000000002E-2</v>
      </c>
      <c r="BT34" s="456">
        <v>7.4200000000000002E-2</v>
      </c>
      <c r="BU34" s="456">
        <v>7.4200000000000002E-2</v>
      </c>
      <c r="BV34" s="456">
        <v>7.4200000000000002E-2</v>
      </c>
    </row>
    <row r="35" spans="1:74" ht="12" customHeight="1" x14ac:dyDescent="0.25">
      <c r="A35" s="293" t="s">
        <v>787</v>
      </c>
      <c r="B35" s="483" t="s">
        <v>1030</v>
      </c>
      <c r="C35" s="468">
        <v>0.29380000000000001</v>
      </c>
      <c r="D35" s="468">
        <v>0.29380000000000001</v>
      </c>
      <c r="E35" s="468">
        <v>0.29380000000000001</v>
      </c>
      <c r="F35" s="468">
        <v>0.29380000000000001</v>
      </c>
      <c r="G35" s="468">
        <v>0.29630000000000001</v>
      </c>
      <c r="H35" s="468">
        <v>0.29630000000000001</v>
      </c>
      <c r="I35" s="468">
        <v>0.29630000000000001</v>
      </c>
      <c r="J35" s="468">
        <v>0.29630000000000001</v>
      </c>
      <c r="K35" s="468">
        <v>0.29630000000000001</v>
      </c>
      <c r="L35" s="468">
        <v>0.29630000000000001</v>
      </c>
      <c r="M35" s="468">
        <v>0.29630000000000001</v>
      </c>
      <c r="N35" s="468">
        <v>0.29630000000000001</v>
      </c>
      <c r="O35" s="468">
        <v>0.29630000000000001</v>
      </c>
      <c r="P35" s="468">
        <v>0.29630000000000001</v>
      </c>
      <c r="Q35" s="468">
        <v>0.29630000000000001</v>
      </c>
      <c r="R35" s="468">
        <v>0.29630000000000001</v>
      </c>
      <c r="S35" s="468">
        <v>0.29630000000000001</v>
      </c>
      <c r="T35" s="468">
        <v>0.29630000000000001</v>
      </c>
      <c r="U35" s="468">
        <v>0.29630000000000001</v>
      </c>
      <c r="V35" s="468">
        <v>0.29630000000000001</v>
      </c>
      <c r="W35" s="468">
        <v>0.29630000000000001</v>
      </c>
      <c r="X35" s="468">
        <v>0.29420000000000002</v>
      </c>
      <c r="Y35" s="468">
        <v>0.29420000000000002</v>
      </c>
      <c r="Z35" s="468">
        <v>0.29420000000000002</v>
      </c>
      <c r="AA35" s="468">
        <v>0.28789999999999999</v>
      </c>
      <c r="AB35" s="468">
        <v>0.28789999999999999</v>
      </c>
      <c r="AC35" s="468">
        <v>0.28839999999999999</v>
      </c>
      <c r="AD35" s="468">
        <v>0.28839999999999999</v>
      </c>
      <c r="AE35" s="468">
        <v>0.28839999999999999</v>
      </c>
      <c r="AF35" s="468">
        <v>0.28839999999999999</v>
      </c>
      <c r="AG35" s="468">
        <v>0.28839999999999999</v>
      </c>
      <c r="AH35" s="468">
        <v>0.28839999999999999</v>
      </c>
      <c r="AI35" s="468">
        <v>0.28839999999999999</v>
      </c>
      <c r="AJ35" s="468">
        <v>0.2823</v>
      </c>
      <c r="AK35" s="468">
        <v>0.2823</v>
      </c>
      <c r="AL35" s="468">
        <v>0.2823</v>
      </c>
      <c r="AM35" s="468">
        <v>0.2823</v>
      </c>
      <c r="AN35" s="468">
        <v>0.2823</v>
      </c>
      <c r="AO35" s="468">
        <v>0.2823</v>
      </c>
      <c r="AP35" s="468">
        <v>0.2823</v>
      </c>
      <c r="AQ35" s="468">
        <v>0.2823</v>
      </c>
      <c r="AR35" s="468">
        <v>0.2823</v>
      </c>
      <c r="AS35" s="468">
        <v>0.2823</v>
      </c>
      <c r="AT35" s="468">
        <v>0.2823</v>
      </c>
      <c r="AU35" s="468">
        <v>0.2823</v>
      </c>
      <c r="AV35" s="468">
        <v>0.2823</v>
      </c>
      <c r="AW35" s="468">
        <v>0.2823</v>
      </c>
      <c r="AX35" s="468">
        <v>0.2823</v>
      </c>
      <c r="AY35" s="468">
        <v>0.2823</v>
      </c>
      <c r="AZ35" s="917">
        <v>0.2823</v>
      </c>
      <c r="BA35" s="456">
        <v>0.2823</v>
      </c>
      <c r="BB35" s="456">
        <v>0.2823</v>
      </c>
      <c r="BC35" s="456">
        <v>0.2823</v>
      </c>
      <c r="BD35" s="456">
        <v>0.2823</v>
      </c>
      <c r="BE35" s="456">
        <v>0.2823</v>
      </c>
      <c r="BF35" s="456">
        <v>0.2823</v>
      </c>
      <c r="BG35" s="456">
        <v>0.2823</v>
      </c>
      <c r="BH35" s="456">
        <v>0.2823</v>
      </c>
      <c r="BI35" s="456">
        <v>0.2823</v>
      </c>
      <c r="BJ35" s="456">
        <v>0.2823</v>
      </c>
      <c r="BK35" s="456">
        <v>0.2823</v>
      </c>
      <c r="BL35" s="456">
        <v>0.2823</v>
      </c>
      <c r="BM35" s="456">
        <v>0.2823</v>
      </c>
      <c r="BN35" s="456">
        <v>0.2823</v>
      </c>
      <c r="BO35" s="456">
        <v>0.2823</v>
      </c>
      <c r="BP35" s="456">
        <v>0.2823</v>
      </c>
      <c r="BQ35" s="456">
        <v>0.2823</v>
      </c>
      <c r="BR35" s="456">
        <v>0.2823</v>
      </c>
      <c r="BS35" s="456">
        <v>0.2823</v>
      </c>
      <c r="BT35" s="456">
        <v>0.2823</v>
      </c>
      <c r="BU35" s="456">
        <v>0.2823</v>
      </c>
      <c r="BV35" s="456">
        <v>0.2823</v>
      </c>
    </row>
    <row r="36" spans="1:74" ht="12" customHeight="1" x14ac:dyDescent="0.25">
      <c r="A36" s="293" t="s">
        <v>788</v>
      </c>
      <c r="B36" s="445" t="s">
        <v>1037</v>
      </c>
      <c r="C36" s="468">
        <v>4.8800000000000003E-2</v>
      </c>
      <c r="D36" s="468">
        <v>4.8800000000000003E-2</v>
      </c>
      <c r="E36" s="468">
        <v>4.8800000000000003E-2</v>
      </c>
      <c r="F36" s="468">
        <v>4.8800000000000003E-2</v>
      </c>
      <c r="G36" s="468">
        <v>4.9599999999999998E-2</v>
      </c>
      <c r="H36" s="468">
        <v>4.9599999999999998E-2</v>
      </c>
      <c r="I36" s="468">
        <v>4.9599999999999998E-2</v>
      </c>
      <c r="J36" s="468">
        <v>4.9599999999999998E-2</v>
      </c>
      <c r="K36" s="468">
        <v>4.9599999999999998E-2</v>
      </c>
      <c r="L36" s="468">
        <v>4.9599999999999998E-2</v>
      </c>
      <c r="M36" s="468">
        <v>5.11E-2</v>
      </c>
      <c r="N36" s="468">
        <v>5.11E-2</v>
      </c>
      <c r="O36" s="468">
        <v>5.21E-2</v>
      </c>
      <c r="P36" s="468">
        <v>5.21E-2</v>
      </c>
      <c r="Q36" s="468">
        <v>5.21E-2</v>
      </c>
      <c r="R36" s="468">
        <v>5.3100000000000001E-2</v>
      </c>
      <c r="S36" s="468">
        <v>5.3100000000000001E-2</v>
      </c>
      <c r="T36" s="468">
        <v>5.3100000000000001E-2</v>
      </c>
      <c r="U36" s="468">
        <v>5.3100000000000001E-2</v>
      </c>
      <c r="V36" s="468">
        <v>5.3100000000000001E-2</v>
      </c>
      <c r="W36" s="468">
        <v>5.3100000000000001E-2</v>
      </c>
      <c r="X36" s="468">
        <v>5.3100000000000001E-2</v>
      </c>
      <c r="Y36" s="468">
        <v>5.3100000000000001E-2</v>
      </c>
      <c r="Z36" s="468">
        <v>5.3100000000000001E-2</v>
      </c>
      <c r="AA36" s="468">
        <v>5.8599999999999999E-2</v>
      </c>
      <c r="AB36" s="468">
        <v>5.8599999999999999E-2</v>
      </c>
      <c r="AC36" s="468">
        <v>5.8599999999999999E-2</v>
      </c>
      <c r="AD36" s="468">
        <v>5.8599999999999999E-2</v>
      </c>
      <c r="AE36" s="468">
        <v>5.8599999999999999E-2</v>
      </c>
      <c r="AF36" s="468">
        <v>5.9700000000000003E-2</v>
      </c>
      <c r="AG36" s="468">
        <v>5.9700000000000003E-2</v>
      </c>
      <c r="AH36" s="468">
        <v>5.9700000000000003E-2</v>
      </c>
      <c r="AI36" s="468">
        <v>5.9700000000000003E-2</v>
      </c>
      <c r="AJ36" s="468">
        <v>5.9700000000000003E-2</v>
      </c>
      <c r="AK36" s="468">
        <v>5.9700000000000003E-2</v>
      </c>
      <c r="AL36" s="468">
        <v>5.9700000000000003E-2</v>
      </c>
      <c r="AM36" s="468">
        <v>7.0999999999999994E-2</v>
      </c>
      <c r="AN36" s="468">
        <v>7.0999999999999994E-2</v>
      </c>
      <c r="AO36" s="468">
        <v>7.0999999999999994E-2</v>
      </c>
      <c r="AP36" s="468">
        <v>7.0999999999999994E-2</v>
      </c>
      <c r="AQ36" s="468">
        <v>7.0999999999999994E-2</v>
      </c>
      <c r="AR36" s="468">
        <v>7.0999999999999994E-2</v>
      </c>
      <c r="AS36" s="468">
        <v>7.17E-2</v>
      </c>
      <c r="AT36" s="468">
        <v>7.17E-2</v>
      </c>
      <c r="AU36" s="468">
        <v>8.1699999999999995E-2</v>
      </c>
      <c r="AV36" s="468">
        <v>8.1699999999999995E-2</v>
      </c>
      <c r="AW36" s="468">
        <v>8.1699999999999995E-2</v>
      </c>
      <c r="AX36" s="468">
        <v>0.23169999999999999</v>
      </c>
      <c r="AY36" s="468">
        <v>0.2417</v>
      </c>
      <c r="AZ36" s="917">
        <v>0.2417</v>
      </c>
      <c r="BA36" s="456">
        <v>0.2417</v>
      </c>
      <c r="BB36" s="456">
        <v>0.2417</v>
      </c>
      <c r="BC36" s="456">
        <v>0.3417</v>
      </c>
      <c r="BD36" s="456">
        <v>0.3417</v>
      </c>
      <c r="BE36" s="456">
        <v>0.3417</v>
      </c>
      <c r="BF36" s="456">
        <v>0.3417</v>
      </c>
      <c r="BG36" s="456">
        <v>0.3417</v>
      </c>
      <c r="BH36" s="456">
        <v>0.3417</v>
      </c>
      <c r="BI36" s="456">
        <v>0.3417</v>
      </c>
      <c r="BJ36" s="456">
        <v>0.3417</v>
      </c>
      <c r="BK36" s="456">
        <v>0.3417</v>
      </c>
      <c r="BL36" s="456">
        <v>0.3417</v>
      </c>
      <c r="BM36" s="456">
        <v>0.3417</v>
      </c>
      <c r="BN36" s="456">
        <v>0.3417</v>
      </c>
      <c r="BO36" s="456">
        <v>0.3417</v>
      </c>
      <c r="BP36" s="456">
        <v>0.3417</v>
      </c>
      <c r="BQ36" s="456">
        <v>0.3417</v>
      </c>
      <c r="BR36" s="456">
        <v>0.3407</v>
      </c>
      <c r="BS36" s="456">
        <v>0.3407</v>
      </c>
      <c r="BT36" s="456">
        <v>0.3407</v>
      </c>
      <c r="BU36" s="456">
        <v>0.3407</v>
      </c>
      <c r="BV36" s="456">
        <v>0.3407</v>
      </c>
    </row>
    <row r="37" spans="1:74" ht="12" customHeight="1" x14ac:dyDescent="0.25">
      <c r="A37" s="293" t="s">
        <v>789</v>
      </c>
      <c r="B37" s="445" t="s">
        <v>1038</v>
      </c>
      <c r="C37" s="468">
        <v>1.2586999999999999</v>
      </c>
      <c r="D37" s="468">
        <v>1.2586999999999999</v>
      </c>
      <c r="E37" s="468">
        <v>1.2586999999999999</v>
      </c>
      <c r="F37" s="468">
        <v>1.2586999999999999</v>
      </c>
      <c r="G37" s="468">
        <v>1.2586999999999999</v>
      </c>
      <c r="H37" s="468">
        <v>1.228</v>
      </c>
      <c r="I37" s="468">
        <v>1.228</v>
      </c>
      <c r="J37" s="468">
        <v>1.228</v>
      </c>
      <c r="K37" s="468">
        <v>1.228</v>
      </c>
      <c r="L37" s="468">
        <v>1.228</v>
      </c>
      <c r="M37" s="468">
        <v>1.228</v>
      </c>
      <c r="N37" s="468">
        <v>1.228</v>
      </c>
      <c r="O37" s="468">
        <v>1.2298</v>
      </c>
      <c r="P37" s="468">
        <v>1.2298</v>
      </c>
      <c r="Q37" s="468">
        <v>1.2298</v>
      </c>
      <c r="R37" s="468">
        <v>1.2566999999999999</v>
      </c>
      <c r="S37" s="468">
        <v>1.2566999999999999</v>
      </c>
      <c r="T37" s="468">
        <v>1.2566999999999999</v>
      </c>
      <c r="U37" s="468">
        <v>1.2566999999999999</v>
      </c>
      <c r="V37" s="468">
        <v>1.2566999999999999</v>
      </c>
      <c r="W37" s="468">
        <v>1.2566999999999999</v>
      </c>
      <c r="X37" s="468">
        <v>1.2566999999999999</v>
      </c>
      <c r="Y37" s="468">
        <v>1.2566999999999999</v>
      </c>
      <c r="Z37" s="468">
        <v>1.2566999999999999</v>
      </c>
      <c r="AA37" s="468">
        <v>1.2497</v>
      </c>
      <c r="AB37" s="468">
        <v>1.2497</v>
      </c>
      <c r="AC37" s="468">
        <v>1.2497</v>
      </c>
      <c r="AD37" s="468">
        <v>1.2497</v>
      </c>
      <c r="AE37" s="468">
        <v>1.2497</v>
      </c>
      <c r="AF37" s="468">
        <v>1.2497</v>
      </c>
      <c r="AG37" s="468">
        <v>1.2497</v>
      </c>
      <c r="AH37" s="468">
        <v>1.2497</v>
      </c>
      <c r="AI37" s="468">
        <v>1.2497</v>
      </c>
      <c r="AJ37" s="468">
        <v>1.2497</v>
      </c>
      <c r="AK37" s="468">
        <v>1.2497</v>
      </c>
      <c r="AL37" s="468">
        <v>1.2497</v>
      </c>
      <c r="AM37" s="468">
        <v>1.2497</v>
      </c>
      <c r="AN37" s="468">
        <v>1.2497</v>
      </c>
      <c r="AO37" s="468">
        <v>1.3149</v>
      </c>
      <c r="AP37" s="468">
        <v>1.3149</v>
      </c>
      <c r="AQ37" s="468">
        <v>1.3149</v>
      </c>
      <c r="AR37" s="468">
        <v>1.3149</v>
      </c>
      <c r="AS37" s="468">
        <v>1.3149</v>
      </c>
      <c r="AT37" s="468">
        <v>1.3149</v>
      </c>
      <c r="AU37" s="468">
        <v>1.3149</v>
      </c>
      <c r="AV37" s="468">
        <v>1.3149</v>
      </c>
      <c r="AW37" s="468">
        <v>1.3149</v>
      </c>
      <c r="AX37" s="468">
        <v>1.3149</v>
      </c>
      <c r="AY37" s="468">
        <v>1.3149</v>
      </c>
      <c r="AZ37" s="917">
        <v>1.3149</v>
      </c>
      <c r="BA37" s="456">
        <v>1.3149</v>
      </c>
      <c r="BB37" s="456">
        <v>1.3149</v>
      </c>
      <c r="BC37" s="456">
        <v>1.3149</v>
      </c>
      <c r="BD37" s="456">
        <v>1.3149</v>
      </c>
      <c r="BE37" s="456">
        <v>1.3149</v>
      </c>
      <c r="BF37" s="456">
        <v>1.3149</v>
      </c>
      <c r="BG37" s="456">
        <v>1.3149</v>
      </c>
      <c r="BH37" s="456">
        <v>1.3149</v>
      </c>
      <c r="BI37" s="456">
        <v>1.3149</v>
      </c>
      <c r="BJ37" s="456">
        <v>1.3149</v>
      </c>
      <c r="BK37" s="456">
        <v>1.3149</v>
      </c>
      <c r="BL37" s="456">
        <v>1.3149</v>
      </c>
      <c r="BM37" s="456">
        <v>1.3149</v>
      </c>
      <c r="BN37" s="456">
        <v>1.3149</v>
      </c>
      <c r="BO37" s="456">
        <v>1.3149</v>
      </c>
      <c r="BP37" s="456">
        <v>1.3149</v>
      </c>
      <c r="BQ37" s="456">
        <v>1.3149</v>
      </c>
      <c r="BR37" s="456">
        <v>1.3149</v>
      </c>
      <c r="BS37" s="456">
        <v>1.3149</v>
      </c>
      <c r="BT37" s="456">
        <v>1.3149</v>
      </c>
      <c r="BU37" s="456">
        <v>1.3149</v>
      </c>
      <c r="BV37" s="456">
        <v>1.3383</v>
      </c>
    </row>
    <row r="38" spans="1:74" ht="12" customHeight="1" x14ac:dyDescent="0.25">
      <c r="A38" s="293"/>
      <c r="B38" s="292" t="s">
        <v>1041</v>
      </c>
      <c r="C38" s="469"/>
      <c r="D38" s="469"/>
      <c r="E38" s="469"/>
      <c r="F38" s="469"/>
      <c r="G38" s="469"/>
      <c r="H38" s="469"/>
      <c r="I38" s="469"/>
      <c r="J38" s="469"/>
      <c r="K38" s="469"/>
      <c r="L38" s="469"/>
      <c r="M38" s="469"/>
      <c r="N38" s="469"/>
      <c r="O38" s="469"/>
      <c r="P38" s="469"/>
      <c r="Q38" s="469"/>
      <c r="R38" s="469"/>
      <c r="S38" s="469"/>
      <c r="T38" s="469"/>
      <c r="U38" s="469"/>
      <c r="V38" s="469"/>
      <c r="W38" s="469"/>
      <c r="X38" s="469"/>
      <c r="Y38" s="469"/>
      <c r="Z38" s="469"/>
      <c r="AA38" s="469"/>
      <c r="AB38" s="469"/>
      <c r="AC38" s="469"/>
      <c r="AD38" s="469"/>
      <c r="AE38" s="469"/>
      <c r="AF38" s="469"/>
      <c r="AG38" s="469"/>
      <c r="AH38" s="469"/>
      <c r="AI38" s="469"/>
      <c r="AJ38" s="469"/>
      <c r="AK38" s="469"/>
      <c r="AL38" s="469"/>
      <c r="AM38" s="469"/>
      <c r="AN38" s="469"/>
      <c r="AO38" s="469"/>
      <c r="AP38" s="469"/>
      <c r="AQ38" s="469"/>
      <c r="AR38" s="469"/>
      <c r="AS38" s="469"/>
      <c r="AT38" s="469"/>
      <c r="AU38" s="469"/>
      <c r="AV38" s="469"/>
      <c r="AW38" s="469"/>
      <c r="AX38" s="469"/>
      <c r="AY38" s="469"/>
      <c r="AZ38" s="946"/>
      <c r="BA38" s="474"/>
      <c r="BB38" s="474"/>
      <c r="BC38" s="474"/>
      <c r="BD38" s="474"/>
      <c r="BE38" s="474"/>
      <c r="BF38" s="474"/>
      <c r="BG38" s="474"/>
      <c r="BH38" s="474"/>
      <c r="BI38" s="474"/>
      <c r="BJ38" s="474"/>
      <c r="BK38" s="474"/>
      <c r="BL38" s="474"/>
      <c r="BM38" s="474"/>
      <c r="BN38" s="474"/>
      <c r="BO38" s="474"/>
      <c r="BP38" s="474"/>
      <c r="BQ38" s="474"/>
      <c r="BR38" s="474"/>
      <c r="BS38" s="474"/>
      <c r="BT38" s="474"/>
      <c r="BU38" s="474"/>
      <c r="BV38" s="474"/>
    </row>
    <row r="39" spans="1:74" s="482" customFormat="1" ht="12" customHeight="1" x14ac:dyDescent="0.25">
      <c r="A39" s="481" t="s">
        <v>793</v>
      </c>
      <c r="B39" s="748" t="s">
        <v>1032</v>
      </c>
      <c r="C39" s="301">
        <v>33.635080000000002</v>
      </c>
      <c r="D39" s="301">
        <v>34.229838999999998</v>
      </c>
      <c r="E39" s="301">
        <v>34.771704</v>
      </c>
      <c r="F39" s="301">
        <v>35.264544999999998</v>
      </c>
      <c r="G39" s="301">
        <v>35.779280999999997</v>
      </c>
      <c r="H39" s="301">
        <v>36.321424</v>
      </c>
      <c r="I39" s="301">
        <v>36.849044999999997</v>
      </c>
      <c r="J39" s="301">
        <v>37.373382999999997</v>
      </c>
      <c r="K39" s="301">
        <v>37.982647999999998</v>
      </c>
      <c r="L39" s="301">
        <v>38.539679</v>
      </c>
      <c r="M39" s="301">
        <v>39.145741999999998</v>
      </c>
      <c r="N39" s="301">
        <v>39.828018</v>
      </c>
      <c r="O39" s="301">
        <v>40.442681</v>
      </c>
      <c r="P39" s="301">
        <v>41.008308</v>
      </c>
      <c r="Q39" s="301">
        <v>41.588985999999998</v>
      </c>
      <c r="R39" s="301">
        <v>42.188442000000002</v>
      </c>
      <c r="S39" s="301">
        <v>42.943486999999998</v>
      </c>
      <c r="T39" s="301">
        <v>43.659309999999998</v>
      </c>
      <c r="U39" s="301">
        <v>44.259798000000004</v>
      </c>
      <c r="V39" s="301">
        <v>45.307195999999998</v>
      </c>
      <c r="W39" s="301">
        <v>45.923296999999998</v>
      </c>
      <c r="X39" s="301">
        <v>46.563237000000001</v>
      </c>
      <c r="Y39" s="301">
        <v>47.224916999999998</v>
      </c>
      <c r="Z39" s="301">
        <v>47.774679999999996</v>
      </c>
      <c r="AA39" s="301">
        <v>47.712300999999997</v>
      </c>
      <c r="AB39" s="301">
        <v>48.289785000000002</v>
      </c>
      <c r="AC39" s="301">
        <v>48.727884000000003</v>
      </c>
      <c r="AD39" s="301">
        <v>49.136710000000001</v>
      </c>
      <c r="AE39" s="301">
        <v>49.744244999999999</v>
      </c>
      <c r="AF39" s="301">
        <v>50.074626000000002</v>
      </c>
      <c r="AG39" s="301">
        <v>50.519556999999999</v>
      </c>
      <c r="AH39" s="301">
        <v>51.026834999999998</v>
      </c>
      <c r="AI39" s="301">
        <v>51.583480999999999</v>
      </c>
      <c r="AJ39" s="301">
        <v>52.016370000000002</v>
      </c>
      <c r="AK39" s="301">
        <v>52.480780000000003</v>
      </c>
      <c r="AL39" s="301">
        <v>53.228099</v>
      </c>
      <c r="AM39" s="301">
        <v>53.644537</v>
      </c>
      <c r="AN39" s="301">
        <v>54.129033999999997</v>
      </c>
      <c r="AO39" s="301">
        <v>54.620278999999996</v>
      </c>
      <c r="AP39" s="301">
        <v>55.029243999999998</v>
      </c>
      <c r="AQ39" s="301">
        <v>55.424298</v>
      </c>
      <c r="AR39" s="301">
        <v>55.872650999999998</v>
      </c>
      <c r="AS39" s="301">
        <v>56.307057</v>
      </c>
      <c r="AT39" s="301">
        <v>56.741821000000002</v>
      </c>
      <c r="AU39" s="301">
        <v>57.507950999999998</v>
      </c>
      <c r="AV39" s="301">
        <v>58.077314000000001</v>
      </c>
      <c r="AW39" s="301">
        <v>58.684289999999997</v>
      </c>
      <c r="AX39" s="301">
        <v>59.505547</v>
      </c>
      <c r="AY39" s="301">
        <v>60.039409999999997</v>
      </c>
      <c r="AZ39" s="916">
        <v>60.583689999999997</v>
      </c>
      <c r="BA39" s="462">
        <v>61.138010000000001</v>
      </c>
      <c r="BB39" s="462">
        <v>61.688319999999997</v>
      </c>
      <c r="BC39" s="462">
        <v>62.235889999999998</v>
      </c>
      <c r="BD39" s="462">
        <v>62.781619999999997</v>
      </c>
      <c r="BE39" s="462">
        <v>63.32535</v>
      </c>
      <c r="BF39" s="462">
        <v>63.867109999999997</v>
      </c>
      <c r="BG39" s="462">
        <v>64.406930000000003</v>
      </c>
      <c r="BH39" s="462">
        <v>64.944820000000007</v>
      </c>
      <c r="BI39" s="462">
        <v>65.480699999999999</v>
      </c>
      <c r="BJ39" s="462">
        <v>66.014520000000005</v>
      </c>
      <c r="BK39" s="462">
        <v>66.545950000000005</v>
      </c>
      <c r="BL39" s="462">
        <v>67.075479999999999</v>
      </c>
      <c r="BM39" s="462">
        <v>67.603319999999997</v>
      </c>
      <c r="BN39" s="462">
        <v>68.129760000000005</v>
      </c>
      <c r="BO39" s="462">
        <v>68.654759999999996</v>
      </c>
      <c r="BP39" s="462">
        <v>69.178370000000001</v>
      </c>
      <c r="BQ39" s="462">
        <v>69.700540000000004</v>
      </c>
      <c r="BR39" s="462">
        <v>70.221459999999993</v>
      </c>
      <c r="BS39" s="462">
        <v>70.741309999999999</v>
      </c>
      <c r="BT39" s="462">
        <v>71.260260000000002</v>
      </c>
      <c r="BU39" s="462">
        <v>71.778499999999994</v>
      </c>
      <c r="BV39" s="462">
        <v>72.296189999999996</v>
      </c>
    </row>
    <row r="40" spans="1:74" ht="12" customHeight="1" x14ac:dyDescent="0.25">
      <c r="A40" s="293" t="s">
        <v>790</v>
      </c>
      <c r="B40" s="483" t="s">
        <v>1035</v>
      </c>
      <c r="C40" s="468">
        <v>21.342507999999999</v>
      </c>
      <c r="D40" s="468">
        <v>21.777138999999998</v>
      </c>
      <c r="E40" s="468">
        <v>22.187647999999999</v>
      </c>
      <c r="F40" s="468">
        <v>22.604019999999998</v>
      </c>
      <c r="G40" s="468">
        <v>22.993120000000001</v>
      </c>
      <c r="H40" s="468">
        <v>23.394763999999999</v>
      </c>
      <c r="I40" s="468">
        <v>23.816818000000001</v>
      </c>
      <c r="J40" s="468">
        <v>24.279709</v>
      </c>
      <c r="K40" s="468">
        <v>24.735551999999998</v>
      </c>
      <c r="L40" s="468">
        <v>25.241482999999999</v>
      </c>
      <c r="M40" s="468">
        <v>25.727995</v>
      </c>
      <c r="N40" s="468">
        <v>26.29401</v>
      </c>
      <c r="O40" s="468">
        <v>26.741139</v>
      </c>
      <c r="P40" s="468">
        <v>27.199214999999999</v>
      </c>
      <c r="Q40" s="468">
        <v>27.683588</v>
      </c>
      <c r="R40" s="468">
        <v>28.127364</v>
      </c>
      <c r="S40" s="468">
        <v>28.745605999999999</v>
      </c>
      <c r="T40" s="468">
        <v>29.380728000000001</v>
      </c>
      <c r="U40" s="468">
        <v>29.900759000000001</v>
      </c>
      <c r="V40" s="468">
        <v>30.758519</v>
      </c>
      <c r="W40" s="468">
        <v>31.220016000000001</v>
      </c>
      <c r="X40" s="468">
        <v>31.738132</v>
      </c>
      <c r="Y40" s="468">
        <v>32.195846000000003</v>
      </c>
      <c r="Z40" s="468">
        <v>32.611266000000001</v>
      </c>
      <c r="AA40" s="468">
        <v>32.849159999999998</v>
      </c>
      <c r="AB40" s="468">
        <v>33.261724000000001</v>
      </c>
      <c r="AC40" s="468">
        <v>33.583314999999999</v>
      </c>
      <c r="AD40" s="468">
        <v>33.861663</v>
      </c>
      <c r="AE40" s="468">
        <v>34.190198000000002</v>
      </c>
      <c r="AF40" s="468">
        <v>34.425868000000001</v>
      </c>
      <c r="AG40" s="468">
        <v>34.741011999999998</v>
      </c>
      <c r="AH40" s="468">
        <v>35.113079999999997</v>
      </c>
      <c r="AI40" s="468">
        <v>35.475320000000004</v>
      </c>
      <c r="AJ40" s="468">
        <v>35.767612999999997</v>
      </c>
      <c r="AK40" s="468">
        <v>36.027326000000002</v>
      </c>
      <c r="AL40" s="468">
        <v>36.501806999999999</v>
      </c>
      <c r="AM40" s="468">
        <v>36.761077999999998</v>
      </c>
      <c r="AN40" s="468">
        <v>37.097369</v>
      </c>
      <c r="AO40" s="468">
        <v>37.391488000000003</v>
      </c>
      <c r="AP40" s="468">
        <v>37.663533000000001</v>
      </c>
      <c r="AQ40" s="468">
        <v>37.925109999999997</v>
      </c>
      <c r="AR40" s="468">
        <v>38.219237</v>
      </c>
      <c r="AS40" s="468">
        <v>38.498251000000003</v>
      </c>
      <c r="AT40" s="468">
        <v>38.795541999999998</v>
      </c>
      <c r="AU40" s="468">
        <v>39.243302</v>
      </c>
      <c r="AV40" s="468">
        <v>39.640832000000003</v>
      </c>
      <c r="AW40" s="468">
        <v>39.958416999999997</v>
      </c>
      <c r="AX40" s="468">
        <v>40.474800999999999</v>
      </c>
      <c r="AY40" s="468">
        <v>40.854610000000001</v>
      </c>
      <c r="AZ40" s="917">
        <v>41.233069999999998</v>
      </c>
      <c r="BA40" s="456">
        <v>41.609589999999997</v>
      </c>
      <c r="BB40" s="456">
        <v>41.983229999999999</v>
      </c>
      <c r="BC40" s="456">
        <v>42.354230000000001</v>
      </c>
      <c r="BD40" s="456">
        <v>42.722520000000003</v>
      </c>
      <c r="BE40" s="456">
        <v>43.088090000000001</v>
      </c>
      <c r="BF40" s="456">
        <v>43.451070000000001</v>
      </c>
      <c r="BG40" s="456">
        <v>43.811439999999997</v>
      </c>
      <c r="BH40" s="456">
        <v>44.169229999999999</v>
      </c>
      <c r="BI40" s="456">
        <v>44.524360000000001</v>
      </c>
      <c r="BJ40" s="456">
        <v>44.876779999999997</v>
      </c>
      <c r="BK40" s="456">
        <v>45.226170000000003</v>
      </c>
      <c r="BL40" s="456">
        <v>45.573030000000003</v>
      </c>
      <c r="BM40" s="456">
        <v>45.917569999999998</v>
      </c>
      <c r="BN40" s="456">
        <v>46.260089999999998</v>
      </c>
      <c r="BO40" s="456">
        <v>46.600580000000001</v>
      </c>
      <c r="BP40" s="456">
        <v>46.939079999999997</v>
      </c>
      <c r="BQ40" s="456">
        <v>47.275559999999999</v>
      </c>
      <c r="BR40" s="456">
        <v>47.610219999999998</v>
      </c>
      <c r="BS40" s="456">
        <v>47.94323</v>
      </c>
      <c r="BT40" s="456">
        <v>48.27478</v>
      </c>
      <c r="BU40" s="456">
        <v>48.605069999999998</v>
      </c>
      <c r="BV40" s="456">
        <v>48.934269999999998</v>
      </c>
    </row>
    <row r="41" spans="1:74" ht="12" customHeight="1" x14ac:dyDescent="0.25">
      <c r="A41" s="293" t="s">
        <v>791</v>
      </c>
      <c r="B41" s="483" t="s">
        <v>989</v>
      </c>
      <c r="C41" s="468">
        <v>10.082924999999999</v>
      </c>
      <c r="D41" s="468">
        <v>10.239179999999999</v>
      </c>
      <c r="E41" s="468">
        <v>10.36327</v>
      </c>
      <c r="F41" s="468">
        <v>10.42977</v>
      </c>
      <c r="G41" s="468">
        <v>10.550326</v>
      </c>
      <c r="H41" s="468">
        <v>10.681072</v>
      </c>
      <c r="I41" s="468">
        <v>10.780798000000001</v>
      </c>
      <c r="J41" s="468">
        <v>10.833050999999999</v>
      </c>
      <c r="K41" s="468">
        <v>10.976637999999999</v>
      </c>
      <c r="L41" s="468">
        <v>11.003876</v>
      </c>
      <c r="M41" s="468">
        <v>11.117277</v>
      </c>
      <c r="N41" s="468">
        <v>11.212300000000001</v>
      </c>
      <c r="O41" s="468">
        <v>11.361007000000001</v>
      </c>
      <c r="P41" s="468">
        <v>11.464456999999999</v>
      </c>
      <c r="Q41" s="468">
        <v>11.544290999999999</v>
      </c>
      <c r="R41" s="468">
        <v>11.647169999999999</v>
      </c>
      <c r="S41" s="468">
        <v>11.781696</v>
      </c>
      <c r="T41" s="468">
        <v>11.849761000000001</v>
      </c>
      <c r="U41" s="468">
        <v>11.921058</v>
      </c>
      <c r="V41" s="468">
        <v>12.100559000000001</v>
      </c>
      <c r="W41" s="468">
        <v>12.236625</v>
      </c>
      <c r="X41" s="468">
        <v>12.325791000000001</v>
      </c>
      <c r="Y41" s="468">
        <v>12.478887</v>
      </c>
      <c r="Z41" s="468">
        <v>12.605149000000001</v>
      </c>
      <c r="AA41" s="468">
        <v>12.292059</v>
      </c>
      <c r="AB41" s="468">
        <v>12.429804000000001</v>
      </c>
      <c r="AC41" s="468">
        <v>12.540499000000001</v>
      </c>
      <c r="AD41" s="468">
        <v>12.655065</v>
      </c>
      <c r="AE41" s="468">
        <v>12.954803</v>
      </c>
      <c r="AF41" s="468">
        <v>13.042287</v>
      </c>
      <c r="AG41" s="468">
        <v>13.169632</v>
      </c>
      <c r="AH41" s="468">
        <v>13.291499</v>
      </c>
      <c r="AI41" s="468">
        <v>13.415176000000001</v>
      </c>
      <c r="AJ41" s="468">
        <v>13.548672</v>
      </c>
      <c r="AK41" s="468">
        <v>13.730324</v>
      </c>
      <c r="AL41" s="468">
        <v>14.014046</v>
      </c>
      <c r="AM41" s="468">
        <v>14.157712</v>
      </c>
      <c r="AN41" s="468">
        <v>14.276761</v>
      </c>
      <c r="AO41" s="468">
        <v>14.46758</v>
      </c>
      <c r="AP41" s="468">
        <v>14.591398</v>
      </c>
      <c r="AQ41" s="468">
        <v>14.706678999999999</v>
      </c>
      <c r="AR41" s="468">
        <v>14.851274</v>
      </c>
      <c r="AS41" s="468">
        <v>14.988137999999999</v>
      </c>
      <c r="AT41" s="468">
        <v>15.100897</v>
      </c>
      <c r="AU41" s="468">
        <v>15.380178000000001</v>
      </c>
      <c r="AV41" s="468">
        <v>15.521762000000001</v>
      </c>
      <c r="AW41" s="468">
        <v>15.8009</v>
      </c>
      <c r="AX41" s="468">
        <v>16.031407000000002</v>
      </c>
      <c r="AY41" s="468">
        <v>16.166419999999999</v>
      </c>
      <c r="AZ41" s="917">
        <v>16.312719999999999</v>
      </c>
      <c r="BA41" s="456">
        <v>16.470500000000001</v>
      </c>
      <c r="BB41" s="456">
        <v>16.627199999999998</v>
      </c>
      <c r="BC41" s="456">
        <v>16.783809999999999</v>
      </c>
      <c r="BD41" s="456">
        <v>16.94126</v>
      </c>
      <c r="BE41" s="456">
        <v>17.09938</v>
      </c>
      <c r="BF41" s="456">
        <v>17.258109999999999</v>
      </c>
      <c r="BG41" s="456">
        <v>17.417470000000002</v>
      </c>
      <c r="BH41" s="456">
        <v>17.577470000000002</v>
      </c>
      <c r="BI41" s="456">
        <v>17.73808</v>
      </c>
      <c r="BJ41" s="456">
        <v>17.899319999999999</v>
      </c>
      <c r="BK41" s="456">
        <v>18.061170000000001</v>
      </c>
      <c r="BL41" s="456">
        <v>18.22363</v>
      </c>
      <c r="BM41" s="456">
        <v>18.386690000000002</v>
      </c>
      <c r="BN41" s="456">
        <v>18.550329999999999</v>
      </c>
      <c r="BO41" s="456">
        <v>18.714559999999999</v>
      </c>
      <c r="BP41" s="456">
        <v>18.879349999999999</v>
      </c>
      <c r="BQ41" s="456">
        <v>19.044699999999999</v>
      </c>
      <c r="BR41" s="456">
        <v>19.210599999999999</v>
      </c>
      <c r="BS41" s="456">
        <v>19.377050000000001</v>
      </c>
      <c r="BT41" s="456">
        <v>19.544039999999999</v>
      </c>
      <c r="BU41" s="456">
        <v>19.711559999999999</v>
      </c>
      <c r="BV41" s="456">
        <v>19.8796</v>
      </c>
    </row>
    <row r="42" spans="1:74" s="747" customFormat="1" ht="12" customHeight="1" x14ac:dyDescent="0.25">
      <c r="A42" s="293" t="s">
        <v>792</v>
      </c>
      <c r="B42" s="749" t="s">
        <v>988</v>
      </c>
      <c r="C42" s="470">
        <v>2.2096469999999999</v>
      </c>
      <c r="D42" s="470">
        <v>2.2135199999999999</v>
      </c>
      <c r="E42" s="470">
        <v>2.2207859999999999</v>
      </c>
      <c r="F42" s="470">
        <v>2.2307549999999998</v>
      </c>
      <c r="G42" s="470">
        <v>2.2358349999999998</v>
      </c>
      <c r="H42" s="470">
        <v>2.2455880000000001</v>
      </c>
      <c r="I42" s="470">
        <v>2.2514289999999999</v>
      </c>
      <c r="J42" s="470">
        <v>2.2606229999999998</v>
      </c>
      <c r="K42" s="470">
        <v>2.2704580000000001</v>
      </c>
      <c r="L42" s="470">
        <v>2.2943199999999999</v>
      </c>
      <c r="M42" s="470">
        <v>2.3004699999999998</v>
      </c>
      <c r="N42" s="470">
        <v>2.3217080000000001</v>
      </c>
      <c r="O42" s="470">
        <v>2.340535</v>
      </c>
      <c r="P42" s="470">
        <v>2.3446359999999999</v>
      </c>
      <c r="Q42" s="470">
        <v>2.3611070000000001</v>
      </c>
      <c r="R42" s="470">
        <v>2.4139080000000002</v>
      </c>
      <c r="S42" s="470">
        <v>2.416185</v>
      </c>
      <c r="T42" s="470">
        <v>2.4288210000000001</v>
      </c>
      <c r="U42" s="470">
        <v>2.4379810000000002</v>
      </c>
      <c r="V42" s="470">
        <v>2.448118</v>
      </c>
      <c r="W42" s="470">
        <v>2.466656</v>
      </c>
      <c r="X42" s="470">
        <v>2.499314</v>
      </c>
      <c r="Y42" s="470">
        <v>2.5501839999999998</v>
      </c>
      <c r="Z42" s="470">
        <v>2.558265</v>
      </c>
      <c r="AA42" s="470">
        <v>2.5710820000000001</v>
      </c>
      <c r="AB42" s="470">
        <v>2.5982569999999998</v>
      </c>
      <c r="AC42" s="470">
        <v>2.6040700000000001</v>
      </c>
      <c r="AD42" s="470">
        <v>2.6199819999999998</v>
      </c>
      <c r="AE42" s="470">
        <v>2.5992440000000001</v>
      </c>
      <c r="AF42" s="470">
        <v>2.606471</v>
      </c>
      <c r="AG42" s="470">
        <v>2.6089129999999998</v>
      </c>
      <c r="AH42" s="470">
        <v>2.6222560000000001</v>
      </c>
      <c r="AI42" s="470">
        <v>2.6929850000000002</v>
      </c>
      <c r="AJ42" s="470">
        <v>2.7000850000000001</v>
      </c>
      <c r="AK42" s="470">
        <v>2.7231299999999998</v>
      </c>
      <c r="AL42" s="470">
        <v>2.7122459999999999</v>
      </c>
      <c r="AM42" s="470">
        <v>2.7257470000000001</v>
      </c>
      <c r="AN42" s="470">
        <v>2.7549039999999998</v>
      </c>
      <c r="AO42" s="470">
        <v>2.7612109999999999</v>
      </c>
      <c r="AP42" s="470">
        <v>2.7743129999999998</v>
      </c>
      <c r="AQ42" s="470">
        <v>2.7925089999999999</v>
      </c>
      <c r="AR42" s="470">
        <v>2.8021400000000001</v>
      </c>
      <c r="AS42" s="470">
        <v>2.820668</v>
      </c>
      <c r="AT42" s="470">
        <v>2.8453819999999999</v>
      </c>
      <c r="AU42" s="470">
        <v>2.884471</v>
      </c>
      <c r="AV42" s="470">
        <v>2.91472</v>
      </c>
      <c r="AW42" s="470">
        <v>2.924973</v>
      </c>
      <c r="AX42" s="470">
        <v>2.999339</v>
      </c>
      <c r="AY42" s="470">
        <v>3.0183770000000001</v>
      </c>
      <c r="AZ42" s="942">
        <v>3.0379019999999999</v>
      </c>
      <c r="BA42" s="459">
        <v>3.0579139999999998</v>
      </c>
      <c r="BB42" s="459">
        <v>3.0778819999999998</v>
      </c>
      <c r="BC42" s="459">
        <v>3.0978469999999998</v>
      </c>
      <c r="BD42" s="459">
        <v>3.1178469999999998</v>
      </c>
      <c r="BE42" s="459">
        <v>3.1378759999999999</v>
      </c>
      <c r="BF42" s="459">
        <v>3.157931</v>
      </c>
      <c r="BG42" s="459">
        <v>3.178013</v>
      </c>
      <c r="BH42" s="459">
        <v>3.1981229999999998</v>
      </c>
      <c r="BI42" s="459">
        <v>3.2182590000000002</v>
      </c>
      <c r="BJ42" s="459">
        <v>3.2384210000000002</v>
      </c>
      <c r="BK42" s="459">
        <v>3.25861</v>
      </c>
      <c r="BL42" s="459">
        <v>3.2788249999999999</v>
      </c>
      <c r="BM42" s="459">
        <v>3.2990659999999998</v>
      </c>
      <c r="BN42" s="459">
        <v>3.3193320000000002</v>
      </c>
      <c r="BO42" s="459">
        <v>3.339623</v>
      </c>
      <c r="BP42" s="459">
        <v>3.3599380000000001</v>
      </c>
      <c r="BQ42" s="459">
        <v>3.380277</v>
      </c>
      <c r="BR42" s="459">
        <v>3.4006400000000001</v>
      </c>
      <c r="BS42" s="459">
        <v>3.4210259999999999</v>
      </c>
      <c r="BT42" s="459">
        <v>3.4414349999999998</v>
      </c>
      <c r="BU42" s="459">
        <v>3.4618669999999998</v>
      </c>
      <c r="BV42" s="459">
        <v>3.4823219999999999</v>
      </c>
    </row>
    <row r="43" spans="1:74" ht="12" customHeight="1" x14ac:dyDescent="0.25">
      <c r="A43" s="293"/>
      <c r="B43" s="1081" t="s">
        <v>1435</v>
      </c>
      <c r="C43" s="1082"/>
      <c r="D43" s="1082"/>
      <c r="E43" s="1082"/>
      <c r="F43" s="1082"/>
      <c r="G43" s="1082"/>
      <c r="H43" s="1082"/>
      <c r="I43" s="1082"/>
      <c r="J43" s="1082"/>
      <c r="K43" s="1082"/>
      <c r="L43" s="1082"/>
      <c r="M43" s="1082"/>
      <c r="N43" s="1082"/>
      <c r="O43" s="1082"/>
      <c r="P43" s="1082"/>
      <c r="Q43" s="1083"/>
      <c r="R43" s="301"/>
      <c r="S43" s="301"/>
      <c r="T43" s="301"/>
      <c r="U43" s="301"/>
      <c r="V43" s="301"/>
      <c r="W43" s="301"/>
      <c r="X43" s="301"/>
      <c r="Y43" s="301"/>
      <c r="Z43" s="301"/>
      <c r="AA43" s="301"/>
      <c r="AB43" s="301"/>
      <c r="AC43" s="302"/>
      <c r="AD43" s="302"/>
      <c r="AE43" s="302"/>
      <c r="AF43" s="302"/>
      <c r="AG43" s="302"/>
      <c r="AH43" s="302"/>
      <c r="AI43" s="302"/>
      <c r="AJ43" s="302"/>
      <c r="AK43" s="302"/>
      <c r="AL43" s="302"/>
      <c r="AM43" s="302"/>
      <c r="AN43" s="302"/>
      <c r="AO43" s="302"/>
      <c r="AP43" s="302"/>
      <c r="AQ43" s="302"/>
      <c r="AR43" s="302"/>
      <c r="AS43" s="302"/>
      <c r="AT43" s="302"/>
      <c r="AU43" s="302"/>
      <c r="AV43" s="302"/>
      <c r="AW43" s="302"/>
      <c r="AX43" s="302"/>
      <c r="AY43" s="696"/>
      <c r="AZ43" s="696"/>
      <c r="BA43" s="696"/>
      <c r="BB43" s="696"/>
      <c r="BC43" s="696"/>
      <c r="BD43" s="696"/>
      <c r="BE43" s="696"/>
      <c r="BF43" s="696"/>
      <c r="BG43" s="696"/>
      <c r="BH43" s="696"/>
      <c r="BI43" s="696"/>
      <c r="BJ43" s="302"/>
      <c r="BK43" s="302"/>
      <c r="BL43" s="302"/>
      <c r="BM43" s="302"/>
      <c r="BN43" s="302"/>
      <c r="BO43" s="302"/>
      <c r="BP43" s="302"/>
      <c r="BQ43" s="302"/>
      <c r="BR43" s="302"/>
      <c r="BS43" s="302"/>
      <c r="BT43" s="302"/>
      <c r="BU43" s="302"/>
      <c r="BV43" s="302"/>
    </row>
    <row r="44" spans="1:74" ht="12" customHeight="1" x14ac:dyDescent="0.25">
      <c r="A44" s="293"/>
      <c r="B44" s="326" t="s">
        <v>809</v>
      </c>
      <c r="C44" s="326"/>
      <c r="D44" s="326"/>
      <c r="E44" s="326"/>
      <c r="F44" s="326"/>
      <c r="G44" s="326"/>
      <c r="H44" s="572"/>
      <c r="I44" s="326"/>
      <c r="J44" s="326"/>
      <c r="K44" s="326"/>
      <c r="L44" s="326"/>
      <c r="M44" s="326"/>
      <c r="N44" s="326"/>
      <c r="O44" s="326"/>
      <c r="P44" s="326"/>
      <c r="Q44" s="326"/>
      <c r="R44" s="301"/>
      <c r="S44" s="301"/>
      <c r="T44" s="301"/>
      <c r="U44" s="301"/>
      <c r="V44" s="301"/>
      <c r="W44" s="301"/>
      <c r="X44" s="301"/>
      <c r="Y44" s="301"/>
      <c r="Z44" s="301"/>
      <c r="AA44" s="301"/>
      <c r="AB44" s="301"/>
      <c r="AC44" s="302"/>
      <c r="AD44" s="302"/>
      <c r="AE44" s="302"/>
      <c r="AF44" s="302"/>
      <c r="AG44" s="302"/>
      <c r="AH44" s="302"/>
      <c r="AI44" s="302"/>
      <c r="AJ44" s="302"/>
      <c r="AK44" s="302"/>
      <c r="AL44" s="302"/>
      <c r="AM44" s="302"/>
      <c r="AN44" s="302"/>
      <c r="AO44" s="302"/>
      <c r="AP44" s="302"/>
      <c r="AQ44" s="302"/>
      <c r="AR44" s="302"/>
      <c r="AS44" s="302"/>
      <c r="AT44" s="302"/>
      <c r="AU44" s="302"/>
      <c r="AV44" s="302"/>
      <c r="AW44" s="302"/>
      <c r="AX44" s="302"/>
      <c r="AY44" s="696"/>
      <c r="AZ44" s="696"/>
      <c r="BA44" s="696"/>
      <c r="BB44" s="696"/>
      <c r="BC44" s="696"/>
      <c r="BD44" s="696"/>
      <c r="BE44" s="696"/>
      <c r="BF44" s="696"/>
      <c r="BG44" s="696"/>
      <c r="BH44" s="696"/>
      <c r="BI44" s="696"/>
      <c r="BJ44" s="302"/>
      <c r="BK44" s="302"/>
      <c r="BL44" s="302"/>
      <c r="BM44" s="302"/>
      <c r="BN44" s="302"/>
      <c r="BO44" s="302"/>
      <c r="BP44" s="302"/>
      <c r="BQ44" s="302"/>
      <c r="BR44" s="302"/>
      <c r="BS44" s="302"/>
      <c r="BT44" s="302"/>
      <c r="BU44" s="302"/>
      <c r="BV44" s="302"/>
    </row>
    <row r="45" spans="1:74" ht="12" customHeight="1" x14ac:dyDescent="0.25">
      <c r="A45" s="293"/>
      <c r="B45" s="994" t="str">
        <f>Dates!$G$2</f>
        <v>EIA completed modeling and analysis for this report on Monday, March 9, 2026.</v>
      </c>
      <c r="C45" s="995"/>
      <c r="D45" s="995"/>
      <c r="E45" s="995"/>
      <c r="F45" s="995"/>
      <c r="G45" s="995"/>
      <c r="H45" s="995"/>
      <c r="I45" s="995"/>
      <c r="J45" s="995"/>
      <c r="K45" s="995"/>
      <c r="L45" s="995"/>
      <c r="M45" s="995"/>
      <c r="N45" s="995"/>
      <c r="O45" s="995"/>
      <c r="P45" s="995"/>
      <c r="Q45" s="995"/>
      <c r="R45" s="301"/>
      <c r="S45" s="301"/>
      <c r="T45" s="301"/>
      <c r="U45" s="301"/>
      <c r="V45" s="301"/>
      <c r="W45" s="301"/>
      <c r="X45" s="301"/>
      <c r="Y45" s="301"/>
      <c r="Z45" s="301"/>
      <c r="AA45" s="301"/>
      <c r="AB45" s="301"/>
      <c r="AC45" s="302"/>
      <c r="AD45" s="302"/>
      <c r="AE45" s="302"/>
      <c r="AF45" s="302"/>
      <c r="AG45" s="302"/>
      <c r="AH45" s="302"/>
      <c r="AI45" s="302"/>
      <c r="AJ45" s="302"/>
      <c r="AK45" s="302"/>
      <c r="AL45" s="302"/>
      <c r="AM45" s="302"/>
      <c r="AN45" s="302"/>
      <c r="AO45" s="302"/>
      <c r="AP45" s="302"/>
      <c r="AQ45" s="302"/>
      <c r="AR45" s="302"/>
      <c r="AS45" s="302"/>
      <c r="AT45" s="302"/>
      <c r="AU45" s="302"/>
      <c r="AV45" s="302"/>
      <c r="AW45" s="302"/>
      <c r="AX45" s="302"/>
      <c r="AY45" s="696"/>
      <c r="AZ45" s="696"/>
      <c r="BA45" s="696"/>
      <c r="BB45" s="696"/>
      <c r="BC45" s="696"/>
      <c r="BD45" s="696"/>
      <c r="BE45" s="696"/>
      <c r="BF45" s="696"/>
      <c r="BG45" s="696"/>
      <c r="BH45" s="696"/>
      <c r="BI45" s="696"/>
      <c r="BJ45" s="302"/>
      <c r="BK45" s="302"/>
      <c r="BL45" s="302"/>
      <c r="BM45" s="302"/>
      <c r="BN45" s="302"/>
      <c r="BO45" s="302"/>
      <c r="BP45" s="302"/>
      <c r="BQ45" s="302"/>
      <c r="BR45" s="302"/>
      <c r="BS45" s="302"/>
      <c r="BT45" s="302"/>
      <c r="BU45" s="302"/>
      <c r="BV45" s="302"/>
    </row>
    <row r="46" spans="1:74" ht="12" customHeight="1" x14ac:dyDescent="0.25">
      <c r="A46" s="293"/>
      <c r="B46" s="1097" t="s">
        <v>1406</v>
      </c>
      <c r="C46" s="1098"/>
      <c r="D46" s="1098"/>
      <c r="E46" s="1098"/>
      <c r="F46" s="1098"/>
      <c r="G46" s="1098"/>
      <c r="H46" s="1098"/>
      <c r="I46" s="1098"/>
      <c r="J46" s="1098"/>
      <c r="K46" s="1098"/>
      <c r="L46" s="1098"/>
      <c r="M46" s="1098"/>
      <c r="N46" s="1098"/>
      <c r="O46" s="1098"/>
      <c r="P46" s="1098"/>
      <c r="Q46" s="1098"/>
      <c r="R46" s="301"/>
      <c r="S46" s="301"/>
      <c r="T46" s="301"/>
      <c r="U46" s="301"/>
      <c r="V46" s="301"/>
      <c r="W46" s="301"/>
      <c r="X46" s="301"/>
      <c r="Y46" s="301"/>
      <c r="Z46" s="301"/>
      <c r="AA46" s="301"/>
      <c r="AB46" s="301"/>
      <c r="AC46" s="302"/>
      <c r="AD46" s="302"/>
      <c r="AE46" s="302"/>
      <c r="AF46" s="302"/>
      <c r="AG46" s="302"/>
      <c r="AH46" s="302"/>
      <c r="AI46" s="302"/>
      <c r="AJ46" s="302"/>
      <c r="AK46" s="302"/>
      <c r="AL46" s="302"/>
      <c r="AM46" s="302"/>
      <c r="AN46" s="302"/>
      <c r="AO46" s="302"/>
      <c r="AP46" s="302"/>
      <c r="AQ46" s="302"/>
      <c r="AR46" s="302"/>
      <c r="AS46" s="302"/>
      <c r="AT46" s="302"/>
      <c r="AU46" s="302"/>
      <c r="AV46" s="302"/>
      <c r="AW46" s="302"/>
      <c r="AX46" s="302"/>
      <c r="AY46" s="696"/>
      <c r="AZ46" s="696"/>
      <c r="BA46" s="696"/>
      <c r="BB46" s="696"/>
      <c r="BC46" s="696"/>
      <c r="BD46" s="696"/>
      <c r="BE46" s="696"/>
      <c r="BF46" s="696"/>
      <c r="BG46" s="696"/>
      <c r="BH46" s="696"/>
      <c r="BI46" s="696"/>
      <c r="BJ46" s="302"/>
      <c r="BK46" s="302"/>
      <c r="BL46" s="302"/>
      <c r="BM46" s="302"/>
      <c r="BN46" s="302"/>
      <c r="BO46" s="302"/>
      <c r="BP46" s="302"/>
      <c r="BQ46" s="302"/>
      <c r="BR46" s="302"/>
      <c r="BS46" s="302"/>
      <c r="BT46" s="302"/>
      <c r="BU46" s="302"/>
      <c r="BV46" s="302"/>
    </row>
    <row r="47" spans="1:74" ht="12" customHeight="1" x14ac:dyDescent="0.25">
      <c r="A47" s="293"/>
      <c r="B47" s="1081" t="s">
        <v>1430</v>
      </c>
      <c r="C47" s="1082"/>
      <c r="D47" s="1082"/>
      <c r="E47" s="1082"/>
      <c r="F47" s="1082"/>
      <c r="G47" s="1082"/>
      <c r="H47" s="1082"/>
      <c r="I47" s="1082"/>
      <c r="J47" s="1082"/>
      <c r="K47" s="1082"/>
      <c r="L47" s="1082"/>
      <c r="M47" s="1082"/>
      <c r="N47" s="1082"/>
      <c r="O47" s="1082"/>
      <c r="P47" s="1082"/>
      <c r="Q47" s="1083"/>
      <c r="R47" s="301"/>
      <c r="S47" s="301"/>
      <c r="T47" s="301"/>
      <c r="U47" s="301"/>
      <c r="V47" s="301"/>
      <c r="W47" s="301"/>
      <c r="X47" s="301"/>
      <c r="Y47" s="301"/>
      <c r="Z47" s="301"/>
      <c r="AA47" s="301"/>
      <c r="AB47" s="301"/>
      <c r="AC47" s="302"/>
      <c r="AD47" s="302"/>
      <c r="AE47" s="302"/>
      <c r="AF47" s="302"/>
      <c r="AG47" s="302"/>
      <c r="AH47" s="302"/>
      <c r="AI47" s="302"/>
      <c r="AJ47" s="302"/>
      <c r="AK47" s="302"/>
      <c r="AL47" s="302"/>
      <c r="AM47" s="302"/>
      <c r="AN47" s="302"/>
      <c r="AO47" s="302"/>
      <c r="AP47" s="302"/>
      <c r="AQ47" s="302"/>
      <c r="AR47" s="302"/>
      <c r="AS47" s="302"/>
      <c r="AT47" s="302"/>
      <c r="AU47" s="302"/>
      <c r="AV47" s="302"/>
      <c r="AW47" s="302"/>
      <c r="AX47" s="302"/>
      <c r="AY47" s="696"/>
      <c r="AZ47" s="696"/>
      <c r="BA47" s="696"/>
      <c r="BB47" s="696"/>
      <c r="BC47" s="696"/>
      <c r="BD47" s="696"/>
      <c r="BE47" s="696"/>
      <c r="BF47" s="696"/>
      <c r="BG47" s="696"/>
      <c r="BH47" s="696"/>
      <c r="BI47" s="696"/>
      <c r="BJ47" s="302"/>
      <c r="BK47" s="302"/>
      <c r="BL47" s="302"/>
      <c r="BM47" s="302"/>
      <c r="BN47" s="302"/>
      <c r="BO47" s="302"/>
      <c r="BP47" s="302"/>
      <c r="BQ47" s="302"/>
      <c r="BR47" s="302"/>
      <c r="BS47" s="302"/>
      <c r="BT47" s="302"/>
      <c r="BU47" s="302"/>
      <c r="BV47" s="302"/>
    </row>
    <row r="48" spans="1:74" ht="12" customHeight="1" x14ac:dyDescent="0.25">
      <c r="A48" s="293"/>
      <c r="B48" s="1102" t="s">
        <v>1431</v>
      </c>
      <c r="C48" s="1103"/>
      <c r="D48" s="1103"/>
      <c r="E48" s="1103"/>
      <c r="F48" s="1103"/>
      <c r="G48" s="1103"/>
      <c r="H48" s="1103"/>
      <c r="I48" s="1103"/>
      <c r="J48" s="1103"/>
      <c r="K48" s="1103"/>
      <c r="L48" s="1103"/>
      <c r="M48" s="1103"/>
      <c r="N48" s="1103"/>
      <c r="O48" s="1103"/>
      <c r="P48" s="1103"/>
      <c r="Q48" s="1103"/>
      <c r="R48" s="1103"/>
      <c r="S48" s="1103"/>
      <c r="T48" s="1103"/>
      <c r="U48" s="301"/>
      <c r="V48" s="301"/>
      <c r="W48" s="301"/>
      <c r="X48" s="301"/>
      <c r="Y48" s="301"/>
      <c r="Z48" s="301"/>
      <c r="AA48" s="301"/>
      <c r="AB48" s="301"/>
      <c r="AC48" s="302"/>
      <c r="AD48" s="302"/>
      <c r="AE48" s="302"/>
      <c r="AF48" s="302"/>
      <c r="AG48" s="302"/>
      <c r="AH48" s="302"/>
      <c r="AI48" s="302"/>
      <c r="AJ48" s="302"/>
      <c r="AK48" s="302"/>
      <c r="AL48" s="302"/>
      <c r="AM48" s="302"/>
      <c r="AN48" s="302"/>
      <c r="AO48" s="302"/>
      <c r="AP48" s="302"/>
      <c r="AQ48" s="302"/>
      <c r="AR48" s="302"/>
      <c r="AS48" s="302"/>
      <c r="AT48" s="302"/>
      <c r="AU48" s="302"/>
      <c r="AV48" s="302"/>
      <c r="AW48" s="302"/>
      <c r="AX48" s="302"/>
      <c r="AY48" s="696"/>
      <c r="AZ48" s="696"/>
      <c r="BA48" s="696"/>
      <c r="BB48" s="696"/>
      <c r="BC48" s="696"/>
      <c r="BD48" s="696"/>
      <c r="BE48" s="696"/>
      <c r="BF48" s="696"/>
      <c r="BG48" s="696"/>
      <c r="BH48" s="696"/>
      <c r="BI48" s="696"/>
      <c r="BJ48" s="302"/>
      <c r="BK48" s="302"/>
      <c r="BL48" s="302"/>
      <c r="BM48" s="302"/>
      <c r="BN48" s="302"/>
      <c r="BO48" s="302"/>
      <c r="BP48" s="302"/>
      <c r="BQ48" s="302"/>
      <c r="BR48" s="302"/>
      <c r="BS48" s="302"/>
      <c r="BT48" s="302"/>
      <c r="BU48" s="302"/>
      <c r="BV48" s="302"/>
    </row>
    <row r="49" spans="1:74" ht="12" customHeight="1" x14ac:dyDescent="0.25">
      <c r="A49" s="293"/>
      <c r="B49" s="807" t="s">
        <v>823</v>
      </c>
      <c r="C49" s="774"/>
      <c r="D49" s="774"/>
      <c r="E49" s="774"/>
      <c r="F49" s="774"/>
      <c r="G49" s="774"/>
      <c r="H49" s="808"/>
      <c r="I49" s="774"/>
      <c r="J49" s="774"/>
      <c r="K49" s="774"/>
      <c r="L49" s="774"/>
      <c r="M49" s="774"/>
      <c r="N49" s="774"/>
      <c r="O49" s="774"/>
      <c r="P49" s="774"/>
      <c r="Q49" s="775"/>
      <c r="R49" s="104"/>
      <c r="S49" s="104"/>
      <c r="T49" s="104"/>
      <c r="U49" s="104"/>
      <c r="V49" s="104"/>
      <c r="W49" s="104"/>
      <c r="X49" s="104"/>
      <c r="Y49" s="104"/>
      <c r="Z49" s="104"/>
      <c r="AA49" s="104"/>
      <c r="AB49" s="104"/>
      <c r="AC49" s="135"/>
      <c r="AD49" s="135"/>
      <c r="AE49" s="135"/>
      <c r="AF49" s="135"/>
      <c r="AG49" s="135"/>
      <c r="AH49" s="135"/>
      <c r="AI49" s="135"/>
      <c r="AJ49" s="135"/>
      <c r="AK49" s="135"/>
      <c r="AL49" s="135"/>
      <c r="AM49" s="135"/>
      <c r="AN49" s="135"/>
      <c r="AO49" s="135"/>
      <c r="AP49" s="135"/>
      <c r="AQ49" s="135"/>
      <c r="AR49" s="135"/>
      <c r="AS49" s="135"/>
      <c r="AT49" s="135"/>
      <c r="AU49" s="135"/>
      <c r="AV49" s="135"/>
      <c r="AW49" s="135"/>
      <c r="AX49" s="135"/>
      <c r="AY49" s="697"/>
      <c r="AZ49" s="697"/>
      <c r="BA49" s="697"/>
      <c r="BB49" s="697"/>
      <c r="BC49" s="697"/>
      <c r="BD49" s="697"/>
      <c r="BE49" s="697"/>
      <c r="BF49" s="697"/>
      <c r="BG49" s="697"/>
      <c r="BH49" s="697"/>
      <c r="BI49" s="697"/>
      <c r="BJ49" s="135"/>
      <c r="BK49" s="135"/>
      <c r="BL49" s="135"/>
      <c r="BM49" s="135"/>
      <c r="BN49" s="135"/>
      <c r="BO49" s="135"/>
      <c r="BP49" s="135"/>
      <c r="BQ49" s="135"/>
      <c r="BR49" s="135"/>
      <c r="BS49" s="135"/>
      <c r="BT49" s="135"/>
      <c r="BU49" s="135"/>
      <c r="BV49" s="135"/>
    </row>
    <row r="50" spans="1:74" ht="12" customHeight="1" x14ac:dyDescent="0.25">
      <c r="A50" s="293"/>
      <c r="B50" s="1094" t="str">
        <f>"Historical data: Utility-scale capacity (power plants larger than one megawatt): EIA-860M Preliminary Monthly Electric Generator Inventory, "&amp;TEXT(EOMONTH(Dates!$D$2,-3),"mmmm yyyy")&amp;"."</f>
        <v>Historical data: Utility-scale capacity (power plants larger than one megawatt): EIA-860M Preliminary Monthly Electric Generator Inventory, December 2025.</v>
      </c>
      <c r="C50" s="1095"/>
      <c r="D50" s="1095"/>
      <c r="E50" s="1095"/>
      <c r="F50" s="1095"/>
      <c r="G50" s="1095"/>
      <c r="H50" s="1095"/>
      <c r="I50" s="1095"/>
      <c r="J50" s="1095"/>
      <c r="K50" s="1095"/>
      <c r="L50" s="1095"/>
      <c r="M50" s="1095"/>
      <c r="N50" s="1095"/>
      <c r="O50" s="1095"/>
      <c r="P50" s="1095"/>
      <c r="Q50" s="1096"/>
      <c r="R50" s="301"/>
      <c r="S50" s="301"/>
      <c r="T50" s="301"/>
      <c r="U50" s="301"/>
      <c r="V50" s="301"/>
      <c r="W50" s="301"/>
      <c r="X50" s="301"/>
      <c r="Y50" s="301"/>
      <c r="Z50" s="301"/>
      <c r="AA50" s="301"/>
      <c r="AB50" s="301"/>
      <c r="AC50" s="302"/>
      <c r="AD50" s="302"/>
      <c r="AE50" s="302"/>
      <c r="AF50" s="302"/>
      <c r="AG50" s="302"/>
      <c r="AH50" s="302"/>
      <c r="AI50" s="302"/>
      <c r="AJ50" s="302"/>
      <c r="AK50" s="302"/>
      <c r="AL50" s="302"/>
      <c r="AM50" s="302"/>
      <c r="AN50" s="302"/>
      <c r="AO50" s="302"/>
      <c r="AP50" s="302"/>
      <c r="AQ50" s="302"/>
      <c r="AR50" s="302"/>
      <c r="AS50" s="302"/>
      <c r="AT50" s="302"/>
      <c r="AU50" s="302"/>
      <c r="AV50" s="302"/>
      <c r="AW50" s="302"/>
      <c r="AX50" s="302"/>
      <c r="AY50" s="696"/>
      <c r="AZ50" s="696"/>
      <c r="BA50" s="696"/>
      <c r="BB50" s="696"/>
      <c r="BC50" s="696"/>
      <c r="BD50" s="696"/>
      <c r="BE50" s="696"/>
      <c r="BF50" s="696"/>
      <c r="BG50" s="696"/>
      <c r="BH50" s="696"/>
      <c r="BI50" s="696"/>
      <c r="BJ50" s="302"/>
      <c r="BK50" s="302"/>
      <c r="BL50" s="302"/>
      <c r="BM50" s="302"/>
      <c r="BN50" s="302"/>
      <c r="BO50" s="302"/>
      <c r="BP50" s="302"/>
      <c r="BQ50" s="302"/>
      <c r="BR50" s="302"/>
      <c r="BS50" s="302"/>
      <c r="BT50" s="302"/>
      <c r="BU50" s="302"/>
      <c r="BV50" s="302"/>
    </row>
    <row r="51" spans="1:74" ht="12" customHeight="1" x14ac:dyDescent="0.25">
      <c r="A51" s="293"/>
      <c r="B51" s="1094" t="s">
        <v>1432</v>
      </c>
      <c r="C51" s="1095"/>
      <c r="D51" s="1095"/>
      <c r="E51" s="1095"/>
      <c r="F51" s="1095"/>
      <c r="G51" s="1095"/>
      <c r="H51" s="1095"/>
      <c r="I51" s="1095"/>
      <c r="J51" s="1095"/>
      <c r="K51" s="1095"/>
      <c r="L51" s="1095"/>
      <c r="M51" s="1095"/>
      <c r="N51" s="1095"/>
      <c r="O51" s="1095"/>
      <c r="P51" s="1095"/>
      <c r="Q51" s="1096"/>
      <c r="R51" s="301"/>
      <c r="S51" s="301"/>
      <c r="T51" s="301"/>
      <c r="U51" s="301"/>
      <c r="V51" s="301"/>
      <c r="W51" s="301"/>
      <c r="X51" s="301"/>
      <c r="Y51" s="301"/>
      <c r="Z51" s="301"/>
      <c r="AA51" s="301"/>
      <c r="AB51" s="301"/>
      <c r="AC51" s="302"/>
      <c r="AD51" s="302"/>
      <c r="AE51" s="302"/>
      <c r="AF51" s="302"/>
      <c r="AG51" s="302"/>
      <c r="AH51" s="302"/>
      <c r="AI51" s="302"/>
      <c r="AJ51" s="302"/>
      <c r="AK51" s="302"/>
      <c r="AL51" s="302"/>
      <c r="AM51" s="302"/>
      <c r="AN51" s="302"/>
      <c r="AO51" s="302"/>
      <c r="AP51" s="302"/>
      <c r="AQ51" s="302"/>
      <c r="AR51" s="302"/>
      <c r="AS51" s="302"/>
      <c r="AT51" s="302"/>
      <c r="AU51" s="302"/>
      <c r="AV51" s="302"/>
      <c r="AW51" s="302"/>
      <c r="AX51" s="302"/>
      <c r="AY51" s="696"/>
      <c r="AZ51" s="696"/>
      <c r="BA51" s="696"/>
      <c r="BB51" s="696"/>
      <c r="BC51" s="696"/>
      <c r="BD51" s="696"/>
      <c r="BE51" s="696"/>
      <c r="BF51" s="696"/>
      <c r="BG51" s="696"/>
      <c r="BH51" s="696"/>
      <c r="BI51" s="696"/>
      <c r="BJ51" s="302"/>
      <c r="BK51" s="302"/>
      <c r="BL51" s="302"/>
      <c r="BM51" s="302"/>
      <c r="BN51" s="302"/>
      <c r="BO51" s="302"/>
      <c r="BP51" s="302"/>
      <c r="BQ51" s="302"/>
      <c r="BR51" s="302"/>
      <c r="BS51" s="302"/>
      <c r="BT51" s="302"/>
      <c r="BU51" s="302"/>
      <c r="BV51" s="302"/>
    </row>
    <row r="52" spans="1:74" ht="12" customHeight="1" x14ac:dyDescent="0.25">
      <c r="A52" s="293"/>
      <c r="B52" s="1099" t="s">
        <v>1433</v>
      </c>
      <c r="C52" s="1100"/>
      <c r="D52" s="1100"/>
      <c r="E52" s="1100"/>
      <c r="F52" s="1100"/>
      <c r="G52" s="1100"/>
      <c r="H52" s="1100"/>
      <c r="I52" s="1100"/>
      <c r="J52" s="1100"/>
      <c r="K52" s="1100"/>
      <c r="L52" s="1100"/>
      <c r="M52" s="1100"/>
      <c r="N52" s="1100"/>
      <c r="O52" s="1100"/>
      <c r="P52" s="1100"/>
      <c r="Q52" s="1101"/>
      <c r="R52" s="301"/>
      <c r="S52" s="301"/>
      <c r="T52" s="301"/>
      <c r="U52" s="301"/>
      <c r="V52" s="301"/>
      <c r="W52" s="301"/>
      <c r="X52" s="301"/>
      <c r="Y52" s="301"/>
      <c r="Z52" s="301"/>
      <c r="AA52" s="301"/>
      <c r="AB52" s="301"/>
      <c r="AC52" s="302"/>
      <c r="AD52" s="302"/>
      <c r="AE52" s="302"/>
      <c r="AF52" s="302"/>
      <c r="AG52" s="302"/>
      <c r="AH52" s="302"/>
      <c r="AI52" s="302"/>
      <c r="AJ52" s="302"/>
      <c r="AK52" s="302"/>
      <c r="AL52" s="302"/>
      <c r="AM52" s="302"/>
      <c r="AN52" s="302"/>
      <c r="AO52" s="302"/>
      <c r="AP52" s="302"/>
      <c r="AQ52" s="302"/>
      <c r="AR52" s="302"/>
      <c r="AS52" s="302"/>
      <c r="AT52" s="302"/>
      <c r="AU52" s="302"/>
      <c r="AV52" s="302"/>
      <c r="AW52" s="302"/>
      <c r="AX52" s="302"/>
      <c r="AY52" s="696"/>
      <c r="AZ52" s="696"/>
      <c r="BA52" s="696"/>
      <c r="BB52" s="696"/>
      <c r="BC52" s="696"/>
      <c r="BD52" s="696"/>
      <c r="BE52" s="696"/>
      <c r="BF52" s="696"/>
      <c r="BG52" s="696"/>
      <c r="BH52" s="696"/>
      <c r="BI52" s="696"/>
      <c r="BJ52" s="302"/>
      <c r="BK52" s="302"/>
      <c r="BL52" s="302"/>
      <c r="BM52" s="302"/>
      <c r="BN52" s="302"/>
      <c r="BO52" s="302"/>
      <c r="BP52" s="302"/>
      <c r="BQ52" s="302"/>
      <c r="BR52" s="302"/>
      <c r="BS52" s="302"/>
      <c r="BT52" s="302"/>
      <c r="BU52" s="302"/>
      <c r="BV52" s="302"/>
    </row>
    <row r="53" spans="1:74" ht="12" customHeight="1" x14ac:dyDescent="0.25">
      <c r="A53" s="293"/>
      <c r="B53" s="1094" t="s">
        <v>1434</v>
      </c>
      <c r="C53" s="1095"/>
      <c r="D53" s="1095"/>
      <c r="E53" s="1095"/>
      <c r="F53" s="1095"/>
      <c r="G53" s="1095"/>
      <c r="H53" s="1095"/>
      <c r="I53" s="1095"/>
      <c r="J53" s="1095"/>
      <c r="K53" s="1095"/>
      <c r="L53" s="1095"/>
      <c r="M53" s="1095"/>
      <c r="N53" s="1095"/>
      <c r="O53" s="1095"/>
      <c r="P53" s="1095"/>
      <c r="Q53" s="1096"/>
      <c r="R53" s="301"/>
      <c r="S53" s="301"/>
      <c r="T53" s="301"/>
      <c r="U53" s="301"/>
      <c r="V53" s="301"/>
      <c r="W53" s="301"/>
      <c r="X53" s="301"/>
      <c r="Y53" s="301"/>
      <c r="Z53" s="301"/>
      <c r="AA53" s="301"/>
      <c r="AB53" s="301"/>
      <c r="AC53" s="302"/>
      <c r="AD53" s="302"/>
      <c r="AE53" s="302"/>
      <c r="AF53" s="302"/>
      <c r="AG53" s="302"/>
      <c r="AH53" s="302"/>
      <c r="AI53" s="302"/>
      <c r="AJ53" s="302"/>
      <c r="AK53" s="302"/>
      <c r="AL53" s="302"/>
      <c r="AM53" s="302"/>
      <c r="AN53" s="302"/>
      <c r="AO53" s="302"/>
      <c r="AP53" s="302"/>
      <c r="AQ53" s="302"/>
      <c r="AR53" s="302"/>
      <c r="AS53" s="302"/>
      <c r="AT53" s="302"/>
      <c r="AU53" s="302"/>
      <c r="AV53" s="302"/>
      <c r="AW53" s="302"/>
      <c r="AX53" s="302"/>
      <c r="AY53" s="696"/>
      <c r="AZ53" s="696"/>
      <c r="BA53" s="696"/>
      <c r="BB53" s="696"/>
      <c r="BC53" s="696"/>
      <c r="BD53" s="696"/>
      <c r="BE53" s="696"/>
      <c r="BF53" s="696"/>
      <c r="BG53" s="696"/>
      <c r="BH53" s="696"/>
      <c r="BI53" s="696"/>
      <c r="BJ53" s="302"/>
      <c r="BK53" s="302"/>
      <c r="BL53" s="302"/>
      <c r="BM53" s="302"/>
      <c r="BN53" s="302"/>
      <c r="BO53" s="302"/>
      <c r="BP53" s="302"/>
      <c r="BQ53" s="302"/>
      <c r="BR53" s="302"/>
      <c r="BS53" s="302"/>
      <c r="BT53" s="302"/>
      <c r="BU53" s="302"/>
      <c r="BV53" s="302"/>
    </row>
    <row r="54" spans="1:74" ht="12" customHeight="1" x14ac:dyDescent="0.25">
      <c r="C54" s="301"/>
      <c r="D54" s="301"/>
      <c r="E54" s="301"/>
      <c r="F54" s="301"/>
      <c r="G54" s="301"/>
      <c r="H54" s="301"/>
      <c r="I54" s="301"/>
      <c r="J54" s="301"/>
      <c r="K54" s="301"/>
      <c r="L54" s="301"/>
      <c r="M54" s="301"/>
      <c r="N54" s="301"/>
      <c r="O54" s="301"/>
      <c r="P54" s="301"/>
      <c r="Q54" s="301"/>
      <c r="R54" s="301"/>
      <c r="S54" s="301"/>
      <c r="T54" s="301"/>
      <c r="U54" s="301"/>
      <c r="V54" s="301"/>
      <c r="W54" s="301"/>
      <c r="X54" s="301"/>
      <c r="Y54" s="301"/>
      <c r="Z54" s="301"/>
      <c r="AA54" s="301"/>
      <c r="AB54" s="301"/>
      <c r="AC54" s="302"/>
      <c r="AD54" s="302"/>
      <c r="AE54" s="302"/>
      <c r="AF54" s="302"/>
      <c r="AG54" s="302"/>
      <c r="AH54" s="302"/>
      <c r="AI54" s="302"/>
      <c r="AJ54" s="302"/>
      <c r="AK54" s="302"/>
      <c r="AL54" s="302"/>
      <c r="AM54" s="302"/>
      <c r="AN54" s="302"/>
      <c r="AO54" s="302"/>
      <c r="AP54" s="302"/>
      <c r="AQ54" s="302"/>
      <c r="AR54" s="302"/>
      <c r="AS54" s="302"/>
      <c r="AT54" s="302"/>
      <c r="AU54" s="302"/>
      <c r="AV54" s="302"/>
      <c r="AW54" s="302"/>
      <c r="AX54" s="302"/>
      <c r="AY54" s="696"/>
      <c r="AZ54" s="696"/>
      <c r="BA54" s="696"/>
      <c r="BB54" s="696"/>
      <c r="BC54" s="696"/>
      <c r="BD54" s="696"/>
      <c r="BE54" s="696"/>
      <c r="BF54" s="696"/>
      <c r="BG54" s="696"/>
      <c r="BH54" s="696"/>
      <c r="BI54" s="696"/>
      <c r="BJ54" s="302"/>
      <c r="BK54" s="302"/>
      <c r="BL54" s="302"/>
      <c r="BM54" s="302"/>
      <c r="BN54" s="302"/>
      <c r="BO54" s="302"/>
      <c r="BP54" s="302"/>
      <c r="BQ54" s="302"/>
      <c r="BR54" s="302"/>
      <c r="BS54" s="302"/>
      <c r="BT54" s="302"/>
      <c r="BU54" s="302"/>
      <c r="BV54" s="302"/>
    </row>
    <row r="55" spans="1:74" ht="12" customHeight="1" x14ac:dyDescent="0.25">
      <c r="C55" s="301"/>
      <c r="D55" s="301"/>
      <c r="E55" s="301"/>
      <c r="F55" s="301"/>
      <c r="G55" s="301"/>
      <c r="H55" s="301"/>
      <c r="I55" s="301"/>
      <c r="J55" s="301"/>
      <c r="K55" s="301"/>
      <c r="L55" s="301"/>
      <c r="M55" s="301"/>
      <c r="N55" s="301"/>
      <c r="O55" s="301"/>
      <c r="P55" s="301"/>
      <c r="Q55" s="301"/>
      <c r="R55" s="301"/>
      <c r="S55" s="301"/>
      <c r="T55" s="301"/>
      <c r="U55" s="301"/>
      <c r="V55" s="301"/>
      <c r="W55" s="301"/>
      <c r="X55" s="301"/>
      <c r="Y55" s="301"/>
      <c r="Z55" s="301"/>
      <c r="AA55" s="301"/>
      <c r="AB55" s="301"/>
      <c r="AC55" s="302"/>
      <c r="AD55" s="302"/>
      <c r="AE55" s="302"/>
      <c r="AF55" s="302"/>
      <c r="AG55" s="302"/>
      <c r="AH55" s="302"/>
      <c r="AI55" s="302"/>
      <c r="AJ55" s="302"/>
      <c r="AK55" s="302"/>
      <c r="AL55" s="302"/>
      <c r="AM55" s="302"/>
      <c r="AN55" s="302"/>
      <c r="AO55" s="302"/>
      <c r="AP55" s="302"/>
      <c r="AQ55" s="302"/>
      <c r="AR55" s="302"/>
      <c r="AS55" s="302"/>
      <c r="AT55" s="302"/>
      <c r="AU55" s="302"/>
      <c r="AV55" s="302"/>
      <c r="AW55" s="302"/>
      <c r="AX55" s="302"/>
      <c r="AY55" s="696"/>
      <c r="AZ55" s="696"/>
      <c r="BA55" s="696"/>
      <c r="BB55" s="696"/>
      <c r="BC55" s="696"/>
      <c r="BD55" s="696"/>
      <c r="BE55" s="696"/>
      <c r="BF55" s="696"/>
      <c r="BG55" s="696"/>
      <c r="BH55" s="696"/>
      <c r="BI55" s="696"/>
      <c r="BJ55" s="302"/>
      <c r="BK55" s="302"/>
      <c r="BL55" s="302"/>
      <c r="BM55" s="302"/>
      <c r="BN55" s="302"/>
      <c r="BO55" s="302"/>
      <c r="BP55" s="302"/>
      <c r="BQ55" s="302"/>
      <c r="BR55" s="302"/>
      <c r="BS55" s="302"/>
      <c r="BT55" s="302"/>
      <c r="BU55" s="302"/>
      <c r="BV55" s="302"/>
    </row>
    <row r="56" spans="1:74" ht="12" customHeight="1" x14ac:dyDescent="0.25">
      <c r="C56" s="301"/>
      <c r="D56" s="301"/>
      <c r="E56" s="301"/>
      <c r="F56" s="301"/>
      <c r="G56" s="301"/>
      <c r="H56" s="301"/>
      <c r="I56" s="301"/>
      <c r="J56" s="301"/>
      <c r="K56" s="301"/>
      <c r="L56" s="301"/>
      <c r="M56" s="301"/>
      <c r="N56" s="301"/>
      <c r="O56" s="301"/>
      <c r="P56" s="301"/>
      <c r="Q56" s="301"/>
      <c r="R56" s="301"/>
      <c r="S56" s="301"/>
      <c r="T56" s="301"/>
      <c r="U56" s="301"/>
      <c r="V56" s="301"/>
      <c r="W56" s="301"/>
      <c r="X56" s="301"/>
      <c r="Y56" s="301"/>
      <c r="Z56" s="301"/>
      <c r="AA56" s="301"/>
      <c r="AB56" s="301"/>
      <c r="AC56" s="302"/>
      <c r="AD56" s="302"/>
      <c r="AE56" s="302"/>
      <c r="AF56" s="302"/>
      <c r="AG56" s="302"/>
      <c r="AH56" s="302"/>
      <c r="AI56" s="302"/>
      <c r="AJ56" s="302"/>
      <c r="AK56" s="302"/>
      <c r="AL56" s="302"/>
      <c r="AM56" s="302"/>
      <c r="AN56" s="302"/>
      <c r="AO56" s="302"/>
      <c r="AP56" s="302"/>
      <c r="AQ56" s="302"/>
      <c r="AR56" s="302"/>
      <c r="AS56" s="302"/>
      <c r="AT56" s="302"/>
      <c r="AU56" s="302"/>
      <c r="AV56" s="302"/>
      <c r="AW56" s="302"/>
      <c r="AX56" s="302"/>
      <c r="AY56" s="696"/>
      <c r="AZ56" s="696"/>
      <c r="BA56" s="696"/>
      <c r="BB56" s="696"/>
      <c r="BC56" s="696"/>
      <c r="BD56" s="696"/>
      <c r="BE56" s="696"/>
      <c r="BF56" s="696"/>
      <c r="BG56" s="696"/>
      <c r="BH56" s="696"/>
      <c r="BI56" s="696"/>
      <c r="BJ56" s="302"/>
      <c r="BK56" s="302"/>
      <c r="BL56" s="302"/>
      <c r="BM56" s="302"/>
      <c r="BN56" s="302"/>
      <c r="BO56" s="302"/>
      <c r="BP56" s="302"/>
      <c r="BQ56" s="302"/>
      <c r="BR56" s="302"/>
      <c r="BS56" s="302"/>
      <c r="BT56" s="302"/>
      <c r="BU56" s="302"/>
      <c r="BV56" s="302"/>
    </row>
    <row r="57" spans="1:74" ht="12" customHeight="1" x14ac:dyDescent="0.25">
      <c r="C57" s="301"/>
      <c r="D57" s="301"/>
      <c r="E57" s="301"/>
      <c r="F57" s="301"/>
      <c r="G57" s="301"/>
      <c r="H57" s="301"/>
      <c r="I57" s="301"/>
      <c r="J57" s="301"/>
      <c r="K57" s="301"/>
      <c r="L57" s="301"/>
      <c r="M57" s="301"/>
      <c r="N57" s="301"/>
      <c r="O57" s="301"/>
      <c r="P57" s="301"/>
      <c r="Q57" s="301"/>
      <c r="R57" s="301"/>
      <c r="S57" s="301"/>
      <c r="T57" s="301"/>
      <c r="U57" s="301"/>
      <c r="V57" s="301"/>
      <c r="W57" s="301"/>
      <c r="X57" s="301"/>
      <c r="Y57" s="301"/>
      <c r="Z57" s="301"/>
      <c r="AA57" s="301"/>
      <c r="AB57" s="301"/>
      <c r="AC57" s="302"/>
      <c r="AD57" s="302"/>
      <c r="AE57" s="302"/>
      <c r="AF57" s="302"/>
      <c r="AG57" s="302"/>
      <c r="AH57" s="302"/>
      <c r="AI57" s="302"/>
      <c r="AJ57" s="302"/>
      <c r="AK57" s="302"/>
      <c r="AL57" s="302"/>
      <c r="AM57" s="302"/>
      <c r="AN57" s="302"/>
      <c r="AO57" s="302"/>
      <c r="AP57" s="302"/>
      <c r="AQ57" s="302"/>
      <c r="AR57" s="302"/>
      <c r="AS57" s="302"/>
      <c r="AT57" s="302"/>
      <c r="AU57" s="302"/>
      <c r="AV57" s="302"/>
      <c r="AW57" s="302"/>
      <c r="AX57" s="302"/>
      <c r="AY57" s="696"/>
      <c r="AZ57" s="696"/>
      <c r="BA57" s="696"/>
      <c r="BB57" s="696"/>
      <c r="BC57" s="696"/>
      <c r="BD57" s="696"/>
      <c r="BE57" s="696"/>
      <c r="BF57" s="696"/>
      <c r="BG57" s="696"/>
      <c r="BH57" s="696"/>
      <c r="BI57" s="696"/>
      <c r="BJ57" s="302"/>
      <c r="BK57" s="302"/>
      <c r="BL57" s="302"/>
      <c r="BM57" s="302"/>
      <c r="BN57" s="302"/>
      <c r="BO57" s="302"/>
      <c r="BP57" s="302"/>
      <c r="BQ57" s="302"/>
      <c r="BR57" s="302"/>
      <c r="BS57" s="302"/>
      <c r="BT57" s="302"/>
      <c r="BU57" s="302"/>
      <c r="BV57" s="302"/>
    </row>
    <row r="58" spans="1:74" ht="12" customHeight="1" x14ac:dyDescent="0.25">
      <c r="C58" s="104"/>
      <c r="D58" s="104"/>
      <c r="E58" s="104"/>
      <c r="F58" s="104"/>
      <c r="G58" s="104"/>
      <c r="H58" s="104"/>
      <c r="I58" s="104"/>
      <c r="J58" s="104"/>
      <c r="K58" s="104"/>
      <c r="L58" s="104"/>
      <c r="M58" s="104"/>
      <c r="N58" s="104"/>
      <c r="O58" s="104"/>
      <c r="P58" s="104"/>
      <c r="Q58" s="104"/>
      <c r="R58" s="104"/>
      <c r="S58" s="104"/>
      <c r="T58" s="104"/>
      <c r="U58" s="104"/>
      <c r="V58" s="104"/>
      <c r="W58" s="104"/>
      <c r="X58" s="104"/>
      <c r="Y58" s="104"/>
      <c r="Z58" s="104"/>
      <c r="AA58" s="104"/>
      <c r="AB58" s="104"/>
      <c r="AC58" s="135"/>
      <c r="AD58" s="135"/>
      <c r="AE58" s="135"/>
      <c r="AF58" s="135"/>
      <c r="AG58" s="135"/>
      <c r="AH58" s="135"/>
      <c r="AI58" s="135"/>
      <c r="AJ58" s="135"/>
      <c r="AK58" s="135"/>
      <c r="AL58" s="135"/>
      <c r="AM58" s="135"/>
      <c r="AN58" s="135"/>
      <c r="AO58" s="135"/>
      <c r="AP58" s="135"/>
      <c r="AQ58" s="135"/>
      <c r="AR58" s="135"/>
      <c r="AS58" s="135"/>
      <c r="AT58" s="135"/>
      <c r="AU58" s="135"/>
      <c r="AV58" s="135"/>
      <c r="AW58" s="135"/>
      <c r="AX58" s="135"/>
      <c r="AY58" s="697"/>
      <c r="AZ58" s="697"/>
      <c r="BA58" s="697"/>
      <c r="BB58" s="697"/>
      <c r="BC58" s="697"/>
      <c r="BD58" s="697"/>
      <c r="BE58" s="697"/>
      <c r="BF58" s="697"/>
      <c r="BG58" s="697"/>
      <c r="BH58" s="697"/>
      <c r="BI58" s="697"/>
      <c r="BJ58" s="135"/>
      <c r="BK58" s="135"/>
      <c r="BL58" s="135"/>
      <c r="BM58" s="135"/>
      <c r="BN58" s="135"/>
      <c r="BO58" s="135"/>
      <c r="BP58" s="135"/>
      <c r="BQ58" s="135"/>
      <c r="BR58" s="135"/>
      <c r="BS58" s="135"/>
      <c r="BT58" s="135"/>
      <c r="BU58" s="135"/>
      <c r="BV58" s="135"/>
    </row>
    <row r="59" spans="1:74" ht="12" customHeight="1" x14ac:dyDescent="0.25">
      <c r="C59" s="301"/>
      <c r="D59" s="301"/>
      <c r="E59" s="301"/>
      <c r="F59" s="301"/>
      <c r="G59" s="301"/>
      <c r="H59" s="301"/>
      <c r="I59" s="301"/>
      <c r="J59" s="301"/>
      <c r="K59" s="301"/>
      <c r="L59" s="301"/>
      <c r="M59" s="301"/>
      <c r="N59" s="301"/>
      <c r="O59" s="301"/>
      <c r="P59" s="301"/>
      <c r="Q59" s="301"/>
      <c r="R59" s="301"/>
      <c r="S59" s="301"/>
      <c r="T59" s="301"/>
      <c r="U59" s="301"/>
      <c r="V59" s="301"/>
      <c r="W59" s="301"/>
      <c r="X59" s="301"/>
      <c r="Y59" s="301"/>
      <c r="Z59" s="301"/>
      <c r="AA59" s="301"/>
      <c r="AB59" s="301"/>
      <c r="AC59" s="302"/>
      <c r="AD59" s="302"/>
      <c r="AE59" s="302"/>
      <c r="AF59" s="302"/>
      <c r="AG59" s="302"/>
      <c r="AH59" s="302"/>
      <c r="AI59" s="302"/>
      <c r="AJ59" s="302"/>
      <c r="AK59" s="302"/>
      <c r="AL59" s="302"/>
      <c r="AM59" s="302"/>
      <c r="AN59" s="302"/>
      <c r="AO59" s="302"/>
      <c r="AP59" s="302"/>
      <c r="AQ59" s="302"/>
      <c r="AR59" s="302"/>
      <c r="AS59" s="302"/>
      <c r="AT59" s="302"/>
      <c r="AU59" s="302"/>
      <c r="AV59" s="302"/>
      <c r="AW59" s="302"/>
      <c r="AX59" s="302"/>
      <c r="AY59" s="696"/>
      <c r="AZ59" s="696"/>
      <c r="BA59" s="696"/>
      <c r="BB59" s="696"/>
      <c r="BC59" s="696"/>
      <c r="BD59" s="696"/>
      <c r="BE59" s="696"/>
      <c r="BF59" s="696"/>
      <c r="BG59" s="696"/>
      <c r="BH59" s="696"/>
      <c r="BI59" s="696"/>
      <c r="BJ59" s="302"/>
      <c r="BK59" s="302"/>
      <c r="BL59" s="302"/>
      <c r="BM59" s="302"/>
      <c r="BN59" s="302"/>
      <c r="BO59" s="302"/>
      <c r="BP59" s="302"/>
      <c r="BQ59" s="302"/>
      <c r="BR59" s="302"/>
      <c r="BS59" s="302"/>
      <c r="BT59" s="302"/>
      <c r="BU59" s="302"/>
      <c r="BV59" s="302"/>
    </row>
    <row r="60" spans="1:74" ht="12" customHeight="1" x14ac:dyDescent="0.25">
      <c r="C60" s="301"/>
      <c r="D60" s="301"/>
      <c r="E60" s="301"/>
      <c r="F60" s="301"/>
      <c r="G60" s="301"/>
      <c r="H60" s="301"/>
      <c r="I60" s="301"/>
      <c r="J60" s="301"/>
      <c r="K60" s="301"/>
      <c r="L60" s="301"/>
      <c r="M60" s="301"/>
      <c r="N60" s="301"/>
      <c r="O60" s="301"/>
      <c r="P60" s="301"/>
      <c r="Q60" s="301"/>
      <c r="R60" s="301"/>
      <c r="S60" s="301"/>
      <c r="T60" s="301"/>
      <c r="U60" s="301"/>
      <c r="V60" s="301"/>
      <c r="W60" s="301"/>
      <c r="X60" s="301"/>
      <c r="Y60" s="301"/>
      <c r="Z60" s="301"/>
      <c r="AA60" s="301"/>
      <c r="AB60" s="301"/>
      <c r="AC60" s="302"/>
      <c r="AD60" s="302"/>
      <c r="AE60" s="302"/>
      <c r="AF60" s="302"/>
      <c r="AG60" s="302"/>
      <c r="AH60" s="302"/>
      <c r="AI60" s="302"/>
      <c r="AJ60" s="302"/>
      <c r="AK60" s="302"/>
      <c r="AL60" s="302"/>
      <c r="AM60" s="302"/>
      <c r="AN60" s="302"/>
      <c r="AO60" s="302"/>
      <c r="AP60" s="302"/>
      <c r="AQ60" s="302"/>
      <c r="AR60" s="302"/>
      <c r="AS60" s="302"/>
      <c r="AT60" s="302"/>
      <c r="AU60" s="302"/>
      <c r="AV60" s="302"/>
      <c r="AW60" s="302"/>
      <c r="AX60" s="302"/>
      <c r="AY60" s="696"/>
      <c r="AZ60" s="696"/>
      <c r="BA60" s="696"/>
      <c r="BB60" s="696"/>
      <c r="BC60" s="696"/>
      <c r="BD60" s="696"/>
      <c r="BE60" s="696"/>
      <c r="BF60" s="696"/>
      <c r="BG60" s="696"/>
      <c r="BH60" s="696"/>
      <c r="BI60" s="696"/>
      <c r="BJ60" s="302"/>
      <c r="BK60" s="302"/>
      <c r="BL60" s="302"/>
      <c r="BM60" s="302"/>
      <c r="BN60" s="302"/>
      <c r="BO60" s="302"/>
      <c r="BP60" s="302"/>
      <c r="BQ60" s="302"/>
      <c r="BR60" s="302"/>
      <c r="BS60" s="302"/>
      <c r="BT60" s="302"/>
      <c r="BU60" s="302"/>
      <c r="BV60" s="302"/>
    </row>
    <row r="61" spans="1:74" ht="12" customHeight="1" x14ac:dyDescent="0.25">
      <c r="C61" s="301"/>
      <c r="D61" s="301"/>
      <c r="E61" s="301"/>
      <c r="F61" s="301"/>
      <c r="G61" s="301"/>
      <c r="H61" s="301"/>
      <c r="I61" s="301"/>
      <c r="J61" s="301"/>
      <c r="K61" s="301"/>
      <c r="L61" s="301"/>
      <c r="M61" s="301"/>
      <c r="N61" s="301"/>
      <c r="O61" s="301"/>
      <c r="P61" s="301"/>
      <c r="Q61" s="301"/>
      <c r="R61" s="301"/>
      <c r="S61" s="301"/>
      <c r="T61" s="301"/>
      <c r="U61" s="301"/>
      <c r="V61" s="301"/>
      <c r="W61" s="301"/>
      <c r="X61" s="301"/>
      <c r="Y61" s="301"/>
      <c r="Z61" s="301"/>
      <c r="AA61" s="301"/>
      <c r="AB61" s="301"/>
      <c r="AC61" s="302"/>
      <c r="AD61" s="302"/>
      <c r="AE61" s="302"/>
      <c r="AF61" s="302"/>
      <c r="AG61" s="302"/>
      <c r="AH61" s="302"/>
      <c r="AI61" s="302"/>
      <c r="AJ61" s="302"/>
      <c r="AK61" s="302"/>
      <c r="AL61" s="302"/>
      <c r="AM61" s="302"/>
      <c r="AN61" s="302"/>
      <c r="AO61" s="302"/>
      <c r="AP61" s="302"/>
      <c r="AQ61" s="302"/>
      <c r="AR61" s="302"/>
      <c r="AS61" s="302"/>
      <c r="AT61" s="302"/>
      <c r="AU61" s="302"/>
      <c r="AV61" s="302"/>
      <c r="AW61" s="302"/>
      <c r="AX61" s="302"/>
      <c r="AY61" s="696"/>
      <c r="AZ61" s="696"/>
      <c r="BA61" s="696"/>
      <c r="BB61" s="696"/>
      <c r="BC61" s="696"/>
      <c r="BD61" s="696"/>
      <c r="BE61" s="696"/>
      <c r="BF61" s="696"/>
      <c r="BG61" s="696"/>
      <c r="BH61" s="696"/>
      <c r="BI61" s="696"/>
      <c r="BJ61" s="302"/>
      <c r="BK61" s="302"/>
      <c r="BL61" s="302"/>
      <c r="BM61" s="302"/>
      <c r="BN61" s="302"/>
      <c r="BO61" s="302"/>
      <c r="BP61" s="302"/>
      <c r="BQ61" s="302"/>
      <c r="BR61" s="302"/>
      <c r="BS61" s="302"/>
      <c r="BT61" s="302"/>
      <c r="BU61" s="302"/>
      <c r="BV61" s="302"/>
    </row>
    <row r="62" spans="1:74" ht="12" customHeight="1" x14ac:dyDescent="0.25">
      <c r="C62" s="301"/>
      <c r="D62" s="301"/>
      <c r="E62" s="301"/>
      <c r="F62" s="301"/>
      <c r="G62" s="301"/>
      <c r="H62" s="301"/>
      <c r="I62" s="301"/>
      <c r="J62" s="301"/>
      <c r="K62" s="301"/>
      <c r="L62" s="301"/>
      <c r="M62" s="301"/>
      <c r="N62" s="301"/>
      <c r="O62" s="301"/>
      <c r="P62" s="301"/>
      <c r="Q62" s="301"/>
      <c r="R62" s="301"/>
      <c r="S62" s="301"/>
      <c r="T62" s="301"/>
      <c r="U62" s="301"/>
      <c r="V62" s="301"/>
      <c r="W62" s="301"/>
      <c r="X62" s="301"/>
      <c r="Y62" s="301"/>
      <c r="Z62" s="301"/>
      <c r="AA62" s="301"/>
      <c r="AB62" s="301"/>
      <c r="AC62" s="302"/>
      <c r="AD62" s="302"/>
      <c r="AE62" s="302"/>
      <c r="AF62" s="302"/>
      <c r="AG62" s="302"/>
      <c r="AH62" s="302"/>
      <c r="AI62" s="302"/>
      <c r="AJ62" s="302"/>
      <c r="AK62" s="302"/>
      <c r="AL62" s="302"/>
      <c r="AM62" s="302"/>
      <c r="AN62" s="302"/>
      <c r="AO62" s="302"/>
      <c r="AP62" s="302"/>
      <c r="AQ62" s="302"/>
      <c r="AR62" s="302"/>
      <c r="AS62" s="302"/>
      <c r="AT62" s="302"/>
      <c r="AU62" s="302"/>
      <c r="AV62" s="302"/>
      <c r="AW62" s="302"/>
      <c r="AX62" s="302"/>
      <c r="AY62" s="696"/>
      <c r="AZ62" s="696"/>
      <c r="BA62" s="696"/>
      <c r="BB62" s="696"/>
      <c r="BC62" s="696"/>
      <c r="BD62" s="696"/>
      <c r="BE62" s="696"/>
      <c r="BF62" s="696"/>
      <c r="BG62" s="696"/>
      <c r="BH62" s="696"/>
      <c r="BI62" s="696"/>
      <c r="BJ62" s="302"/>
      <c r="BK62" s="302"/>
      <c r="BL62" s="302"/>
      <c r="BM62" s="302"/>
      <c r="BN62" s="302"/>
      <c r="BO62" s="302"/>
      <c r="BP62" s="302"/>
      <c r="BQ62" s="302"/>
      <c r="BR62" s="302"/>
      <c r="BS62" s="302"/>
      <c r="BT62" s="302"/>
      <c r="BU62" s="302"/>
      <c r="BV62" s="302"/>
    </row>
    <row r="63" spans="1:74" ht="12" customHeight="1" x14ac:dyDescent="0.25">
      <c r="C63" s="301"/>
      <c r="D63" s="301"/>
      <c r="E63" s="301"/>
      <c r="F63" s="301"/>
      <c r="G63" s="301"/>
      <c r="H63" s="301"/>
      <c r="I63" s="301"/>
      <c r="J63" s="301"/>
      <c r="K63" s="301"/>
      <c r="L63" s="301"/>
      <c r="M63" s="301"/>
      <c r="N63" s="301"/>
      <c r="O63" s="301"/>
      <c r="P63" s="301"/>
      <c r="Q63" s="301"/>
      <c r="R63" s="301"/>
      <c r="S63" s="301"/>
      <c r="T63" s="301"/>
      <c r="U63" s="301"/>
      <c r="V63" s="301"/>
      <c r="W63" s="301"/>
      <c r="X63" s="301"/>
      <c r="Y63" s="301"/>
      <c r="Z63" s="301"/>
      <c r="AA63" s="301"/>
      <c r="AB63" s="301"/>
      <c r="AC63" s="302"/>
      <c r="AD63" s="302"/>
      <c r="AE63" s="302"/>
      <c r="AF63" s="302"/>
      <c r="AG63" s="302"/>
      <c r="AH63" s="302"/>
      <c r="AI63" s="302"/>
      <c r="AJ63" s="302"/>
      <c r="AK63" s="302"/>
      <c r="AL63" s="302"/>
      <c r="AM63" s="302"/>
      <c r="AN63" s="302"/>
      <c r="AO63" s="302"/>
      <c r="AP63" s="302"/>
      <c r="AQ63" s="302"/>
      <c r="AR63" s="302"/>
      <c r="AS63" s="302"/>
      <c r="AT63" s="302"/>
      <c r="AU63" s="302"/>
      <c r="AV63" s="302"/>
      <c r="AW63" s="302"/>
      <c r="AX63" s="302"/>
      <c r="AY63" s="696"/>
      <c r="AZ63" s="696"/>
      <c r="BA63" s="696"/>
      <c r="BB63" s="696"/>
      <c r="BC63" s="696"/>
      <c r="BD63" s="696"/>
      <c r="BE63" s="696"/>
      <c r="BF63" s="696"/>
      <c r="BG63" s="696"/>
      <c r="BH63" s="696"/>
      <c r="BI63" s="696"/>
      <c r="BJ63" s="302"/>
      <c r="BK63" s="302"/>
      <c r="BL63" s="302"/>
      <c r="BM63" s="302"/>
      <c r="BN63" s="302"/>
      <c r="BO63" s="302"/>
      <c r="BP63" s="302"/>
      <c r="BQ63" s="302"/>
      <c r="BR63" s="302"/>
      <c r="BS63" s="302"/>
      <c r="BT63" s="302"/>
      <c r="BU63" s="302"/>
      <c r="BV63" s="302"/>
    </row>
    <row r="64" spans="1:74" ht="12" customHeight="1" x14ac:dyDescent="0.25">
      <c r="C64" s="301"/>
      <c r="D64" s="301"/>
      <c r="E64" s="301"/>
      <c r="F64" s="301"/>
      <c r="G64" s="301"/>
      <c r="H64" s="301"/>
      <c r="I64" s="301"/>
      <c r="J64" s="301"/>
      <c r="K64" s="301"/>
      <c r="L64" s="301"/>
      <c r="M64" s="301"/>
      <c r="N64" s="301"/>
      <c r="O64" s="301"/>
      <c r="P64" s="301"/>
      <c r="Q64" s="301"/>
      <c r="R64" s="301"/>
      <c r="S64" s="301"/>
      <c r="T64" s="301"/>
      <c r="U64" s="301"/>
      <c r="V64" s="301"/>
      <c r="W64" s="301"/>
      <c r="X64" s="301"/>
      <c r="Y64" s="301"/>
      <c r="Z64" s="301"/>
      <c r="AA64" s="301"/>
      <c r="AB64" s="301"/>
      <c r="AC64" s="302"/>
      <c r="AD64" s="302"/>
      <c r="AE64" s="302"/>
      <c r="AF64" s="302"/>
      <c r="AG64" s="302"/>
      <c r="AH64" s="302"/>
      <c r="AI64" s="302"/>
      <c r="AJ64" s="302"/>
      <c r="AK64" s="302"/>
      <c r="AL64" s="302"/>
      <c r="AM64" s="302"/>
      <c r="AN64" s="302"/>
      <c r="AO64" s="302"/>
      <c r="AP64" s="302"/>
      <c r="AQ64" s="302"/>
      <c r="AR64" s="302"/>
      <c r="AS64" s="302"/>
      <c r="AT64" s="302"/>
      <c r="AU64" s="302"/>
      <c r="AV64" s="302"/>
      <c r="AW64" s="302"/>
      <c r="AX64" s="302"/>
      <c r="AY64" s="696"/>
      <c r="AZ64" s="696"/>
      <c r="BA64" s="696"/>
      <c r="BB64" s="696"/>
      <c r="BC64" s="696"/>
      <c r="BD64" s="696"/>
      <c r="BE64" s="696"/>
      <c r="BF64" s="696"/>
      <c r="BG64" s="696"/>
      <c r="BH64" s="696"/>
      <c r="BI64" s="696"/>
      <c r="BJ64" s="302"/>
      <c r="BK64" s="302"/>
      <c r="BL64" s="302"/>
      <c r="BM64" s="302"/>
      <c r="BN64" s="302"/>
      <c r="BO64" s="302"/>
      <c r="BP64" s="302"/>
      <c r="BQ64" s="302"/>
      <c r="BR64" s="302"/>
      <c r="BS64" s="302"/>
      <c r="BT64" s="302"/>
      <c r="BU64" s="302"/>
      <c r="BV64" s="302"/>
    </row>
    <row r="65" spans="3:74" ht="12" customHeight="1" x14ac:dyDescent="0.25">
      <c r="C65" s="301"/>
      <c r="D65" s="301"/>
      <c r="E65" s="301"/>
      <c r="F65" s="301"/>
      <c r="G65" s="301"/>
      <c r="H65" s="301"/>
      <c r="I65" s="301"/>
      <c r="J65" s="301"/>
      <c r="K65" s="301"/>
      <c r="L65" s="301"/>
      <c r="M65" s="301"/>
      <c r="N65" s="301"/>
      <c r="O65" s="301"/>
      <c r="P65" s="301"/>
      <c r="Q65" s="301"/>
      <c r="R65" s="301"/>
      <c r="S65" s="301"/>
      <c r="T65" s="301"/>
      <c r="U65" s="301"/>
      <c r="V65" s="301"/>
      <c r="W65" s="301"/>
      <c r="X65" s="301"/>
      <c r="Y65" s="301"/>
      <c r="Z65" s="301"/>
      <c r="AA65" s="301"/>
      <c r="AB65" s="301"/>
      <c r="AC65" s="302"/>
      <c r="AD65" s="302"/>
      <c r="AE65" s="302"/>
      <c r="AF65" s="302"/>
      <c r="AG65" s="302"/>
      <c r="AH65" s="302"/>
      <c r="AI65" s="302"/>
      <c r="AJ65" s="302"/>
      <c r="AK65" s="302"/>
      <c r="AL65" s="302"/>
      <c r="AM65" s="302"/>
      <c r="AN65" s="302"/>
      <c r="AO65" s="302"/>
      <c r="AP65" s="302"/>
      <c r="AQ65" s="302"/>
      <c r="AR65" s="302"/>
      <c r="AS65" s="302"/>
      <c r="AT65" s="302"/>
      <c r="AU65" s="302"/>
      <c r="AV65" s="302"/>
      <c r="AW65" s="302"/>
      <c r="AX65" s="302"/>
      <c r="AY65" s="696"/>
      <c r="AZ65" s="696"/>
      <c r="BA65" s="696"/>
      <c r="BB65" s="696"/>
      <c r="BC65" s="696"/>
      <c r="BD65" s="696"/>
      <c r="BE65" s="696"/>
      <c r="BF65" s="696"/>
      <c r="BG65" s="696"/>
      <c r="BH65" s="696"/>
      <c r="BI65" s="696"/>
      <c r="BJ65" s="302"/>
      <c r="BK65" s="302"/>
      <c r="BL65" s="302"/>
      <c r="BM65" s="302"/>
      <c r="BN65" s="302"/>
      <c r="BO65" s="302"/>
      <c r="BP65" s="302"/>
      <c r="BQ65" s="302"/>
      <c r="BR65" s="302"/>
      <c r="BS65" s="302"/>
      <c r="BT65" s="302"/>
      <c r="BU65" s="302"/>
      <c r="BV65" s="302"/>
    </row>
    <row r="66" spans="3:74" ht="12" customHeight="1" x14ac:dyDescent="0.25">
      <c r="C66" s="301"/>
      <c r="D66" s="301"/>
      <c r="E66" s="301"/>
      <c r="F66" s="301"/>
      <c r="G66" s="301"/>
      <c r="H66" s="301"/>
      <c r="I66" s="301"/>
      <c r="J66" s="301"/>
      <c r="K66" s="301"/>
      <c r="L66" s="301"/>
      <c r="M66" s="301"/>
      <c r="N66" s="301"/>
      <c r="O66" s="301"/>
      <c r="P66" s="301"/>
      <c r="Q66" s="301"/>
      <c r="R66" s="301"/>
      <c r="S66" s="301"/>
      <c r="T66" s="301"/>
      <c r="U66" s="301"/>
      <c r="V66" s="301"/>
      <c r="W66" s="301"/>
      <c r="X66" s="301"/>
      <c r="Y66" s="301"/>
      <c r="Z66" s="301"/>
      <c r="AA66" s="301"/>
      <c r="AB66" s="301"/>
      <c r="AC66" s="302"/>
      <c r="AD66" s="302"/>
      <c r="AE66" s="302"/>
      <c r="AF66" s="302"/>
      <c r="AG66" s="302"/>
      <c r="AH66" s="302"/>
      <c r="AI66" s="302"/>
      <c r="AJ66" s="302"/>
      <c r="AK66" s="302"/>
      <c r="AL66" s="302"/>
      <c r="AM66" s="302"/>
      <c r="AN66" s="302"/>
      <c r="AO66" s="302"/>
      <c r="AP66" s="302"/>
      <c r="AQ66" s="302"/>
      <c r="AR66" s="302"/>
      <c r="AS66" s="302"/>
      <c r="AT66" s="302"/>
      <c r="AU66" s="302"/>
      <c r="AV66" s="302"/>
      <c r="AW66" s="302"/>
      <c r="AX66" s="302"/>
      <c r="AY66" s="696"/>
      <c r="AZ66" s="696"/>
      <c r="BA66" s="696"/>
      <c r="BB66" s="696"/>
      <c r="BC66" s="696"/>
      <c r="BD66" s="696"/>
      <c r="BE66" s="696"/>
      <c r="BF66" s="696"/>
      <c r="BG66" s="696"/>
      <c r="BH66" s="696"/>
      <c r="BI66" s="696"/>
      <c r="BJ66" s="302"/>
      <c r="BK66" s="302"/>
      <c r="BL66" s="302"/>
      <c r="BM66" s="302"/>
      <c r="BN66" s="302"/>
      <c r="BO66" s="302"/>
      <c r="BP66" s="302"/>
      <c r="BQ66" s="302"/>
      <c r="BR66" s="302"/>
      <c r="BS66" s="302"/>
      <c r="BT66" s="302"/>
      <c r="BU66" s="302"/>
      <c r="BV66" s="302"/>
    </row>
    <row r="67" spans="3:74" ht="12" customHeight="1" x14ac:dyDescent="0.25">
      <c r="C67" s="301"/>
      <c r="D67" s="301"/>
      <c r="E67" s="301"/>
      <c r="F67" s="301"/>
      <c r="G67" s="301"/>
      <c r="H67" s="301"/>
      <c r="I67" s="301"/>
      <c r="J67" s="301"/>
      <c r="K67" s="301"/>
      <c r="L67" s="301"/>
      <c r="M67" s="301"/>
      <c r="N67" s="301"/>
      <c r="O67" s="301"/>
      <c r="P67" s="301"/>
      <c r="Q67" s="301"/>
      <c r="R67" s="301"/>
      <c r="S67" s="301"/>
      <c r="T67" s="301"/>
      <c r="U67" s="301"/>
      <c r="V67" s="301"/>
      <c r="W67" s="301"/>
      <c r="X67" s="301"/>
      <c r="Y67" s="301"/>
      <c r="Z67" s="301"/>
      <c r="AA67" s="301"/>
      <c r="AB67" s="301"/>
      <c r="AC67" s="302"/>
      <c r="AD67" s="302"/>
      <c r="AE67" s="302"/>
      <c r="AF67" s="302"/>
      <c r="AG67" s="302"/>
      <c r="AH67" s="302"/>
      <c r="AI67" s="302"/>
      <c r="AJ67" s="302"/>
      <c r="AK67" s="302"/>
      <c r="AL67" s="302"/>
      <c r="AM67" s="302"/>
      <c r="AN67" s="302"/>
      <c r="AO67" s="302"/>
      <c r="AP67" s="302"/>
      <c r="AQ67" s="302"/>
      <c r="AR67" s="302"/>
      <c r="AS67" s="302"/>
      <c r="AT67" s="302"/>
      <c r="AU67" s="302"/>
      <c r="AV67" s="302"/>
      <c r="AW67" s="302"/>
      <c r="AX67" s="302"/>
      <c r="AY67" s="696"/>
      <c r="AZ67" s="696"/>
      <c r="BA67" s="696"/>
      <c r="BB67" s="696"/>
      <c r="BC67" s="696"/>
      <c r="BD67" s="696"/>
      <c r="BE67" s="696"/>
      <c r="BF67" s="696"/>
      <c r="BG67" s="696"/>
      <c r="BH67" s="696"/>
      <c r="BI67" s="696"/>
      <c r="BJ67" s="302"/>
      <c r="BK67" s="302"/>
      <c r="BL67" s="302"/>
      <c r="BM67" s="302"/>
      <c r="BN67" s="302"/>
      <c r="BO67" s="302"/>
      <c r="BP67" s="302"/>
      <c r="BQ67" s="302"/>
      <c r="BR67" s="302"/>
      <c r="BS67" s="302"/>
      <c r="BT67" s="302"/>
      <c r="BU67" s="302"/>
      <c r="BV67" s="302"/>
    </row>
    <row r="68" spans="3:74" ht="12" customHeight="1" x14ac:dyDescent="0.25">
      <c r="C68" s="301"/>
      <c r="D68" s="301"/>
      <c r="E68" s="301"/>
      <c r="F68" s="301"/>
      <c r="G68" s="301"/>
      <c r="H68" s="301"/>
      <c r="I68" s="301"/>
      <c r="J68" s="301"/>
      <c r="K68" s="301"/>
      <c r="L68" s="301"/>
      <c r="M68" s="301"/>
      <c r="N68" s="301"/>
      <c r="O68" s="301"/>
      <c r="P68" s="301"/>
      <c r="Q68" s="301"/>
      <c r="R68" s="301"/>
      <c r="S68" s="301"/>
      <c r="T68" s="301"/>
      <c r="U68" s="301"/>
      <c r="V68" s="301"/>
      <c r="W68" s="301"/>
      <c r="X68" s="301"/>
      <c r="Y68" s="301"/>
      <c r="Z68" s="301"/>
      <c r="AA68" s="301"/>
      <c r="AB68" s="301"/>
      <c r="AC68" s="302"/>
      <c r="AD68" s="302"/>
      <c r="AE68" s="302"/>
      <c r="AF68" s="302"/>
      <c r="AG68" s="302"/>
      <c r="AH68" s="302"/>
      <c r="AI68" s="302"/>
      <c r="AJ68" s="302"/>
      <c r="AK68" s="302"/>
      <c r="AL68" s="302"/>
      <c r="AM68" s="302"/>
      <c r="AN68" s="302"/>
      <c r="AO68" s="302"/>
      <c r="AP68" s="302"/>
      <c r="AQ68" s="302"/>
      <c r="AR68" s="302"/>
      <c r="AS68" s="302"/>
      <c r="AT68" s="302"/>
      <c r="AU68" s="302"/>
      <c r="AV68" s="302"/>
      <c r="AW68" s="302"/>
      <c r="AX68" s="302"/>
      <c r="AY68" s="696"/>
      <c r="AZ68" s="696"/>
      <c r="BA68" s="696"/>
      <c r="BB68" s="696"/>
      <c r="BC68" s="696"/>
      <c r="BD68" s="696"/>
      <c r="BE68" s="696"/>
      <c r="BF68" s="696"/>
      <c r="BG68" s="696"/>
      <c r="BH68" s="696"/>
      <c r="BI68" s="696"/>
      <c r="BJ68" s="302"/>
      <c r="BK68" s="302"/>
      <c r="BL68" s="302"/>
      <c r="BM68" s="302"/>
      <c r="BN68" s="302"/>
      <c r="BO68" s="302"/>
      <c r="BP68" s="302"/>
      <c r="BQ68" s="302"/>
      <c r="BR68" s="302"/>
      <c r="BS68" s="302"/>
      <c r="BT68" s="302"/>
      <c r="BU68" s="302"/>
      <c r="BV68" s="302"/>
    </row>
    <row r="69" spans="3:74" ht="12" customHeight="1" x14ac:dyDescent="0.25">
      <c r="C69" s="301"/>
      <c r="D69" s="301"/>
      <c r="E69" s="301"/>
      <c r="F69" s="301"/>
      <c r="G69" s="301"/>
      <c r="H69" s="301"/>
      <c r="I69" s="301"/>
      <c r="J69" s="301"/>
      <c r="K69" s="301"/>
      <c r="L69" s="301"/>
      <c r="M69" s="301"/>
      <c r="N69" s="301"/>
      <c r="O69" s="301"/>
      <c r="P69" s="301"/>
      <c r="Q69" s="301"/>
      <c r="R69" s="301"/>
      <c r="S69" s="301"/>
      <c r="T69" s="301"/>
      <c r="U69" s="301"/>
      <c r="V69" s="301"/>
      <c r="W69" s="301"/>
      <c r="X69" s="301"/>
      <c r="Y69" s="301"/>
      <c r="Z69" s="301"/>
      <c r="AA69" s="301"/>
      <c r="AB69" s="301"/>
      <c r="AC69" s="302"/>
      <c r="AD69" s="302"/>
      <c r="AE69" s="302"/>
      <c r="AF69" s="302"/>
      <c r="AG69" s="302"/>
      <c r="AH69" s="302"/>
      <c r="AI69" s="302"/>
      <c r="AJ69" s="302"/>
      <c r="AK69" s="302"/>
      <c r="AL69" s="302"/>
      <c r="AM69" s="302"/>
      <c r="AN69" s="302"/>
      <c r="AO69" s="302"/>
      <c r="AP69" s="302"/>
      <c r="AQ69" s="302"/>
      <c r="AR69" s="302"/>
      <c r="AS69" s="302"/>
      <c r="AT69" s="302"/>
      <c r="AU69" s="302"/>
      <c r="AV69" s="302"/>
      <c r="AW69" s="302"/>
      <c r="AX69" s="302"/>
      <c r="AY69" s="696"/>
      <c r="AZ69" s="696"/>
      <c r="BA69" s="696"/>
      <c r="BB69" s="696"/>
      <c r="BC69" s="696"/>
      <c r="BD69" s="696"/>
      <c r="BE69" s="696"/>
      <c r="BF69" s="696"/>
      <c r="BG69" s="696"/>
      <c r="BH69" s="696"/>
      <c r="BI69" s="696"/>
      <c r="BJ69" s="302"/>
      <c r="BK69" s="302"/>
      <c r="BL69" s="302"/>
      <c r="BM69" s="302"/>
      <c r="BN69" s="302"/>
      <c r="BO69" s="302"/>
      <c r="BP69" s="302"/>
      <c r="BQ69" s="302"/>
      <c r="BR69" s="302"/>
      <c r="BS69" s="302"/>
      <c r="BT69" s="302"/>
      <c r="BU69" s="302"/>
      <c r="BV69" s="302"/>
    </row>
    <row r="70" spans="3:74" ht="12" customHeight="1" x14ac:dyDescent="0.25">
      <c r="C70" s="238"/>
      <c r="D70" s="238"/>
      <c r="E70" s="238"/>
      <c r="F70" s="238"/>
      <c r="G70" s="238"/>
      <c r="H70" s="238"/>
      <c r="I70" s="238"/>
      <c r="J70" s="238"/>
      <c r="K70" s="238"/>
      <c r="L70" s="238"/>
      <c r="M70" s="238"/>
      <c r="N70" s="238"/>
      <c r="O70" s="238"/>
      <c r="P70" s="238"/>
      <c r="Q70" s="238"/>
      <c r="R70" s="238"/>
      <c r="S70" s="238"/>
      <c r="T70" s="238"/>
      <c r="U70" s="238"/>
      <c r="V70" s="238"/>
      <c r="W70" s="238"/>
      <c r="X70" s="238"/>
      <c r="Y70" s="238"/>
      <c r="Z70" s="238"/>
      <c r="AA70" s="238"/>
      <c r="AB70" s="238"/>
      <c r="AC70" s="238"/>
      <c r="AD70" s="238"/>
      <c r="AE70" s="238"/>
      <c r="AF70" s="280"/>
      <c r="AG70" s="280"/>
      <c r="AH70" s="280"/>
      <c r="AI70" s="238"/>
      <c r="AJ70" s="238"/>
      <c r="AK70" s="238"/>
      <c r="AL70" s="238"/>
      <c r="AM70" s="238"/>
      <c r="AN70" s="238"/>
      <c r="AO70" s="238"/>
      <c r="AP70" s="238"/>
      <c r="AQ70" s="238"/>
      <c r="AR70" s="238"/>
      <c r="AS70" s="238"/>
      <c r="AT70" s="238"/>
      <c r="AU70" s="238"/>
      <c r="AV70" s="238"/>
      <c r="AW70" s="238"/>
      <c r="AX70" s="238"/>
      <c r="AY70" s="698"/>
      <c r="AZ70" s="698"/>
      <c r="BA70" s="698"/>
      <c r="BB70" s="698"/>
      <c r="BC70" s="698"/>
      <c r="BD70" s="698"/>
      <c r="BE70" s="698"/>
      <c r="BF70" s="698"/>
      <c r="BG70" s="698"/>
      <c r="BH70" s="698"/>
      <c r="BI70" s="698"/>
      <c r="BJ70" s="238"/>
      <c r="BK70" s="238"/>
      <c r="BL70" s="238"/>
      <c r="BM70" s="238"/>
      <c r="BN70" s="238"/>
      <c r="BO70" s="238"/>
      <c r="BP70" s="238"/>
      <c r="BQ70" s="238"/>
      <c r="BR70" s="238"/>
      <c r="BS70" s="238"/>
      <c r="BT70" s="238"/>
      <c r="BU70" s="238"/>
      <c r="BV70" s="238"/>
    </row>
    <row r="71" spans="3:74" ht="12" customHeight="1" x14ac:dyDescent="0.25">
      <c r="C71" s="238"/>
      <c r="D71" s="238"/>
      <c r="E71" s="238"/>
      <c r="F71" s="238"/>
      <c r="G71" s="238"/>
      <c r="H71" s="238"/>
      <c r="I71" s="238"/>
      <c r="J71" s="238"/>
      <c r="K71" s="238"/>
      <c r="L71" s="238"/>
      <c r="M71" s="238"/>
      <c r="N71" s="238"/>
      <c r="O71" s="238"/>
      <c r="P71" s="238"/>
      <c r="Q71" s="238"/>
      <c r="R71" s="238"/>
      <c r="S71" s="238"/>
      <c r="T71" s="238"/>
      <c r="U71" s="238"/>
      <c r="V71" s="238"/>
      <c r="W71" s="238"/>
      <c r="X71" s="238"/>
      <c r="Y71" s="238"/>
      <c r="Z71" s="238"/>
      <c r="AA71" s="238"/>
      <c r="AB71" s="238"/>
      <c r="AC71" s="238"/>
      <c r="AD71" s="238"/>
      <c r="AE71" s="238"/>
      <c r="AF71" s="280"/>
      <c r="AG71" s="280"/>
      <c r="AH71" s="280"/>
      <c r="AI71" s="238"/>
      <c r="AJ71" s="238"/>
      <c r="AK71" s="238"/>
      <c r="AL71" s="238"/>
      <c r="AM71" s="238"/>
      <c r="AN71" s="238"/>
      <c r="AO71" s="238"/>
      <c r="AP71" s="238"/>
      <c r="AQ71" s="238"/>
      <c r="AR71" s="238"/>
      <c r="AS71" s="238"/>
      <c r="AT71" s="238"/>
      <c r="AU71" s="238"/>
      <c r="AV71" s="238"/>
      <c r="AW71" s="238"/>
      <c r="AX71" s="238"/>
      <c r="AY71" s="698"/>
      <c r="AZ71" s="698"/>
      <c r="BA71" s="698"/>
      <c r="BB71" s="698"/>
      <c r="BC71" s="698"/>
      <c r="BD71" s="698"/>
      <c r="BE71" s="698"/>
      <c r="BF71" s="698"/>
      <c r="BG71" s="698"/>
      <c r="BH71" s="698"/>
      <c r="BI71" s="698"/>
      <c r="BJ71" s="238"/>
      <c r="BK71" s="238"/>
      <c r="BL71" s="238"/>
      <c r="BM71" s="238"/>
      <c r="BN71" s="238"/>
      <c r="BO71" s="238"/>
      <c r="BP71" s="238"/>
      <c r="BQ71" s="238"/>
      <c r="BR71" s="238"/>
      <c r="BS71" s="238"/>
      <c r="BT71" s="238"/>
      <c r="BU71" s="238"/>
      <c r="BV71" s="238"/>
    </row>
    <row r="72" spans="3:74" ht="12" customHeight="1" x14ac:dyDescent="0.25">
      <c r="C72" s="238"/>
      <c r="D72" s="238"/>
      <c r="E72" s="238"/>
      <c r="F72" s="238"/>
      <c r="G72" s="238"/>
      <c r="H72" s="238"/>
      <c r="I72" s="238"/>
      <c r="J72" s="238"/>
      <c r="K72" s="238"/>
      <c r="L72" s="238"/>
      <c r="M72" s="238"/>
      <c r="N72" s="238"/>
      <c r="O72" s="238"/>
      <c r="P72" s="238"/>
      <c r="Q72" s="238"/>
      <c r="R72" s="238"/>
      <c r="S72" s="238"/>
      <c r="T72" s="238"/>
      <c r="U72" s="238"/>
      <c r="V72" s="238"/>
      <c r="W72" s="238"/>
      <c r="X72" s="238"/>
      <c r="Y72" s="238"/>
      <c r="Z72" s="238"/>
      <c r="AA72" s="238"/>
      <c r="AB72" s="238"/>
      <c r="AC72" s="238"/>
      <c r="AD72" s="238"/>
      <c r="AE72" s="238"/>
      <c r="AF72" s="280"/>
      <c r="AG72" s="280"/>
      <c r="AH72" s="280"/>
      <c r="AI72" s="238"/>
      <c r="AJ72" s="238"/>
      <c r="AK72" s="238"/>
      <c r="AL72" s="238"/>
      <c r="AM72" s="238"/>
      <c r="AN72" s="238"/>
      <c r="AO72" s="238"/>
      <c r="AP72" s="238"/>
      <c r="AQ72" s="238"/>
      <c r="AR72" s="238"/>
      <c r="AS72" s="238"/>
      <c r="AT72" s="238"/>
      <c r="AU72" s="238"/>
      <c r="AV72" s="238"/>
      <c r="AW72" s="238"/>
      <c r="AX72" s="238"/>
      <c r="AY72" s="698"/>
      <c r="AZ72" s="698"/>
      <c r="BA72" s="698"/>
      <c r="BB72" s="698"/>
      <c r="BC72" s="698"/>
      <c r="BD72" s="698"/>
      <c r="BE72" s="698"/>
      <c r="BF72" s="698"/>
      <c r="BG72" s="698"/>
      <c r="BH72" s="698"/>
      <c r="BI72" s="698"/>
      <c r="BJ72" s="238"/>
      <c r="BK72" s="238"/>
      <c r="BL72" s="238"/>
      <c r="BM72" s="238"/>
      <c r="BN72" s="238"/>
      <c r="BO72" s="238"/>
      <c r="BP72" s="238"/>
      <c r="BQ72" s="238"/>
      <c r="BR72" s="238"/>
      <c r="BS72" s="238"/>
      <c r="BT72" s="238"/>
      <c r="BU72" s="238"/>
      <c r="BV72" s="238"/>
    </row>
    <row r="73" spans="3:74" ht="12" customHeight="1" x14ac:dyDescent="0.25">
      <c r="C73" s="238"/>
      <c r="D73" s="238"/>
      <c r="E73" s="238"/>
      <c r="F73" s="238"/>
      <c r="G73" s="238"/>
      <c r="H73" s="238"/>
      <c r="I73" s="238"/>
      <c r="J73" s="238"/>
      <c r="K73" s="238"/>
      <c r="L73" s="238"/>
      <c r="M73" s="238"/>
      <c r="N73" s="238"/>
      <c r="O73" s="238"/>
      <c r="P73" s="238"/>
      <c r="Q73" s="238"/>
      <c r="R73" s="238"/>
      <c r="S73" s="238"/>
      <c r="T73" s="238"/>
      <c r="U73" s="238"/>
      <c r="V73" s="238"/>
      <c r="W73" s="238"/>
      <c r="X73" s="238"/>
      <c r="Y73" s="238"/>
      <c r="Z73" s="238"/>
      <c r="AA73" s="238"/>
      <c r="AB73" s="238"/>
      <c r="AC73" s="238"/>
      <c r="AD73" s="238"/>
      <c r="AE73" s="238"/>
      <c r="AF73" s="280"/>
      <c r="AG73" s="280"/>
      <c r="AH73" s="280"/>
      <c r="AI73" s="238"/>
      <c r="AJ73" s="238"/>
      <c r="AK73" s="238"/>
      <c r="AL73" s="238"/>
      <c r="AM73" s="238"/>
      <c r="AN73" s="238"/>
      <c r="AO73" s="238"/>
      <c r="AP73" s="238"/>
      <c r="AQ73" s="238"/>
      <c r="AR73" s="238"/>
      <c r="AS73" s="238"/>
      <c r="AT73" s="238"/>
      <c r="AU73" s="238"/>
      <c r="AV73" s="238"/>
      <c r="AW73" s="238"/>
      <c r="AX73" s="238"/>
      <c r="AY73" s="698"/>
      <c r="AZ73" s="698"/>
      <c r="BA73" s="698"/>
      <c r="BB73" s="698"/>
      <c r="BC73" s="698"/>
      <c r="BD73" s="698"/>
      <c r="BE73" s="698"/>
      <c r="BF73" s="698"/>
      <c r="BG73" s="698"/>
      <c r="BH73" s="698"/>
      <c r="BI73" s="698"/>
      <c r="BJ73" s="238"/>
      <c r="BK73" s="238"/>
      <c r="BL73" s="238"/>
      <c r="BM73" s="238"/>
      <c r="BN73" s="238"/>
      <c r="BO73" s="238"/>
      <c r="BP73" s="238"/>
      <c r="BQ73" s="238"/>
      <c r="BR73" s="238"/>
      <c r="BS73" s="238"/>
      <c r="BT73" s="238"/>
      <c r="BU73" s="238"/>
      <c r="BV73" s="238"/>
    </row>
    <row r="74" spans="3:74" ht="12" customHeight="1" x14ac:dyDescent="0.25">
      <c r="C74" s="238"/>
      <c r="D74" s="238"/>
      <c r="E74" s="238"/>
      <c r="F74" s="238"/>
      <c r="G74" s="238"/>
      <c r="H74" s="238"/>
      <c r="I74" s="238"/>
      <c r="J74" s="238"/>
      <c r="K74" s="238"/>
      <c r="L74" s="238"/>
      <c r="M74" s="238"/>
      <c r="N74" s="238"/>
      <c r="O74" s="238"/>
      <c r="P74" s="238"/>
      <c r="Q74" s="238"/>
      <c r="R74" s="238"/>
      <c r="S74" s="238"/>
      <c r="T74" s="238"/>
      <c r="U74" s="238"/>
      <c r="V74" s="238"/>
      <c r="W74" s="238"/>
      <c r="X74" s="238"/>
      <c r="Y74" s="238"/>
      <c r="Z74" s="238"/>
      <c r="AA74" s="238"/>
      <c r="AB74" s="238"/>
      <c r="AC74" s="238"/>
      <c r="AD74" s="238"/>
      <c r="AE74" s="238"/>
      <c r="AF74" s="280"/>
      <c r="AG74" s="280"/>
      <c r="AH74" s="280"/>
      <c r="AI74" s="238"/>
      <c r="AJ74" s="238"/>
      <c r="AK74" s="238"/>
      <c r="AL74" s="238"/>
      <c r="AM74" s="238"/>
      <c r="AN74" s="238"/>
      <c r="AO74" s="238"/>
      <c r="AP74" s="238"/>
      <c r="AQ74" s="238"/>
      <c r="AR74" s="238"/>
      <c r="AS74" s="238"/>
      <c r="AT74" s="238"/>
      <c r="AU74" s="238"/>
      <c r="AV74" s="238"/>
      <c r="AW74" s="238"/>
      <c r="AX74" s="238"/>
      <c r="AY74" s="698"/>
      <c r="AZ74" s="698"/>
      <c r="BA74" s="698"/>
      <c r="BB74" s="698"/>
      <c r="BC74" s="698"/>
      <c r="BD74" s="698"/>
      <c r="BE74" s="698"/>
      <c r="BF74" s="698"/>
      <c r="BG74" s="698"/>
      <c r="BH74" s="698"/>
      <c r="BI74" s="698"/>
      <c r="BJ74" s="238"/>
      <c r="BK74" s="238"/>
      <c r="BL74" s="238"/>
      <c r="BM74" s="238"/>
      <c r="BN74" s="238"/>
      <c r="BO74" s="238"/>
      <c r="BP74" s="238"/>
      <c r="BQ74" s="238"/>
      <c r="BR74" s="238"/>
      <c r="BS74" s="238"/>
      <c r="BT74" s="238"/>
      <c r="BU74" s="238"/>
      <c r="BV74" s="238"/>
    </row>
    <row r="75" spans="3:74" ht="12" customHeight="1" x14ac:dyDescent="0.25">
      <c r="C75" s="238"/>
      <c r="D75" s="238"/>
      <c r="E75" s="238"/>
      <c r="F75" s="238"/>
      <c r="G75" s="238"/>
      <c r="H75" s="238"/>
      <c r="I75" s="238"/>
      <c r="J75" s="238"/>
      <c r="K75" s="238"/>
      <c r="L75" s="238"/>
      <c r="M75" s="238"/>
      <c r="N75" s="238"/>
      <c r="O75" s="238"/>
      <c r="P75" s="238"/>
      <c r="Q75" s="238"/>
      <c r="R75" s="238"/>
      <c r="S75" s="238"/>
      <c r="T75" s="238"/>
      <c r="U75" s="238"/>
      <c r="V75" s="238"/>
      <c r="W75" s="238"/>
      <c r="X75" s="238"/>
      <c r="Y75" s="238"/>
      <c r="Z75" s="238"/>
      <c r="AA75" s="238"/>
      <c r="AB75" s="238"/>
      <c r="AC75" s="238"/>
      <c r="AD75" s="238"/>
      <c r="AE75" s="238"/>
      <c r="AF75" s="280"/>
      <c r="AG75" s="280"/>
      <c r="AH75" s="280"/>
      <c r="AI75" s="238"/>
      <c r="AJ75" s="238"/>
      <c r="AK75" s="238"/>
      <c r="AL75" s="238"/>
      <c r="AM75" s="238"/>
      <c r="AN75" s="238"/>
      <c r="AO75" s="238"/>
      <c r="AP75" s="238"/>
      <c r="AQ75" s="238"/>
      <c r="AR75" s="238"/>
      <c r="AS75" s="238"/>
      <c r="AT75" s="238"/>
      <c r="AU75" s="238"/>
      <c r="AV75" s="238"/>
      <c r="AW75" s="238"/>
      <c r="AX75" s="238"/>
      <c r="AY75" s="698"/>
      <c r="AZ75" s="698"/>
      <c r="BA75" s="698"/>
      <c r="BB75" s="698"/>
      <c r="BC75" s="698"/>
      <c r="BD75" s="698"/>
      <c r="BE75" s="698"/>
      <c r="BF75" s="698"/>
      <c r="BG75" s="698"/>
      <c r="BH75" s="698"/>
      <c r="BI75" s="698"/>
      <c r="BJ75" s="238"/>
      <c r="BK75" s="238"/>
      <c r="BL75" s="238"/>
      <c r="BM75" s="238"/>
      <c r="BN75" s="238"/>
      <c r="BO75" s="238"/>
      <c r="BP75" s="238"/>
      <c r="BQ75" s="238"/>
      <c r="BR75" s="238"/>
      <c r="BS75" s="238"/>
      <c r="BT75" s="238"/>
      <c r="BU75" s="238"/>
      <c r="BV75" s="238"/>
    </row>
    <row r="76" spans="3:74" ht="12" customHeight="1" x14ac:dyDescent="0.25">
      <c r="C76" s="238"/>
      <c r="D76" s="238"/>
      <c r="E76" s="238"/>
      <c r="F76" s="238"/>
      <c r="G76" s="238"/>
      <c r="H76" s="238"/>
      <c r="I76" s="238"/>
      <c r="J76" s="238"/>
      <c r="K76" s="238"/>
      <c r="L76" s="238"/>
      <c r="M76" s="238"/>
      <c r="N76" s="238"/>
      <c r="O76" s="238"/>
      <c r="P76" s="238"/>
      <c r="Q76" s="238"/>
      <c r="R76" s="238"/>
      <c r="S76" s="238"/>
      <c r="T76" s="238"/>
      <c r="U76" s="238"/>
      <c r="V76" s="238"/>
      <c r="W76" s="238"/>
      <c r="X76" s="238"/>
      <c r="Y76" s="238"/>
      <c r="Z76" s="238"/>
      <c r="AA76" s="238"/>
      <c r="AB76" s="238"/>
      <c r="AC76" s="238"/>
      <c r="AD76" s="238"/>
      <c r="AE76" s="238"/>
      <c r="AF76" s="280"/>
      <c r="AG76" s="280"/>
      <c r="AH76" s="280"/>
      <c r="AI76" s="238"/>
      <c r="AJ76" s="238"/>
      <c r="AK76" s="238"/>
      <c r="AL76" s="238"/>
      <c r="AM76" s="238"/>
      <c r="AN76" s="238"/>
      <c r="AO76" s="238"/>
      <c r="AP76" s="238"/>
      <c r="AQ76" s="238"/>
      <c r="AR76" s="238"/>
      <c r="AS76" s="238"/>
      <c r="AT76" s="238"/>
      <c r="AU76" s="238"/>
      <c r="AV76" s="238"/>
      <c r="AW76" s="238"/>
      <c r="AX76" s="238"/>
      <c r="AY76" s="698"/>
      <c r="AZ76" s="698"/>
      <c r="BA76" s="698"/>
      <c r="BB76" s="698"/>
      <c r="BC76" s="698"/>
      <c r="BD76" s="698"/>
      <c r="BE76" s="698"/>
      <c r="BF76" s="698"/>
      <c r="BG76" s="698"/>
      <c r="BH76" s="698"/>
      <c r="BI76" s="698"/>
      <c r="BJ76" s="238"/>
      <c r="BK76" s="238"/>
      <c r="BL76" s="238"/>
      <c r="BM76" s="238"/>
      <c r="BN76" s="238"/>
      <c r="BO76" s="238"/>
      <c r="BP76" s="238"/>
      <c r="BQ76" s="238"/>
      <c r="BR76" s="238"/>
      <c r="BS76" s="238"/>
      <c r="BT76" s="238"/>
      <c r="BU76" s="238"/>
      <c r="BV76" s="238"/>
    </row>
    <row r="77" spans="3:74" ht="12" customHeight="1" x14ac:dyDescent="0.25">
      <c r="C77" s="238"/>
      <c r="D77" s="238"/>
      <c r="E77" s="238"/>
      <c r="F77" s="238"/>
      <c r="G77" s="238"/>
      <c r="H77" s="238"/>
      <c r="I77" s="238"/>
      <c r="J77" s="238"/>
      <c r="K77" s="238"/>
      <c r="L77" s="238"/>
      <c r="M77" s="238"/>
      <c r="N77" s="238"/>
      <c r="O77" s="238"/>
      <c r="P77" s="238"/>
      <c r="Q77" s="238"/>
      <c r="R77" s="238"/>
      <c r="S77" s="238"/>
      <c r="T77" s="238"/>
      <c r="U77" s="238"/>
      <c r="V77" s="238"/>
      <c r="W77" s="238"/>
      <c r="X77" s="238"/>
      <c r="Y77" s="238"/>
      <c r="Z77" s="238"/>
      <c r="AA77" s="238"/>
      <c r="AB77" s="238"/>
      <c r="AC77" s="238"/>
      <c r="AD77" s="238"/>
      <c r="AE77" s="238"/>
      <c r="AF77" s="280"/>
      <c r="AG77" s="280"/>
      <c r="AH77" s="280"/>
      <c r="AI77" s="238"/>
      <c r="AJ77" s="238"/>
      <c r="AK77" s="238"/>
      <c r="AL77" s="238"/>
      <c r="AM77" s="238"/>
      <c r="AN77" s="238"/>
      <c r="AO77" s="238"/>
      <c r="AP77" s="238"/>
      <c r="AQ77" s="238"/>
      <c r="AR77" s="238"/>
      <c r="AS77" s="238"/>
      <c r="AT77" s="238"/>
      <c r="AU77" s="238"/>
      <c r="AV77" s="238"/>
      <c r="AW77" s="238"/>
      <c r="AX77" s="238"/>
      <c r="AY77" s="698"/>
      <c r="AZ77" s="698"/>
      <c r="BA77" s="698"/>
      <c r="BB77" s="698"/>
      <c r="BC77" s="698"/>
      <c r="BD77" s="698"/>
      <c r="BE77" s="698"/>
      <c r="BF77" s="698"/>
      <c r="BG77" s="698"/>
      <c r="BH77" s="698"/>
      <c r="BI77" s="698"/>
      <c r="BJ77" s="238"/>
      <c r="BK77" s="238"/>
      <c r="BL77" s="238"/>
      <c r="BM77" s="238"/>
      <c r="BN77" s="238"/>
      <c r="BO77" s="238"/>
      <c r="BP77" s="238"/>
      <c r="BQ77" s="238"/>
      <c r="BR77" s="238"/>
      <c r="BS77" s="238"/>
      <c r="BT77" s="238"/>
      <c r="BU77" s="238"/>
      <c r="BV77" s="238"/>
    </row>
    <row r="78" spans="3:74" ht="12" customHeight="1" x14ac:dyDescent="0.25">
      <c r="C78" s="239"/>
      <c r="D78" s="240"/>
      <c r="E78" s="240"/>
      <c r="F78" s="240"/>
      <c r="G78" s="240"/>
      <c r="H78" s="240"/>
      <c r="I78" s="240"/>
      <c r="J78" s="240"/>
      <c r="K78" s="240"/>
      <c r="L78" s="240"/>
      <c r="M78" s="240"/>
      <c r="N78" s="240"/>
      <c r="O78" s="239"/>
      <c r="P78" s="240"/>
      <c r="Q78" s="240"/>
      <c r="R78" s="240"/>
      <c r="S78" s="240"/>
      <c r="T78" s="240"/>
      <c r="U78" s="240"/>
      <c r="V78" s="240"/>
      <c r="W78" s="240"/>
      <c r="X78" s="240"/>
      <c r="Y78" s="240"/>
      <c r="Z78" s="240"/>
      <c r="AA78" s="239"/>
      <c r="AB78" s="240"/>
      <c r="AC78" s="240"/>
      <c r="AD78" s="240"/>
      <c r="AE78" s="240"/>
      <c r="AF78" s="278"/>
      <c r="AG78" s="278"/>
      <c r="AH78" s="278"/>
      <c r="AI78" s="240"/>
      <c r="AJ78" s="240"/>
      <c r="AK78" s="240"/>
      <c r="AL78" s="240"/>
      <c r="AM78" s="239"/>
      <c r="AN78" s="240"/>
      <c r="AO78" s="240"/>
      <c r="AP78" s="240"/>
      <c r="AQ78" s="240"/>
      <c r="AR78" s="240"/>
      <c r="AS78" s="240"/>
      <c r="AT78" s="240"/>
      <c r="AU78" s="240"/>
      <c r="AV78" s="240"/>
      <c r="AW78" s="240"/>
      <c r="AX78" s="240"/>
      <c r="AY78" s="854"/>
      <c r="AZ78" s="699"/>
      <c r="BA78" s="699"/>
      <c r="BB78" s="699"/>
      <c r="BC78" s="699"/>
      <c r="BD78" s="699"/>
      <c r="BE78" s="699"/>
      <c r="BF78" s="699"/>
      <c r="BG78" s="699"/>
      <c r="BH78" s="699"/>
      <c r="BI78" s="699"/>
      <c r="BJ78" s="240"/>
      <c r="BK78" s="239"/>
      <c r="BL78" s="240"/>
      <c r="BM78" s="240"/>
      <c r="BN78" s="240"/>
      <c r="BO78" s="240"/>
      <c r="BP78" s="240"/>
      <c r="BQ78" s="240"/>
      <c r="BR78" s="240"/>
      <c r="BS78" s="240"/>
      <c r="BT78" s="240"/>
      <c r="BU78" s="240"/>
      <c r="BV78" s="240"/>
    </row>
    <row r="79" spans="3:74" ht="12" customHeight="1" x14ac:dyDescent="0.25">
      <c r="C79" s="242"/>
      <c r="D79" s="242"/>
      <c r="E79" s="242"/>
      <c r="F79" s="242"/>
      <c r="G79" s="242"/>
      <c r="H79" s="242"/>
      <c r="I79" s="242"/>
      <c r="J79" s="242"/>
      <c r="K79" s="242"/>
      <c r="L79" s="242"/>
      <c r="M79" s="242"/>
      <c r="N79" s="242"/>
      <c r="O79" s="242"/>
      <c r="P79" s="242"/>
      <c r="Q79" s="242"/>
      <c r="R79" s="242"/>
      <c r="S79" s="242"/>
      <c r="T79" s="242"/>
      <c r="U79" s="242"/>
      <c r="V79" s="242"/>
      <c r="W79" s="242"/>
      <c r="X79" s="242"/>
      <c r="Y79" s="242"/>
      <c r="Z79" s="242"/>
      <c r="AA79" s="242"/>
      <c r="AB79" s="242"/>
      <c r="AC79" s="242"/>
      <c r="AD79" s="242"/>
      <c r="AE79" s="242"/>
      <c r="AF79" s="281"/>
      <c r="AG79" s="281"/>
      <c r="AH79" s="281"/>
      <c r="AI79" s="242"/>
      <c r="AJ79" s="242"/>
      <c r="AK79" s="242"/>
      <c r="AL79" s="242"/>
      <c r="AM79" s="242"/>
      <c r="AN79" s="242"/>
      <c r="AO79" s="242"/>
      <c r="AP79" s="242"/>
      <c r="AQ79" s="242"/>
      <c r="AR79" s="242"/>
      <c r="AS79" s="242"/>
      <c r="AT79" s="242"/>
      <c r="AU79" s="242"/>
      <c r="AV79" s="242"/>
      <c r="AW79" s="242"/>
      <c r="AX79" s="242"/>
      <c r="AY79" s="700"/>
      <c r="AZ79" s="700"/>
      <c r="BA79" s="700"/>
      <c r="BB79" s="700"/>
      <c r="BC79" s="700"/>
      <c r="BD79" s="700"/>
      <c r="BE79" s="700"/>
      <c r="BF79" s="700"/>
      <c r="BG79" s="700"/>
      <c r="BH79" s="700"/>
      <c r="BI79" s="700"/>
      <c r="BJ79" s="242"/>
      <c r="BK79" s="242"/>
      <c r="BL79" s="242"/>
      <c r="BM79" s="242"/>
      <c r="BN79" s="242"/>
      <c r="BO79" s="242"/>
      <c r="BP79" s="242"/>
      <c r="BQ79" s="242"/>
      <c r="BR79" s="242"/>
      <c r="BS79" s="242"/>
      <c r="BT79" s="242"/>
      <c r="BU79" s="242"/>
      <c r="BV79" s="242"/>
    </row>
    <row r="80" spans="3:74" ht="12" customHeight="1" x14ac:dyDescent="0.25">
      <c r="C80" s="242"/>
      <c r="D80" s="242"/>
      <c r="E80" s="242"/>
      <c r="F80" s="242"/>
      <c r="G80" s="242"/>
      <c r="H80" s="242"/>
      <c r="I80" s="242"/>
      <c r="J80" s="242"/>
      <c r="K80" s="242"/>
      <c r="L80" s="242"/>
      <c r="M80" s="242"/>
      <c r="N80" s="242"/>
      <c r="O80" s="242"/>
      <c r="P80" s="242"/>
      <c r="Q80" s="242"/>
      <c r="R80" s="242"/>
      <c r="S80" s="242"/>
      <c r="T80" s="242"/>
      <c r="U80" s="242"/>
      <c r="V80" s="242"/>
      <c r="W80" s="242"/>
      <c r="X80" s="242"/>
      <c r="Y80" s="242"/>
      <c r="Z80" s="242"/>
      <c r="AA80" s="242"/>
      <c r="AB80" s="242"/>
      <c r="AC80" s="242"/>
      <c r="AD80" s="242"/>
      <c r="AE80" s="242"/>
      <c r="AF80" s="281"/>
      <c r="AG80" s="281"/>
      <c r="AH80" s="281"/>
      <c r="AI80" s="242"/>
      <c r="AJ80" s="242"/>
      <c r="AK80" s="242"/>
      <c r="AL80" s="242"/>
      <c r="AM80" s="242"/>
      <c r="AN80" s="242"/>
      <c r="AO80" s="242"/>
      <c r="AP80" s="242"/>
      <c r="AQ80" s="242"/>
      <c r="AR80" s="242"/>
      <c r="AS80" s="242"/>
      <c r="AT80" s="242"/>
      <c r="AU80" s="242"/>
      <c r="AV80" s="242"/>
      <c r="AW80" s="242"/>
      <c r="AX80" s="242"/>
      <c r="AY80" s="700"/>
      <c r="AZ80" s="700"/>
      <c r="BA80" s="700"/>
      <c r="BB80" s="700"/>
      <c r="BC80" s="700"/>
      <c r="BD80" s="700"/>
      <c r="BE80" s="700"/>
      <c r="BF80" s="700"/>
      <c r="BG80" s="700"/>
      <c r="BH80" s="700"/>
      <c r="BI80" s="700"/>
      <c r="BJ80" s="242"/>
      <c r="BK80" s="242"/>
      <c r="BL80" s="242"/>
      <c r="BM80" s="242"/>
      <c r="BN80" s="242"/>
      <c r="BO80" s="242"/>
      <c r="BP80" s="242"/>
      <c r="BQ80" s="242"/>
      <c r="BR80" s="242"/>
      <c r="BS80" s="242"/>
      <c r="BT80" s="242"/>
      <c r="BU80" s="242"/>
      <c r="BV80" s="242"/>
    </row>
    <row r="81" spans="3:74" ht="12" customHeight="1" x14ac:dyDescent="0.25">
      <c r="C81" s="242"/>
      <c r="D81" s="242"/>
      <c r="E81" s="242"/>
      <c r="F81" s="242"/>
      <c r="G81" s="242"/>
      <c r="H81" s="242"/>
      <c r="I81" s="242"/>
      <c r="J81" s="242"/>
      <c r="K81" s="242"/>
      <c r="L81" s="242"/>
      <c r="M81" s="242"/>
      <c r="N81" s="242"/>
      <c r="O81" s="242"/>
      <c r="P81" s="242"/>
      <c r="Q81" s="242"/>
      <c r="R81" s="242"/>
      <c r="S81" s="242"/>
      <c r="T81" s="242"/>
      <c r="U81" s="242"/>
      <c r="V81" s="242"/>
      <c r="W81" s="242"/>
      <c r="X81" s="242"/>
      <c r="Y81" s="242"/>
      <c r="Z81" s="242"/>
      <c r="AA81" s="242"/>
      <c r="AB81" s="242"/>
      <c r="AC81" s="242"/>
      <c r="AD81" s="242"/>
      <c r="AE81" s="242"/>
      <c r="AF81" s="281"/>
      <c r="AG81" s="281"/>
      <c r="AH81" s="281"/>
      <c r="AI81" s="242"/>
      <c r="AJ81" s="242"/>
      <c r="AK81" s="242"/>
      <c r="AL81" s="242"/>
      <c r="AM81" s="242"/>
      <c r="AN81" s="242"/>
      <c r="AO81" s="242"/>
      <c r="AP81" s="242"/>
      <c r="AQ81" s="242"/>
      <c r="AR81" s="242"/>
      <c r="AS81" s="242"/>
      <c r="AT81" s="242"/>
      <c r="AU81" s="242"/>
      <c r="AV81" s="242"/>
      <c r="AW81" s="242"/>
      <c r="AX81" s="242"/>
      <c r="AY81" s="700"/>
      <c r="AZ81" s="700"/>
      <c r="BA81" s="700"/>
      <c r="BB81" s="700"/>
      <c r="BC81" s="700"/>
      <c r="BD81" s="700"/>
      <c r="BE81" s="700"/>
      <c r="BF81" s="700"/>
      <c r="BG81" s="700"/>
      <c r="BH81" s="700"/>
      <c r="BI81" s="700"/>
      <c r="BJ81" s="242"/>
      <c r="BK81" s="242"/>
      <c r="BL81" s="242"/>
      <c r="BM81" s="242"/>
      <c r="BN81" s="242"/>
      <c r="BO81" s="242"/>
      <c r="BP81" s="242"/>
      <c r="BQ81" s="242"/>
      <c r="BR81" s="242"/>
      <c r="BS81" s="242"/>
      <c r="BT81" s="242"/>
      <c r="BU81" s="242"/>
      <c r="BV81" s="242"/>
    </row>
    <row r="83" spans="3:74" ht="12" customHeight="1" x14ac:dyDescent="0.25">
      <c r="C83" s="242"/>
      <c r="D83" s="242"/>
      <c r="E83" s="242"/>
      <c r="F83" s="242"/>
      <c r="G83" s="242"/>
      <c r="H83" s="242"/>
      <c r="I83" s="242"/>
      <c r="J83" s="242"/>
      <c r="K83" s="242"/>
      <c r="L83" s="242"/>
      <c r="M83" s="242"/>
      <c r="N83" s="242"/>
      <c r="O83" s="242"/>
      <c r="P83" s="242"/>
      <c r="Q83" s="242"/>
      <c r="R83" s="242"/>
      <c r="S83" s="242"/>
      <c r="T83" s="242"/>
      <c r="U83" s="242"/>
      <c r="V83" s="242"/>
      <c r="W83" s="242"/>
      <c r="X83" s="242"/>
      <c r="Y83" s="242"/>
      <c r="Z83" s="242"/>
      <c r="AA83" s="242"/>
      <c r="AB83" s="242"/>
      <c r="AC83" s="242"/>
      <c r="AD83" s="242"/>
      <c r="AE83" s="242"/>
      <c r="AF83" s="281"/>
      <c r="AG83" s="281"/>
      <c r="AH83" s="281"/>
      <c r="AI83" s="242"/>
      <c r="AJ83" s="242"/>
      <c r="AK83" s="242"/>
      <c r="AL83" s="242"/>
      <c r="AM83" s="242"/>
      <c r="AN83" s="242"/>
      <c r="AO83" s="242"/>
      <c r="AP83" s="242"/>
      <c r="AQ83" s="242"/>
      <c r="AR83" s="242"/>
      <c r="AS83" s="242"/>
      <c r="AT83" s="242"/>
      <c r="AU83" s="242"/>
      <c r="AV83" s="242"/>
      <c r="AW83" s="242"/>
      <c r="AX83" s="242"/>
      <c r="AY83" s="700"/>
      <c r="AZ83" s="700"/>
      <c r="BA83" s="700"/>
      <c r="BB83" s="700"/>
      <c r="BC83" s="700"/>
      <c r="BD83" s="700"/>
      <c r="BE83" s="700"/>
      <c r="BF83" s="700"/>
      <c r="BG83" s="700"/>
      <c r="BH83" s="700"/>
      <c r="BI83" s="700"/>
      <c r="BJ83" s="242"/>
      <c r="BK83" s="242"/>
      <c r="BL83" s="242"/>
      <c r="BM83" s="242"/>
      <c r="BN83" s="242"/>
      <c r="BO83" s="242"/>
      <c r="BP83" s="242"/>
      <c r="BQ83" s="242"/>
      <c r="BR83" s="242"/>
      <c r="BS83" s="242"/>
      <c r="BT83" s="242"/>
      <c r="BU83" s="242"/>
      <c r="BV83" s="242"/>
    </row>
    <row r="84" spans="3:74" ht="12" customHeight="1" x14ac:dyDescent="0.25">
      <c r="C84" s="242"/>
      <c r="D84" s="242"/>
      <c r="E84" s="242"/>
      <c r="F84" s="242"/>
      <c r="G84" s="242"/>
      <c r="H84" s="242"/>
      <c r="I84" s="242"/>
      <c r="J84" s="242"/>
      <c r="K84" s="242"/>
      <c r="L84" s="242"/>
      <c r="M84" s="242"/>
      <c r="N84" s="242"/>
      <c r="O84" s="242"/>
      <c r="P84" s="242"/>
      <c r="Q84" s="242"/>
      <c r="R84" s="242"/>
      <c r="S84" s="242"/>
      <c r="T84" s="242"/>
      <c r="U84" s="242"/>
      <c r="V84" s="242"/>
      <c r="W84" s="242"/>
      <c r="X84" s="242"/>
      <c r="Y84" s="242"/>
      <c r="Z84" s="242"/>
      <c r="AA84" s="242"/>
      <c r="AB84" s="242"/>
      <c r="AC84" s="242"/>
      <c r="AD84" s="242"/>
      <c r="AE84" s="242"/>
      <c r="AF84" s="281"/>
      <c r="AG84" s="281"/>
      <c r="AH84" s="281"/>
      <c r="AI84" s="242"/>
      <c r="AJ84" s="242"/>
      <c r="AK84" s="242"/>
      <c r="AL84" s="242"/>
      <c r="AM84" s="242"/>
      <c r="AN84" s="242"/>
      <c r="AO84" s="242"/>
      <c r="AP84" s="242"/>
      <c r="AQ84" s="242"/>
      <c r="AR84" s="242"/>
      <c r="AS84" s="242"/>
      <c r="AT84" s="242"/>
      <c r="AU84" s="242"/>
      <c r="AV84" s="242"/>
      <c r="AW84" s="242"/>
      <c r="AX84" s="242"/>
      <c r="AY84" s="700"/>
      <c r="AZ84" s="700"/>
      <c r="BA84" s="700"/>
      <c r="BB84" s="700"/>
      <c r="BC84" s="700"/>
      <c r="BD84" s="700"/>
      <c r="BE84" s="700"/>
      <c r="BF84" s="700"/>
      <c r="BG84" s="700"/>
      <c r="BH84" s="700"/>
      <c r="BI84" s="700"/>
      <c r="BJ84" s="242"/>
      <c r="BK84" s="242"/>
      <c r="BL84" s="242"/>
      <c r="BM84" s="242"/>
      <c r="BN84" s="242"/>
      <c r="BO84" s="242"/>
      <c r="BP84" s="242"/>
      <c r="BQ84" s="242"/>
      <c r="BR84" s="242"/>
      <c r="BS84" s="242"/>
      <c r="BT84" s="242"/>
      <c r="BU84" s="242"/>
      <c r="BV84" s="242"/>
    </row>
    <row r="85" spans="3:74" ht="12" customHeight="1" x14ac:dyDescent="0.25">
      <c r="C85" s="242"/>
      <c r="D85" s="242"/>
      <c r="E85" s="242"/>
      <c r="F85" s="242"/>
      <c r="G85" s="242"/>
      <c r="H85" s="242"/>
      <c r="I85" s="242"/>
      <c r="J85" s="242"/>
      <c r="K85" s="242"/>
      <c r="L85" s="242"/>
      <c r="M85" s="242"/>
      <c r="N85" s="242"/>
      <c r="O85" s="242"/>
      <c r="P85" s="242"/>
      <c r="Q85" s="242"/>
      <c r="R85" s="242"/>
      <c r="S85" s="242"/>
      <c r="T85" s="242"/>
      <c r="U85" s="242"/>
      <c r="V85" s="242"/>
      <c r="W85" s="242"/>
      <c r="X85" s="242"/>
      <c r="Y85" s="242"/>
      <c r="Z85" s="242"/>
      <c r="AA85" s="242"/>
      <c r="AB85" s="242"/>
      <c r="AC85" s="242"/>
      <c r="AD85" s="242"/>
      <c r="AE85" s="242"/>
      <c r="AF85" s="281"/>
      <c r="AG85" s="281"/>
      <c r="AH85" s="281"/>
      <c r="AI85" s="242"/>
      <c r="AJ85" s="242"/>
      <c r="AK85" s="242"/>
      <c r="AL85" s="242"/>
      <c r="AM85" s="242"/>
      <c r="AN85" s="242"/>
      <c r="AO85" s="242"/>
      <c r="AP85" s="242"/>
      <c r="AQ85" s="242"/>
      <c r="AR85" s="242"/>
      <c r="AS85" s="242"/>
      <c r="AT85" s="242"/>
      <c r="AU85" s="242"/>
      <c r="AV85" s="242"/>
      <c r="AW85" s="242"/>
      <c r="AX85" s="242"/>
      <c r="AY85" s="700"/>
      <c r="AZ85" s="700"/>
      <c r="BA85" s="700"/>
      <c r="BB85" s="700"/>
      <c r="BC85" s="700"/>
      <c r="BD85" s="700"/>
      <c r="BE85" s="700"/>
      <c r="BF85" s="700"/>
      <c r="BG85" s="700"/>
      <c r="BH85" s="700"/>
      <c r="BI85" s="700"/>
      <c r="BJ85" s="242"/>
      <c r="BK85" s="242"/>
      <c r="BL85" s="242"/>
      <c r="BM85" s="242"/>
      <c r="BN85" s="242"/>
      <c r="BO85" s="242"/>
      <c r="BP85" s="242"/>
      <c r="BQ85" s="242"/>
      <c r="BR85" s="242"/>
      <c r="BS85" s="242"/>
      <c r="BT85" s="242"/>
      <c r="BU85" s="242"/>
      <c r="BV85" s="242"/>
    </row>
    <row r="86" spans="3:74" ht="12" customHeight="1" x14ac:dyDescent="0.25">
      <c r="C86" s="242"/>
      <c r="D86" s="242"/>
      <c r="E86" s="242"/>
      <c r="F86" s="242"/>
      <c r="G86" s="242"/>
      <c r="H86" s="242"/>
      <c r="I86" s="242"/>
      <c r="J86" s="242"/>
      <c r="K86" s="242"/>
      <c r="L86" s="242"/>
      <c r="M86" s="242"/>
      <c r="N86" s="242"/>
      <c r="O86" s="242"/>
      <c r="P86" s="242"/>
      <c r="Q86" s="242"/>
      <c r="R86" s="242"/>
      <c r="S86" s="242"/>
      <c r="T86" s="242"/>
      <c r="U86" s="242"/>
      <c r="V86" s="242"/>
      <c r="W86" s="242"/>
      <c r="X86" s="242"/>
      <c r="Y86" s="242"/>
      <c r="Z86" s="242"/>
      <c r="AA86" s="242"/>
      <c r="AB86" s="242"/>
      <c r="AC86" s="242"/>
      <c r="AD86" s="242"/>
      <c r="AE86" s="242"/>
      <c r="AF86" s="281"/>
      <c r="AG86" s="281"/>
      <c r="AH86" s="281"/>
      <c r="AI86" s="242"/>
      <c r="AJ86" s="242"/>
      <c r="AK86" s="242"/>
      <c r="AL86" s="242"/>
      <c r="AM86" s="242"/>
      <c r="AN86" s="242"/>
      <c r="AO86" s="242"/>
      <c r="AP86" s="242"/>
      <c r="AQ86" s="242"/>
      <c r="AR86" s="242"/>
      <c r="AS86" s="242"/>
      <c r="AT86" s="242"/>
      <c r="AU86" s="242"/>
      <c r="AV86" s="242"/>
      <c r="AW86" s="242"/>
      <c r="AX86" s="242"/>
      <c r="AY86" s="700"/>
      <c r="AZ86" s="700"/>
      <c r="BA86" s="700"/>
      <c r="BB86" s="700"/>
      <c r="BC86" s="700"/>
      <c r="BD86" s="700"/>
      <c r="BE86" s="700"/>
      <c r="BF86" s="700"/>
      <c r="BG86" s="700"/>
      <c r="BH86" s="700"/>
      <c r="BI86" s="700"/>
      <c r="BJ86" s="242"/>
      <c r="BK86" s="242"/>
      <c r="BL86" s="242"/>
      <c r="BM86" s="242"/>
      <c r="BN86" s="242"/>
      <c r="BO86" s="242"/>
      <c r="BP86" s="242"/>
      <c r="BQ86" s="242"/>
      <c r="BR86" s="242"/>
      <c r="BS86" s="242"/>
      <c r="BT86" s="242"/>
      <c r="BU86" s="242"/>
      <c r="BV86" s="242"/>
    </row>
    <row r="87" spans="3:74" ht="12" customHeight="1" x14ac:dyDescent="0.25">
      <c r="C87" s="242"/>
      <c r="D87" s="242"/>
      <c r="E87" s="242"/>
      <c r="F87" s="242"/>
      <c r="G87" s="242"/>
      <c r="H87" s="242"/>
      <c r="I87" s="242"/>
      <c r="J87" s="242"/>
      <c r="K87" s="242"/>
      <c r="L87" s="242"/>
      <c r="M87" s="242"/>
      <c r="N87" s="242"/>
      <c r="O87" s="242"/>
      <c r="P87" s="242"/>
      <c r="Q87" s="242"/>
      <c r="R87" s="242"/>
      <c r="S87" s="242"/>
      <c r="T87" s="242"/>
      <c r="U87" s="242"/>
      <c r="V87" s="242"/>
      <c r="W87" s="242"/>
      <c r="X87" s="242"/>
      <c r="Y87" s="242"/>
      <c r="Z87" s="242"/>
      <c r="AA87" s="242"/>
      <c r="AB87" s="242"/>
      <c r="AC87" s="242"/>
      <c r="AD87" s="242"/>
      <c r="AE87" s="242"/>
      <c r="AF87" s="281"/>
      <c r="AG87" s="281"/>
      <c r="AH87" s="281"/>
      <c r="AI87" s="242"/>
      <c r="AJ87" s="242"/>
      <c r="AK87" s="242"/>
      <c r="AL87" s="242"/>
      <c r="AM87" s="242"/>
      <c r="AN87" s="242"/>
      <c r="AO87" s="242"/>
      <c r="AP87" s="242"/>
      <c r="AQ87" s="242"/>
      <c r="AR87" s="242"/>
      <c r="AS87" s="242"/>
      <c r="AT87" s="242"/>
      <c r="AU87" s="242"/>
      <c r="AV87" s="242"/>
      <c r="AW87" s="242"/>
      <c r="AX87" s="242"/>
      <c r="AY87" s="700"/>
      <c r="AZ87" s="700"/>
      <c r="BA87" s="700"/>
      <c r="BB87" s="700"/>
      <c r="BC87" s="700"/>
      <c r="BD87" s="700"/>
      <c r="BE87" s="700"/>
      <c r="BF87" s="700"/>
      <c r="BG87" s="700"/>
      <c r="BH87" s="700"/>
      <c r="BI87" s="700"/>
      <c r="BJ87" s="242"/>
      <c r="BK87" s="242"/>
      <c r="BL87" s="242"/>
      <c r="BM87" s="242"/>
      <c r="BN87" s="242"/>
      <c r="BO87" s="242"/>
      <c r="BP87" s="242"/>
      <c r="BQ87" s="242"/>
      <c r="BR87" s="242"/>
      <c r="BS87" s="242"/>
      <c r="BT87" s="242"/>
      <c r="BU87" s="242"/>
      <c r="BV87" s="242"/>
    </row>
    <row r="88" spans="3:74" ht="12" customHeight="1" x14ac:dyDescent="0.25">
      <c r="C88" s="242"/>
      <c r="D88" s="242"/>
      <c r="E88" s="242"/>
      <c r="F88" s="242"/>
      <c r="G88" s="242"/>
      <c r="H88" s="242"/>
      <c r="I88" s="242"/>
      <c r="J88" s="242"/>
      <c r="K88" s="242"/>
      <c r="L88" s="242"/>
      <c r="M88" s="242"/>
      <c r="N88" s="242"/>
      <c r="O88" s="242"/>
      <c r="P88" s="242"/>
      <c r="Q88" s="242"/>
      <c r="R88" s="242"/>
      <c r="S88" s="242"/>
      <c r="T88" s="242"/>
      <c r="U88" s="242"/>
      <c r="V88" s="242"/>
      <c r="W88" s="242"/>
      <c r="X88" s="242"/>
      <c r="Y88" s="242"/>
      <c r="Z88" s="242"/>
      <c r="AA88" s="242"/>
      <c r="AB88" s="242"/>
      <c r="AC88" s="242"/>
      <c r="AD88" s="242"/>
      <c r="AE88" s="242"/>
      <c r="AF88" s="281"/>
      <c r="AG88" s="281"/>
      <c r="AH88" s="281"/>
      <c r="AI88" s="242"/>
      <c r="AJ88" s="242"/>
      <c r="AK88" s="242"/>
      <c r="AL88" s="242"/>
      <c r="AM88" s="242"/>
      <c r="AN88" s="242"/>
      <c r="AO88" s="242"/>
      <c r="AP88" s="242"/>
      <c r="AQ88" s="242"/>
      <c r="AR88" s="242"/>
      <c r="AS88" s="242"/>
      <c r="AT88" s="242"/>
      <c r="AU88" s="242"/>
      <c r="AV88" s="242"/>
      <c r="AW88" s="242"/>
      <c r="AX88" s="242"/>
      <c r="AY88" s="700"/>
      <c r="AZ88" s="700"/>
      <c r="BA88" s="700"/>
      <c r="BB88" s="700"/>
      <c r="BC88" s="700"/>
      <c r="BD88" s="700"/>
      <c r="BE88" s="700"/>
      <c r="BF88" s="700"/>
      <c r="BG88" s="700"/>
      <c r="BH88" s="700"/>
      <c r="BI88" s="700"/>
      <c r="BJ88" s="242"/>
      <c r="BK88" s="242"/>
      <c r="BL88" s="242"/>
      <c r="BM88" s="242"/>
      <c r="BN88" s="242"/>
      <c r="BO88" s="242"/>
      <c r="BP88" s="242"/>
      <c r="BQ88" s="242"/>
      <c r="BR88" s="242"/>
      <c r="BS88" s="242"/>
      <c r="BT88" s="242"/>
      <c r="BU88" s="242"/>
      <c r="BV88" s="242"/>
    </row>
    <row r="89" spans="3:74" ht="12" customHeight="1" x14ac:dyDescent="0.25">
      <c r="C89" s="242"/>
      <c r="D89" s="242"/>
      <c r="E89" s="242"/>
      <c r="F89" s="242"/>
      <c r="G89" s="242"/>
      <c r="H89" s="242"/>
      <c r="I89" s="242"/>
      <c r="J89" s="242"/>
      <c r="K89" s="242"/>
      <c r="L89" s="242"/>
      <c r="M89" s="242"/>
      <c r="N89" s="242"/>
      <c r="O89" s="242"/>
      <c r="P89" s="242"/>
      <c r="Q89" s="242"/>
      <c r="R89" s="242"/>
      <c r="S89" s="242"/>
      <c r="T89" s="242"/>
      <c r="U89" s="242"/>
      <c r="V89" s="242"/>
      <c r="W89" s="242"/>
      <c r="X89" s="242"/>
      <c r="Y89" s="242"/>
      <c r="Z89" s="242"/>
      <c r="AA89" s="242"/>
      <c r="AB89" s="242"/>
      <c r="AC89" s="242"/>
      <c r="AD89" s="242"/>
      <c r="AE89" s="242"/>
      <c r="AF89" s="281"/>
      <c r="AG89" s="281"/>
      <c r="AH89" s="281"/>
      <c r="AI89" s="242"/>
      <c r="AJ89" s="242"/>
      <c r="AK89" s="242"/>
      <c r="AL89" s="242"/>
      <c r="AM89" s="242"/>
      <c r="AN89" s="242"/>
      <c r="AO89" s="242"/>
      <c r="AP89" s="242"/>
      <c r="AQ89" s="242"/>
      <c r="AR89" s="242"/>
      <c r="AS89" s="242"/>
      <c r="AT89" s="242"/>
      <c r="AU89" s="242"/>
      <c r="AV89" s="242"/>
      <c r="AW89" s="242"/>
      <c r="AX89" s="242"/>
      <c r="AY89" s="700"/>
      <c r="AZ89" s="700"/>
      <c r="BA89" s="700"/>
      <c r="BB89" s="700"/>
      <c r="BC89" s="700"/>
      <c r="BD89" s="700"/>
      <c r="BE89" s="700"/>
      <c r="BF89" s="700"/>
      <c r="BG89" s="700"/>
      <c r="BH89" s="700"/>
      <c r="BI89" s="700"/>
      <c r="BJ89" s="242"/>
      <c r="BK89" s="242"/>
      <c r="BL89" s="242"/>
      <c r="BM89" s="242"/>
      <c r="BN89" s="242"/>
      <c r="BO89" s="242"/>
      <c r="BP89" s="242"/>
      <c r="BQ89" s="242"/>
      <c r="BR89" s="242"/>
      <c r="BS89" s="242"/>
      <c r="BT89" s="242"/>
      <c r="BU89" s="242"/>
      <c r="BV89" s="242"/>
    </row>
    <row r="91" spans="3:74" ht="12" customHeight="1" x14ac:dyDescent="0.25">
      <c r="C91" s="242"/>
      <c r="D91" s="242"/>
      <c r="E91" s="242"/>
      <c r="F91" s="242"/>
      <c r="G91" s="242"/>
      <c r="H91" s="242"/>
      <c r="I91" s="242"/>
      <c r="J91" s="242"/>
      <c r="K91" s="242"/>
      <c r="L91" s="242"/>
      <c r="M91" s="242"/>
      <c r="N91" s="242"/>
      <c r="O91" s="242"/>
      <c r="P91" s="242"/>
      <c r="Q91" s="242"/>
      <c r="R91" s="242"/>
      <c r="S91" s="242"/>
      <c r="T91" s="242"/>
      <c r="U91" s="242"/>
      <c r="V91" s="242"/>
      <c r="W91" s="242"/>
      <c r="X91" s="242"/>
      <c r="Y91" s="242"/>
      <c r="Z91" s="242"/>
      <c r="AA91" s="242"/>
      <c r="AB91" s="242"/>
      <c r="AC91" s="242"/>
      <c r="AD91" s="242"/>
      <c r="AE91" s="242"/>
      <c r="AF91" s="281"/>
      <c r="AG91" s="281"/>
      <c r="AH91" s="281"/>
      <c r="AI91" s="242"/>
      <c r="AJ91" s="242"/>
      <c r="AK91" s="242"/>
      <c r="AL91" s="242"/>
      <c r="AM91" s="242"/>
      <c r="AN91" s="242"/>
      <c r="AO91" s="242"/>
      <c r="AP91" s="242"/>
      <c r="AQ91" s="242"/>
      <c r="AR91" s="242"/>
      <c r="AS91" s="242"/>
      <c r="AT91" s="242"/>
      <c r="AU91" s="242"/>
      <c r="AV91" s="242"/>
      <c r="AW91" s="242"/>
      <c r="AX91" s="242"/>
      <c r="AY91" s="700"/>
      <c r="AZ91" s="700"/>
      <c r="BA91" s="700"/>
      <c r="BB91" s="700"/>
      <c r="BC91" s="700"/>
      <c r="BD91" s="700"/>
      <c r="BE91" s="700"/>
      <c r="BF91" s="700"/>
      <c r="BG91" s="700"/>
      <c r="BH91" s="700"/>
      <c r="BI91" s="700"/>
      <c r="BJ91" s="242"/>
      <c r="BK91" s="242"/>
      <c r="BL91" s="242"/>
      <c r="BM91" s="242"/>
      <c r="BN91" s="242"/>
      <c r="BO91" s="242"/>
      <c r="BP91" s="242"/>
      <c r="BQ91" s="242"/>
      <c r="BR91" s="242"/>
      <c r="BS91" s="242"/>
      <c r="BT91" s="242"/>
      <c r="BU91" s="242"/>
      <c r="BV91" s="242"/>
    </row>
    <row r="92" spans="3:74" ht="12" customHeight="1" x14ac:dyDescent="0.25">
      <c r="C92" s="242"/>
      <c r="D92" s="242"/>
      <c r="E92" s="242"/>
      <c r="F92" s="242"/>
      <c r="G92" s="242"/>
      <c r="H92" s="242"/>
      <c r="I92" s="242"/>
      <c r="J92" s="242"/>
      <c r="K92" s="242"/>
      <c r="L92" s="242"/>
      <c r="M92" s="242"/>
      <c r="N92" s="242"/>
      <c r="O92" s="242"/>
      <c r="P92" s="242"/>
      <c r="Q92" s="242"/>
      <c r="R92" s="242"/>
      <c r="S92" s="242"/>
      <c r="T92" s="242"/>
      <c r="U92" s="242"/>
      <c r="V92" s="242"/>
      <c r="W92" s="242"/>
      <c r="X92" s="242"/>
      <c r="Y92" s="242"/>
      <c r="Z92" s="242"/>
      <c r="AA92" s="242"/>
      <c r="AB92" s="242"/>
      <c r="AC92" s="242"/>
      <c r="AD92" s="242"/>
      <c r="AE92" s="242"/>
      <c r="AF92" s="281"/>
      <c r="AG92" s="281"/>
      <c r="AH92" s="281"/>
      <c r="AI92" s="242"/>
      <c r="AJ92" s="242"/>
      <c r="AK92" s="242"/>
      <c r="AL92" s="242"/>
      <c r="AM92" s="242"/>
      <c r="AN92" s="242"/>
      <c r="AO92" s="242"/>
      <c r="AP92" s="242"/>
      <c r="AQ92" s="242"/>
      <c r="AR92" s="242"/>
      <c r="AS92" s="242"/>
      <c r="AT92" s="242"/>
      <c r="AU92" s="242"/>
      <c r="AV92" s="242"/>
      <c r="AW92" s="242"/>
      <c r="AX92" s="242"/>
      <c r="AY92" s="700"/>
      <c r="AZ92" s="700"/>
      <c r="BA92" s="700"/>
      <c r="BB92" s="700"/>
      <c r="BC92" s="700"/>
      <c r="BD92" s="700"/>
      <c r="BE92" s="700"/>
      <c r="BF92" s="700"/>
      <c r="BG92" s="700"/>
      <c r="BH92" s="700"/>
      <c r="BI92" s="700"/>
      <c r="BJ92" s="242"/>
      <c r="BK92" s="242"/>
      <c r="BL92" s="242"/>
      <c r="BM92" s="242"/>
      <c r="BN92" s="242"/>
      <c r="BO92" s="242"/>
      <c r="BP92" s="242"/>
      <c r="BQ92" s="242"/>
      <c r="BR92" s="242"/>
      <c r="BS92" s="242"/>
      <c r="BT92" s="242"/>
      <c r="BU92" s="242"/>
      <c r="BV92" s="242"/>
    </row>
    <row r="93" spans="3:74" ht="12" customHeight="1" x14ac:dyDescent="0.25">
      <c r="C93" s="242"/>
      <c r="D93" s="242"/>
      <c r="E93" s="242"/>
      <c r="F93" s="242"/>
      <c r="G93" s="242"/>
      <c r="H93" s="242"/>
      <c r="I93" s="242"/>
      <c r="J93" s="242"/>
      <c r="K93" s="242"/>
      <c r="L93" s="242"/>
      <c r="M93" s="242"/>
      <c r="N93" s="242"/>
      <c r="O93" s="242"/>
      <c r="P93" s="242"/>
      <c r="Q93" s="242"/>
      <c r="R93" s="242"/>
      <c r="S93" s="242"/>
      <c r="T93" s="242"/>
      <c r="U93" s="242"/>
      <c r="V93" s="242"/>
      <c r="W93" s="242"/>
      <c r="X93" s="242"/>
      <c r="Y93" s="242"/>
      <c r="Z93" s="242"/>
      <c r="AA93" s="242"/>
      <c r="AB93" s="242"/>
      <c r="AC93" s="242"/>
      <c r="AD93" s="242"/>
      <c r="AE93" s="242"/>
      <c r="AF93" s="281"/>
      <c r="AG93" s="281"/>
      <c r="AH93" s="281"/>
      <c r="AI93" s="242"/>
      <c r="AJ93" s="242"/>
      <c r="AK93" s="242"/>
      <c r="AL93" s="242"/>
      <c r="AM93" s="242"/>
      <c r="AN93" s="242"/>
      <c r="AO93" s="242"/>
      <c r="AP93" s="242"/>
      <c r="AQ93" s="242"/>
      <c r="AR93" s="242"/>
      <c r="AS93" s="242"/>
      <c r="AT93" s="242"/>
      <c r="AU93" s="242"/>
      <c r="AV93" s="242"/>
      <c r="AW93" s="242"/>
      <c r="AX93" s="242"/>
      <c r="AY93" s="700"/>
      <c r="AZ93" s="700"/>
      <c r="BA93" s="700"/>
      <c r="BB93" s="700"/>
      <c r="BC93" s="700"/>
      <c r="BD93" s="700"/>
      <c r="BE93" s="700"/>
      <c r="BF93" s="700"/>
      <c r="BG93" s="700"/>
      <c r="BH93" s="700"/>
      <c r="BI93" s="700"/>
      <c r="BJ93" s="242"/>
      <c r="BK93" s="242"/>
      <c r="BL93" s="242"/>
      <c r="BM93" s="242"/>
      <c r="BN93" s="242"/>
      <c r="BO93" s="242"/>
      <c r="BP93" s="242"/>
      <c r="BQ93" s="242"/>
      <c r="BR93" s="242"/>
      <c r="BS93" s="242"/>
      <c r="BT93" s="242"/>
      <c r="BU93" s="242"/>
      <c r="BV93" s="242"/>
    </row>
    <row r="95" spans="3:74" ht="12" customHeight="1" x14ac:dyDescent="0.25">
      <c r="C95" s="243"/>
      <c r="D95" s="243"/>
      <c r="E95" s="243"/>
      <c r="F95" s="243"/>
      <c r="G95" s="243"/>
      <c r="H95" s="243"/>
      <c r="I95" s="243"/>
      <c r="J95" s="243"/>
      <c r="K95" s="243"/>
      <c r="L95" s="243"/>
      <c r="M95" s="243"/>
      <c r="N95" s="243"/>
      <c r="O95" s="243"/>
      <c r="P95" s="243"/>
      <c r="Q95" s="243"/>
      <c r="R95" s="243"/>
      <c r="S95" s="243"/>
      <c r="T95" s="243"/>
      <c r="U95" s="243"/>
      <c r="V95" s="243"/>
      <c r="W95" s="243"/>
      <c r="X95" s="243"/>
      <c r="Y95" s="243"/>
      <c r="Z95" s="243"/>
      <c r="AA95" s="243"/>
      <c r="AB95" s="243"/>
      <c r="AC95" s="243"/>
      <c r="AD95" s="243"/>
      <c r="AE95" s="243"/>
      <c r="AF95" s="282"/>
      <c r="AG95" s="282"/>
      <c r="AH95" s="282"/>
      <c r="AI95" s="243"/>
      <c r="AJ95" s="243"/>
      <c r="AK95" s="243"/>
      <c r="AL95" s="243"/>
      <c r="AM95" s="243"/>
      <c r="AN95" s="243"/>
      <c r="AO95" s="243"/>
      <c r="AP95" s="243"/>
      <c r="AQ95" s="243"/>
      <c r="AR95" s="243"/>
      <c r="AS95" s="243"/>
      <c r="AT95" s="243"/>
      <c r="AU95" s="243"/>
      <c r="AV95" s="243"/>
      <c r="AW95" s="243"/>
      <c r="AX95" s="243"/>
      <c r="AY95" s="701"/>
      <c r="AZ95" s="701"/>
      <c r="BA95" s="701"/>
      <c r="BB95" s="701"/>
      <c r="BC95" s="701"/>
      <c r="BD95" s="701"/>
      <c r="BE95" s="701"/>
      <c r="BF95" s="701"/>
      <c r="BG95" s="701"/>
      <c r="BH95" s="701"/>
      <c r="BI95" s="701"/>
      <c r="BJ95" s="243"/>
      <c r="BK95" s="243"/>
      <c r="BL95" s="243"/>
      <c r="BM95" s="243"/>
      <c r="BN95" s="243"/>
      <c r="BO95" s="243"/>
      <c r="BP95" s="243"/>
      <c r="BQ95" s="243"/>
      <c r="BR95" s="243"/>
      <c r="BS95" s="243"/>
      <c r="BT95" s="243"/>
      <c r="BU95" s="243"/>
      <c r="BV95" s="243"/>
    </row>
    <row r="96" spans="3:74" ht="12" customHeight="1" x14ac:dyDescent="0.25">
      <c r="C96" s="243"/>
      <c r="D96" s="243"/>
      <c r="E96" s="243"/>
      <c r="F96" s="243"/>
      <c r="G96" s="243"/>
      <c r="H96" s="243"/>
      <c r="I96" s="243"/>
      <c r="J96" s="243"/>
      <c r="K96" s="243"/>
      <c r="L96" s="243"/>
      <c r="M96" s="243"/>
      <c r="N96" s="243"/>
      <c r="O96" s="243"/>
      <c r="P96" s="243"/>
      <c r="Q96" s="243"/>
      <c r="R96" s="243"/>
      <c r="S96" s="243"/>
      <c r="T96" s="243"/>
      <c r="U96" s="243"/>
      <c r="V96" s="243"/>
      <c r="W96" s="243"/>
      <c r="X96" s="243"/>
      <c r="Y96" s="243"/>
      <c r="Z96" s="243"/>
      <c r="AA96" s="243"/>
      <c r="AB96" s="243"/>
      <c r="AC96" s="243"/>
      <c r="AD96" s="243"/>
      <c r="AE96" s="243"/>
      <c r="AF96" s="282"/>
      <c r="AG96" s="282"/>
      <c r="AH96" s="282"/>
      <c r="AI96" s="243"/>
      <c r="AJ96" s="243"/>
      <c r="AK96" s="243"/>
      <c r="AL96" s="243"/>
      <c r="AM96" s="243"/>
      <c r="AN96" s="243"/>
      <c r="AO96" s="243"/>
      <c r="AP96" s="243"/>
      <c r="AQ96" s="243"/>
      <c r="AR96" s="243"/>
      <c r="AS96" s="243"/>
      <c r="AT96" s="243"/>
      <c r="AU96" s="243"/>
      <c r="AV96" s="243"/>
      <c r="AW96" s="243"/>
      <c r="AX96" s="243"/>
      <c r="AY96" s="701"/>
      <c r="AZ96" s="701"/>
      <c r="BA96" s="701"/>
      <c r="BB96" s="701"/>
      <c r="BC96" s="701"/>
      <c r="BD96" s="701"/>
      <c r="BE96" s="701"/>
      <c r="BF96" s="701"/>
      <c r="BG96" s="701"/>
      <c r="BH96" s="701"/>
      <c r="BI96" s="701"/>
      <c r="BJ96" s="243"/>
      <c r="BK96" s="243"/>
      <c r="BL96" s="243"/>
      <c r="BM96" s="243"/>
      <c r="BN96" s="243"/>
      <c r="BO96" s="243"/>
      <c r="BP96" s="243"/>
      <c r="BQ96" s="243"/>
      <c r="BR96" s="243"/>
      <c r="BS96" s="243"/>
      <c r="BT96" s="243"/>
      <c r="BU96" s="243"/>
      <c r="BV96" s="243"/>
    </row>
    <row r="97" spans="3:74" ht="12" customHeight="1" x14ac:dyDescent="0.25">
      <c r="C97" s="242"/>
      <c r="D97" s="242"/>
      <c r="E97" s="242"/>
      <c r="F97" s="242"/>
      <c r="G97" s="242"/>
      <c r="H97" s="242"/>
      <c r="I97" s="242"/>
      <c r="J97" s="242"/>
      <c r="K97" s="242"/>
      <c r="L97" s="242"/>
      <c r="M97" s="242"/>
      <c r="N97" s="242"/>
      <c r="O97" s="242"/>
      <c r="P97" s="242"/>
      <c r="Q97" s="242"/>
      <c r="R97" s="242"/>
      <c r="S97" s="242"/>
      <c r="T97" s="242"/>
      <c r="U97" s="242"/>
      <c r="V97" s="242"/>
      <c r="W97" s="242"/>
      <c r="X97" s="242"/>
      <c r="Y97" s="242"/>
      <c r="Z97" s="242"/>
      <c r="AA97" s="242"/>
      <c r="AB97" s="242"/>
      <c r="AC97" s="242"/>
      <c r="AD97" s="242"/>
      <c r="AE97" s="242"/>
      <c r="AF97" s="281"/>
      <c r="AG97" s="281"/>
      <c r="AH97" s="281"/>
      <c r="AI97" s="242"/>
      <c r="AJ97" s="242"/>
      <c r="AK97" s="242"/>
      <c r="AL97" s="242"/>
      <c r="AM97" s="242"/>
      <c r="AN97" s="242"/>
      <c r="AO97" s="242"/>
      <c r="AP97" s="242"/>
      <c r="AQ97" s="242"/>
      <c r="AR97" s="242"/>
      <c r="AS97" s="242"/>
      <c r="AT97" s="242"/>
      <c r="AU97" s="242"/>
      <c r="AV97" s="242"/>
      <c r="AW97" s="242"/>
      <c r="AX97" s="242"/>
      <c r="AY97" s="700"/>
      <c r="AZ97" s="700"/>
      <c r="BA97" s="700"/>
      <c r="BB97" s="700"/>
      <c r="BC97" s="700"/>
      <c r="BD97" s="700"/>
      <c r="BE97" s="700"/>
      <c r="BF97" s="700"/>
      <c r="BG97" s="700"/>
      <c r="BH97" s="700"/>
      <c r="BI97" s="700"/>
      <c r="BJ97" s="242"/>
      <c r="BK97" s="242"/>
      <c r="BL97" s="242"/>
      <c r="BM97" s="242"/>
      <c r="BN97" s="242"/>
      <c r="BO97" s="242"/>
      <c r="BP97" s="242"/>
      <c r="BQ97" s="242"/>
      <c r="BR97" s="242"/>
      <c r="BS97" s="242"/>
      <c r="BT97" s="242"/>
      <c r="BU97" s="242"/>
      <c r="BV97" s="242"/>
    </row>
    <row r="99" spans="3:74" ht="12" customHeight="1" x14ac:dyDescent="0.25">
      <c r="C99" s="244"/>
      <c r="D99" s="244"/>
      <c r="E99" s="244"/>
      <c r="F99" s="244"/>
      <c r="G99" s="244"/>
      <c r="H99" s="244"/>
      <c r="I99" s="244"/>
      <c r="J99" s="244"/>
      <c r="K99" s="244"/>
      <c r="L99" s="244"/>
      <c r="M99" s="244"/>
      <c r="N99" s="244"/>
      <c r="O99" s="244"/>
      <c r="P99" s="244"/>
      <c r="Q99" s="244"/>
      <c r="R99" s="244"/>
      <c r="S99" s="244"/>
      <c r="T99" s="244"/>
      <c r="U99" s="244"/>
      <c r="V99" s="244"/>
      <c r="W99" s="244"/>
      <c r="X99" s="244"/>
      <c r="Y99" s="244"/>
      <c r="Z99" s="244"/>
      <c r="AA99" s="244"/>
      <c r="AB99" s="244"/>
      <c r="AC99" s="244"/>
      <c r="AD99" s="244"/>
      <c r="AE99" s="244"/>
      <c r="AF99" s="283"/>
      <c r="AG99" s="283"/>
      <c r="AH99" s="283"/>
      <c r="AI99" s="244"/>
      <c r="AJ99" s="244"/>
      <c r="AK99" s="244"/>
      <c r="AL99" s="244"/>
      <c r="AM99" s="244"/>
      <c r="AN99" s="244"/>
      <c r="AO99" s="244"/>
      <c r="AP99" s="244"/>
      <c r="AQ99" s="244"/>
      <c r="AR99" s="244"/>
      <c r="AS99" s="244"/>
      <c r="AT99" s="244"/>
      <c r="AU99" s="244"/>
      <c r="AV99" s="244"/>
      <c r="AW99" s="244"/>
      <c r="AX99" s="244"/>
      <c r="AY99" s="702"/>
      <c r="AZ99" s="702"/>
      <c r="BA99" s="702"/>
      <c r="BB99" s="702"/>
      <c r="BC99" s="702"/>
      <c r="BD99" s="702"/>
      <c r="BE99" s="702"/>
      <c r="BF99" s="702"/>
      <c r="BG99" s="702"/>
      <c r="BH99" s="702"/>
      <c r="BI99" s="702"/>
      <c r="BJ99" s="244"/>
      <c r="BK99" s="244"/>
      <c r="BL99" s="244"/>
      <c r="BM99" s="244"/>
      <c r="BN99" s="244"/>
      <c r="BO99" s="244"/>
      <c r="BP99" s="244"/>
      <c r="BQ99" s="244"/>
      <c r="BR99" s="244"/>
      <c r="BS99" s="244"/>
      <c r="BT99" s="244"/>
      <c r="BU99" s="244"/>
      <c r="BV99" s="244"/>
    </row>
    <row r="100" spans="3:74" ht="12" customHeight="1" x14ac:dyDescent="0.25">
      <c r="C100" s="245"/>
      <c r="D100" s="245"/>
      <c r="E100" s="245"/>
      <c r="F100" s="245"/>
      <c r="G100" s="245"/>
      <c r="H100" s="245"/>
      <c r="I100" s="245"/>
      <c r="J100" s="245"/>
      <c r="K100" s="245"/>
      <c r="L100" s="245"/>
      <c r="M100" s="245"/>
      <c r="N100" s="245"/>
      <c r="O100" s="245"/>
      <c r="P100" s="245"/>
      <c r="Q100" s="245"/>
      <c r="R100" s="245"/>
      <c r="S100" s="245"/>
      <c r="T100" s="245"/>
      <c r="U100" s="245"/>
      <c r="V100" s="245"/>
      <c r="W100" s="245"/>
      <c r="X100" s="245"/>
      <c r="Y100" s="245"/>
      <c r="Z100" s="245"/>
      <c r="AA100" s="245"/>
      <c r="AB100" s="245"/>
      <c r="AC100" s="245"/>
      <c r="AD100" s="245"/>
      <c r="AE100" s="245"/>
      <c r="AF100" s="284"/>
      <c r="AG100" s="284"/>
      <c r="AH100" s="284"/>
      <c r="AI100" s="245"/>
      <c r="AJ100" s="245"/>
      <c r="AK100" s="245"/>
      <c r="AL100" s="245"/>
      <c r="AM100" s="245"/>
      <c r="AN100" s="245"/>
      <c r="AO100" s="245"/>
      <c r="AP100" s="245"/>
      <c r="AQ100" s="245"/>
      <c r="AR100" s="245"/>
      <c r="AS100" s="245"/>
      <c r="AT100" s="245"/>
      <c r="AU100" s="245"/>
      <c r="AV100" s="245"/>
      <c r="AW100" s="245"/>
      <c r="AX100" s="245"/>
      <c r="AY100" s="703"/>
      <c r="AZ100" s="703"/>
      <c r="BA100" s="703"/>
      <c r="BB100" s="703"/>
      <c r="BC100" s="703"/>
      <c r="BD100" s="703"/>
      <c r="BE100" s="703"/>
      <c r="BF100" s="703"/>
      <c r="BG100" s="703"/>
      <c r="BH100" s="703"/>
      <c r="BI100" s="703"/>
      <c r="BJ100" s="245"/>
      <c r="BK100" s="245"/>
      <c r="BL100" s="245"/>
      <c r="BM100" s="245"/>
      <c r="BN100" s="245"/>
      <c r="BO100" s="245"/>
      <c r="BP100" s="245"/>
      <c r="BQ100" s="245"/>
      <c r="BR100" s="245"/>
      <c r="BS100" s="245"/>
      <c r="BT100" s="245"/>
      <c r="BU100" s="245"/>
      <c r="BV100" s="245"/>
    </row>
  </sheetData>
  <mergeCells count="16">
    <mergeCell ref="A1:A2"/>
    <mergeCell ref="C3:N3"/>
    <mergeCell ref="O3:Z3"/>
    <mergeCell ref="AA3:AL3"/>
    <mergeCell ref="B43:Q43"/>
    <mergeCell ref="B50:Q50"/>
    <mergeCell ref="B53:Q53"/>
    <mergeCell ref="AY3:BJ3"/>
    <mergeCell ref="BK3:BV3"/>
    <mergeCell ref="AM3:AX3"/>
    <mergeCell ref="B45:Q45"/>
    <mergeCell ref="B46:Q46"/>
    <mergeCell ref="B47:Q47"/>
    <mergeCell ref="B51:Q51"/>
    <mergeCell ref="B52:Q52"/>
    <mergeCell ref="B48:T48"/>
  </mergeCells>
  <conditionalFormatting sqref="C81:BV81 C85:BV85 C89:BV89 C93:BV93 C97:BV97 C101:BV101">
    <cfRule type="cellIs" dxfId="1" priority="1" stopIfTrue="1" operator="notEqual">
      <formula>0</formula>
    </cfRule>
  </conditionalFormatting>
  <hyperlinks>
    <hyperlink ref="A1:A2" location="Contents!A1" display="Table of Contents" xr:uid="{00000000-0004-0000-1300-000000000000}"/>
  </hyperlinks>
  <pageMargins left="0.25" right="0.25" top="0.25" bottom="0.25" header="0.5" footer="0.5"/>
  <pageSetup scale="82" orientation="portrait" verticalDpi="599"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8">
    <pageSetUpPr fitToPage="1"/>
  </sheetPr>
  <dimension ref="A1:BV60"/>
  <sheetViews>
    <sheetView showGridLines="0" zoomScaleNormal="100" workbookViewId="0">
      <pane xSplit="2" ySplit="4" topLeftCell="AR5" activePane="bottomRight" state="frozen"/>
      <selection activeCell="BF63" sqref="BF63"/>
      <selection pane="topRight" activeCell="BF63" sqref="BF63"/>
      <selection pane="bottomLeft" activeCell="BF63" sqref="BF63"/>
      <selection pane="bottomRight" activeCell="B1" sqref="B1"/>
    </sheetView>
  </sheetViews>
  <sheetFormatPr defaultColWidth="11" defaultRowHeight="11.25" x14ac:dyDescent="0.2"/>
  <cols>
    <col min="1" max="1" width="12.42578125" style="248" customWidth="1"/>
    <col min="2" max="2" width="44.5703125" style="248" customWidth="1"/>
    <col min="3" max="50" width="6.5703125" style="248" customWidth="1"/>
    <col min="51" max="55" width="6.5703125" style="842" customWidth="1"/>
    <col min="56" max="58" width="6.5703125" style="709" customWidth="1"/>
    <col min="59" max="61" width="6.5703125" style="842" customWidth="1"/>
    <col min="62" max="74" width="6.5703125" style="248" customWidth="1"/>
    <col min="75" max="16384" width="11" style="248"/>
  </cols>
  <sheetData>
    <row r="1" spans="1:74" ht="12.75" customHeight="1" x14ac:dyDescent="0.2">
      <c r="A1" s="996" t="s">
        <v>478</v>
      </c>
      <c r="B1" s="246" t="s">
        <v>1393</v>
      </c>
      <c r="C1" s="247"/>
      <c r="D1" s="247"/>
      <c r="E1" s="247"/>
      <c r="F1" s="247"/>
      <c r="G1" s="247"/>
      <c r="H1" s="247"/>
      <c r="I1" s="247"/>
      <c r="J1" s="247"/>
      <c r="K1" s="247"/>
      <c r="L1" s="247"/>
      <c r="M1" s="247"/>
      <c r="N1" s="247"/>
      <c r="O1" s="247"/>
      <c r="P1" s="247"/>
      <c r="Q1" s="247"/>
      <c r="R1" s="247"/>
      <c r="S1" s="247"/>
      <c r="T1" s="247"/>
      <c r="U1" s="247"/>
      <c r="V1" s="247"/>
      <c r="W1" s="247"/>
      <c r="X1" s="247"/>
      <c r="Y1" s="247"/>
      <c r="Z1" s="247"/>
      <c r="AA1" s="247"/>
      <c r="AB1" s="247"/>
      <c r="AC1" s="247"/>
      <c r="AD1" s="247"/>
      <c r="AE1" s="247"/>
      <c r="AF1" s="247"/>
      <c r="AG1" s="247"/>
      <c r="AH1" s="247"/>
      <c r="AI1" s="247"/>
      <c r="AJ1" s="247"/>
      <c r="AK1" s="247"/>
      <c r="AL1" s="247"/>
      <c r="AM1" s="247"/>
      <c r="AN1" s="247"/>
      <c r="AO1" s="247"/>
      <c r="AP1" s="247"/>
      <c r="AQ1" s="247"/>
      <c r="AR1" s="247"/>
      <c r="AS1" s="247"/>
      <c r="AT1" s="247"/>
      <c r="AU1" s="247"/>
      <c r="AV1" s="247"/>
      <c r="AW1" s="247"/>
      <c r="AX1" s="247"/>
      <c r="AY1" s="840"/>
      <c r="AZ1" s="840"/>
      <c r="BA1" s="840"/>
      <c r="BB1" s="840"/>
      <c r="BC1" s="840"/>
      <c r="BD1" s="705"/>
      <c r="BE1" s="705"/>
      <c r="BF1" s="705"/>
      <c r="BG1" s="840"/>
      <c r="BH1" s="840"/>
      <c r="BI1" s="840"/>
      <c r="BJ1" s="247"/>
      <c r="BK1" s="247"/>
      <c r="BL1" s="247"/>
      <c r="BM1" s="247"/>
      <c r="BN1" s="247"/>
      <c r="BO1" s="247"/>
      <c r="BP1" s="247"/>
      <c r="BQ1" s="247"/>
      <c r="BR1" s="247"/>
      <c r="BS1" s="247"/>
      <c r="BT1" s="247"/>
      <c r="BU1" s="247"/>
      <c r="BV1" s="247"/>
    </row>
    <row r="2" spans="1:74" ht="12.75" customHeight="1" x14ac:dyDescent="0.2">
      <c r="A2" s="997"/>
      <c r="B2" s="222" t="str">
        <f>"U.S. Energy Information Administration  |  Short-Term Energy Outlook  - "&amp;Dates!D1</f>
        <v>U.S. Energy Information Administration  |  Short-Term Energy Outlook  - March 2026</v>
      </c>
      <c r="C2" s="228"/>
      <c r="D2" s="228"/>
      <c r="E2" s="228"/>
      <c r="F2" s="228"/>
      <c r="G2" s="228"/>
      <c r="H2" s="228"/>
      <c r="I2" s="228"/>
      <c r="J2" s="228"/>
      <c r="K2" s="228"/>
      <c r="L2" s="228"/>
      <c r="M2" s="228"/>
      <c r="N2" s="228"/>
      <c r="O2" s="228"/>
      <c r="P2" s="228"/>
      <c r="Q2" s="228"/>
      <c r="R2" s="228"/>
      <c r="S2" s="228"/>
      <c r="T2" s="228"/>
      <c r="U2" s="228"/>
      <c r="V2" s="228"/>
      <c r="W2" s="228"/>
      <c r="X2" s="228"/>
      <c r="Y2" s="228"/>
      <c r="Z2" s="228"/>
      <c r="AA2" s="228"/>
      <c r="AB2" s="228"/>
      <c r="AC2" s="228"/>
      <c r="AD2" s="228"/>
      <c r="AE2" s="228"/>
      <c r="AF2" s="228"/>
      <c r="AG2" s="228"/>
      <c r="AH2" s="228"/>
      <c r="AI2" s="228"/>
      <c r="AJ2" s="228"/>
      <c r="AK2" s="228"/>
      <c r="AL2" s="228"/>
      <c r="AM2" s="228"/>
      <c r="AN2" s="228"/>
      <c r="AO2" s="228"/>
      <c r="AP2" s="228"/>
      <c r="AQ2" s="228"/>
      <c r="AR2" s="228"/>
      <c r="AS2" s="228"/>
      <c r="AT2" s="228"/>
      <c r="AU2" s="228"/>
      <c r="AV2" s="228"/>
      <c r="AW2" s="228"/>
      <c r="AX2" s="228"/>
      <c r="AY2" s="695"/>
      <c r="AZ2" s="695"/>
      <c r="BA2" s="695"/>
      <c r="BB2" s="695"/>
      <c r="BC2" s="695"/>
      <c r="BD2" s="685"/>
      <c r="BE2" s="685"/>
      <c r="BF2" s="685"/>
      <c r="BG2" s="695"/>
      <c r="BH2" s="695"/>
      <c r="BI2" s="695"/>
      <c r="BJ2" s="228"/>
      <c r="BK2" s="228"/>
      <c r="BL2" s="228"/>
      <c r="BM2" s="228"/>
      <c r="BN2" s="228"/>
      <c r="BO2" s="228"/>
      <c r="BP2" s="228"/>
      <c r="BQ2" s="228"/>
      <c r="BR2" s="228"/>
      <c r="BS2" s="228"/>
      <c r="BT2" s="228"/>
      <c r="BU2" s="228"/>
      <c r="BV2" s="228"/>
    </row>
    <row r="3" spans="1:74" ht="12.75" customHeight="1" x14ac:dyDescent="0.2">
      <c r="A3" s="316" t="s">
        <v>760</v>
      </c>
      <c r="B3" s="250"/>
      <c r="C3" s="999">
        <f>Dates!D3</f>
        <v>2022</v>
      </c>
      <c r="D3" s="1000"/>
      <c r="E3" s="1000"/>
      <c r="F3" s="1000"/>
      <c r="G3" s="1000"/>
      <c r="H3" s="1000"/>
      <c r="I3" s="1000"/>
      <c r="J3" s="1000"/>
      <c r="K3" s="1000"/>
      <c r="L3" s="1000"/>
      <c r="M3" s="1000"/>
      <c r="N3" s="1077"/>
      <c r="O3" s="999">
        <f>C3+1</f>
        <v>2023</v>
      </c>
      <c r="P3" s="1000"/>
      <c r="Q3" s="1000"/>
      <c r="R3" s="1000"/>
      <c r="S3" s="1000"/>
      <c r="T3" s="1000"/>
      <c r="U3" s="1000"/>
      <c r="V3" s="1000"/>
      <c r="W3" s="1000"/>
      <c r="X3" s="1000"/>
      <c r="Y3" s="1000"/>
      <c r="Z3" s="1077"/>
      <c r="AA3" s="999">
        <f>O3+1</f>
        <v>2024</v>
      </c>
      <c r="AB3" s="1000"/>
      <c r="AC3" s="1000"/>
      <c r="AD3" s="1000"/>
      <c r="AE3" s="1000"/>
      <c r="AF3" s="1000"/>
      <c r="AG3" s="1000"/>
      <c r="AH3" s="1000"/>
      <c r="AI3" s="1000"/>
      <c r="AJ3" s="1000"/>
      <c r="AK3" s="1000"/>
      <c r="AL3" s="1077"/>
      <c r="AM3" s="999">
        <f>AA3+1</f>
        <v>2025</v>
      </c>
      <c r="AN3" s="1000"/>
      <c r="AO3" s="1000"/>
      <c r="AP3" s="1000"/>
      <c r="AQ3" s="1000"/>
      <c r="AR3" s="1000"/>
      <c r="AS3" s="1000"/>
      <c r="AT3" s="1000"/>
      <c r="AU3" s="1000"/>
      <c r="AV3" s="1000"/>
      <c r="AW3" s="1000"/>
      <c r="AX3" s="1077"/>
      <c r="AY3" s="999">
        <f>AM3+1</f>
        <v>2026</v>
      </c>
      <c r="AZ3" s="1000"/>
      <c r="BA3" s="1000"/>
      <c r="BB3" s="1000"/>
      <c r="BC3" s="1000"/>
      <c r="BD3" s="1000"/>
      <c r="BE3" s="1000"/>
      <c r="BF3" s="1000"/>
      <c r="BG3" s="1000"/>
      <c r="BH3" s="1000"/>
      <c r="BI3" s="1000"/>
      <c r="BJ3" s="1077"/>
      <c r="BK3" s="999">
        <f>AY3+1</f>
        <v>2027</v>
      </c>
      <c r="BL3" s="1000"/>
      <c r="BM3" s="1000"/>
      <c r="BN3" s="1000"/>
      <c r="BO3" s="1000"/>
      <c r="BP3" s="1000"/>
      <c r="BQ3" s="1000"/>
      <c r="BR3" s="1000"/>
      <c r="BS3" s="1000"/>
      <c r="BT3" s="1000"/>
      <c r="BU3" s="1000"/>
      <c r="BV3" s="1077"/>
    </row>
    <row r="4" spans="1:74" s="92" customFormat="1" ht="12.75" customHeight="1" x14ac:dyDescent="0.2">
      <c r="A4" s="322" t="str">
        <f>TEXT(Dates!$D$2,"dddd, mmmm d, yyyy")</f>
        <v>Monday, March 9, 2026</v>
      </c>
      <c r="B4" s="251"/>
      <c r="C4" s="12" t="s">
        <v>214</v>
      </c>
      <c r="D4" s="12" t="s">
        <v>215</v>
      </c>
      <c r="E4" s="12" t="s">
        <v>216</v>
      </c>
      <c r="F4" s="12" t="s">
        <v>217</v>
      </c>
      <c r="G4" s="12" t="s">
        <v>218</v>
      </c>
      <c r="H4" s="12" t="s">
        <v>219</v>
      </c>
      <c r="I4" s="12" t="s">
        <v>220</v>
      </c>
      <c r="J4" s="12" t="s">
        <v>221</v>
      </c>
      <c r="K4" s="12" t="s">
        <v>222</v>
      </c>
      <c r="L4" s="12" t="s">
        <v>223</v>
      </c>
      <c r="M4" s="12" t="s">
        <v>224</v>
      </c>
      <c r="N4" s="12" t="s">
        <v>225</v>
      </c>
      <c r="O4" s="12" t="s">
        <v>214</v>
      </c>
      <c r="P4" s="12" t="s">
        <v>215</v>
      </c>
      <c r="Q4" s="12" t="s">
        <v>216</v>
      </c>
      <c r="R4" s="12" t="s">
        <v>217</v>
      </c>
      <c r="S4" s="12" t="s">
        <v>218</v>
      </c>
      <c r="T4" s="12" t="s">
        <v>219</v>
      </c>
      <c r="U4" s="12" t="s">
        <v>220</v>
      </c>
      <c r="V4" s="12" t="s">
        <v>221</v>
      </c>
      <c r="W4" s="12" t="s">
        <v>222</v>
      </c>
      <c r="X4" s="12" t="s">
        <v>223</v>
      </c>
      <c r="Y4" s="12" t="s">
        <v>224</v>
      </c>
      <c r="Z4" s="12" t="s">
        <v>225</v>
      </c>
      <c r="AA4" s="12" t="s">
        <v>214</v>
      </c>
      <c r="AB4" s="12" t="s">
        <v>215</v>
      </c>
      <c r="AC4" s="12" t="s">
        <v>216</v>
      </c>
      <c r="AD4" s="12" t="s">
        <v>217</v>
      </c>
      <c r="AE4" s="12" t="s">
        <v>218</v>
      </c>
      <c r="AF4" s="12" t="s">
        <v>219</v>
      </c>
      <c r="AG4" s="12" t="s">
        <v>220</v>
      </c>
      <c r="AH4" s="12" t="s">
        <v>221</v>
      </c>
      <c r="AI4" s="12" t="s">
        <v>222</v>
      </c>
      <c r="AJ4" s="12" t="s">
        <v>223</v>
      </c>
      <c r="AK4" s="12" t="s">
        <v>224</v>
      </c>
      <c r="AL4" s="12" t="s">
        <v>225</v>
      </c>
      <c r="AM4" s="12" t="s">
        <v>214</v>
      </c>
      <c r="AN4" s="12" t="s">
        <v>215</v>
      </c>
      <c r="AO4" s="12" t="s">
        <v>216</v>
      </c>
      <c r="AP4" s="12" t="s">
        <v>217</v>
      </c>
      <c r="AQ4" s="12" t="s">
        <v>218</v>
      </c>
      <c r="AR4" s="12" t="s">
        <v>219</v>
      </c>
      <c r="AS4" s="12" t="s">
        <v>220</v>
      </c>
      <c r="AT4" s="12" t="s">
        <v>221</v>
      </c>
      <c r="AU4" s="12" t="s">
        <v>222</v>
      </c>
      <c r="AV4" s="12" t="s">
        <v>223</v>
      </c>
      <c r="AW4" s="12" t="s">
        <v>224</v>
      </c>
      <c r="AX4" s="12" t="s">
        <v>225</v>
      </c>
      <c r="AY4" s="633" t="s">
        <v>214</v>
      </c>
      <c r="AZ4" s="633" t="s">
        <v>215</v>
      </c>
      <c r="BA4" s="633" t="s">
        <v>216</v>
      </c>
      <c r="BB4" s="633" t="s">
        <v>217</v>
      </c>
      <c r="BC4" s="633" t="s">
        <v>218</v>
      </c>
      <c r="BD4" s="633" t="s">
        <v>219</v>
      </c>
      <c r="BE4" s="633" t="s">
        <v>220</v>
      </c>
      <c r="BF4" s="633" t="s">
        <v>221</v>
      </c>
      <c r="BG4" s="633" t="s">
        <v>222</v>
      </c>
      <c r="BH4" s="633" t="s">
        <v>223</v>
      </c>
      <c r="BI4" s="633" t="s">
        <v>224</v>
      </c>
      <c r="BJ4" s="12" t="s">
        <v>225</v>
      </c>
      <c r="BK4" s="12" t="s">
        <v>214</v>
      </c>
      <c r="BL4" s="12" t="s">
        <v>215</v>
      </c>
      <c r="BM4" s="12" t="s">
        <v>216</v>
      </c>
      <c r="BN4" s="12" t="s">
        <v>217</v>
      </c>
      <c r="BO4" s="12" t="s">
        <v>218</v>
      </c>
      <c r="BP4" s="12" t="s">
        <v>219</v>
      </c>
      <c r="BQ4" s="12" t="s">
        <v>220</v>
      </c>
      <c r="BR4" s="12" t="s">
        <v>221</v>
      </c>
      <c r="BS4" s="12" t="s">
        <v>222</v>
      </c>
      <c r="BT4" s="12" t="s">
        <v>223</v>
      </c>
      <c r="BU4" s="12" t="s">
        <v>224</v>
      </c>
      <c r="BV4" s="12" t="s">
        <v>225</v>
      </c>
    </row>
    <row r="5" spans="1:74" s="92" customFormat="1" ht="12" customHeight="1" x14ac:dyDescent="0.2">
      <c r="A5" s="68"/>
      <c r="B5" s="93"/>
      <c r="C5" s="493"/>
      <c r="D5" s="493"/>
      <c r="E5" s="493"/>
      <c r="F5" s="493"/>
      <c r="G5" s="493"/>
      <c r="H5" s="493"/>
      <c r="I5" s="493"/>
      <c r="J5" s="493"/>
      <c r="K5" s="493"/>
      <c r="L5" s="493"/>
      <c r="M5" s="493"/>
      <c r="N5" s="493"/>
      <c r="O5" s="493"/>
      <c r="P5" s="493"/>
      <c r="Q5" s="493"/>
      <c r="R5" s="493"/>
      <c r="S5" s="493"/>
      <c r="T5" s="493"/>
      <c r="U5" s="493"/>
      <c r="V5" s="493"/>
      <c r="W5" s="493"/>
      <c r="X5" s="493"/>
      <c r="Y5" s="493"/>
      <c r="Z5" s="493"/>
      <c r="AA5" s="493"/>
      <c r="AB5" s="493"/>
      <c r="AC5" s="493"/>
      <c r="AD5" s="493"/>
      <c r="AE5" s="493"/>
      <c r="AF5" s="493"/>
      <c r="AG5" s="493"/>
      <c r="AH5" s="493"/>
      <c r="AI5" s="493"/>
      <c r="AJ5" s="493"/>
      <c r="AK5" s="493"/>
      <c r="AL5" s="493"/>
      <c r="AM5" s="493"/>
      <c r="AN5" s="493"/>
      <c r="AO5" s="493"/>
      <c r="AP5" s="493"/>
      <c r="AQ5" s="493"/>
      <c r="AR5" s="493"/>
      <c r="AS5" s="493"/>
      <c r="AT5" s="493"/>
      <c r="AU5" s="493"/>
      <c r="AV5" s="493"/>
      <c r="AW5" s="493"/>
      <c r="AX5" s="493"/>
      <c r="AY5" s="493"/>
      <c r="AZ5" s="950"/>
      <c r="BA5" s="489"/>
      <c r="BB5" s="489"/>
      <c r="BC5" s="489"/>
      <c r="BD5" s="489"/>
      <c r="BE5" s="489"/>
      <c r="BF5" s="489"/>
      <c r="BG5" s="489"/>
      <c r="BH5" s="489"/>
      <c r="BI5" s="489"/>
      <c r="BJ5" s="489"/>
      <c r="BK5" s="489"/>
      <c r="BL5" s="489"/>
      <c r="BM5" s="489"/>
      <c r="BN5" s="489"/>
      <c r="BO5" s="489"/>
      <c r="BP5" s="489"/>
      <c r="BQ5" s="489"/>
      <c r="BR5" s="489"/>
      <c r="BS5" s="489"/>
      <c r="BT5" s="489"/>
      <c r="BU5" s="489"/>
      <c r="BV5" s="489"/>
    </row>
    <row r="6" spans="1:74" s="92" customFormat="1" ht="12" customHeight="1" x14ac:dyDescent="0.2">
      <c r="A6" s="498" t="s">
        <v>15</v>
      </c>
      <c r="B6" s="753" t="s">
        <v>1385</v>
      </c>
      <c r="C6" s="111">
        <v>0.67651470965000005</v>
      </c>
      <c r="D6" s="111">
        <v>0.63706681837000001</v>
      </c>
      <c r="E6" s="111">
        <v>0.72539581176000001</v>
      </c>
      <c r="F6" s="111">
        <v>0.70987112272999997</v>
      </c>
      <c r="G6" s="111">
        <v>0.73522841405999995</v>
      </c>
      <c r="H6" s="111">
        <v>0.72022448509000003</v>
      </c>
      <c r="I6" s="111">
        <v>0.70213952273000002</v>
      </c>
      <c r="J6" s="111">
        <v>0.67486178482000003</v>
      </c>
      <c r="K6" s="111">
        <v>0.62801006758</v>
      </c>
      <c r="L6" s="111">
        <v>0.65687134850999995</v>
      </c>
      <c r="M6" s="111">
        <v>0.67503311901999996</v>
      </c>
      <c r="N6" s="111">
        <v>0.67147430418999998</v>
      </c>
      <c r="O6" s="111">
        <v>0.68019837389000004</v>
      </c>
      <c r="P6" s="111">
        <v>0.64558320142000003</v>
      </c>
      <c r="Q6" s="111">
        <v>0.72283810891</v>
      </c>
      <c r="R6" s="111">
        <v>0.69837925482999996</v>
      </c>
      <c r="S6" s="111">
        <v>0.73915989318999997</v>
      </c>
      <c r="T6" s="111">
        <v>0.69079301645000002</v>
      </c>
      <c r="U6" s="111">
        <v>0.70066507189000005</v>
      </c>
      <c r="V6" s="111">
        <v>0.70761924920999997</v>
      </c>
      <c r="W6" s="111">
        <v>0.65861266921999995</v>
      </c>
      <c r="X6" s="111">
        <v>0.68765152558999998</v>
      </c>
      <c r="Y6" s="111">
        <v>0.66501791492999995</v>
      </c>
      <c r="Z6" s="111">
        <v>0.69526593678000004</v>
      </c>
      <c r="AA6" s="111">
        <v>0.66674004616000004</v>
      </c>
      <c r="AB6" s="111">
        <v>0.69561799638999999</v>
      </c>
      <c r="AC6" s="111">
        <v>0.75507662427</v>
      </c>
      <c r="AD6" s="111">
        <v>0.74872047080000004</v>
      </c>
      <c r="AE6" s="111">
        <v>0.77337426521999997</v>
      </c>
      <c r="AF6" s="111">
        <v>0.75988618791999996</v>
      </c>
      <c r="AG6" s="111">
        <v>0.74558117763999998</v>
      </c>
      <c r="AH6" s="111">
        <v>0.73531621855999996</v>
      </c>
      <c r="AI6" s="111">
        <v>0.68350922293000005</v>
      </c>
      <c r="AJ6" s="111">
        <v>0.72164809711</v>
      </c>
      <c r="AK6" s="111">
        <v>0.69893460492000004</v>
      </c>
      <c r="AL6" s="111">
        <v>0.71106351827000003</v>
      </c>
      <c r="AM6" s="111">
        <v>0.71189744067000005</v>
      </c>
      <c r="AN6" s="111">
        <v>0.66564767636</v>
      </c>
      <c r="AO6" s="111">
        <v>0.77973742779999999</v>
      </c>
      <c r="AP6" s="111">
        <v>0.76313659522999999</v>
      </c>
      <c r="AQ6" s="111">
        <v>0.75781596578999999</v>
      </c>
      <c r="AR6" s="111">
        <v>0.75108870614000001</v>
      </c>
      <c r="AS6" s="111">
        <v>0.75556496112000004</v>
      </c>
      <c r="AT6" s="111">
        <v>0.72937545517000002</v>
      </c>
      <c r="AU6" s="111">
        <v>0.67877168828000001</v>
      </c>
      <c r="AV6" s="111">
        <v>0.73056449222999997</v>
      </c>
      <c r="AW6" s="111">
        <v>0.69829212804999996</v>
      </c>
      <c r="AX6" s="111">
        <v>0.75375822046999996</v>
      </c>
      <c r="AY6" s="111">
        <v>0.73091509917999997</v>
      </c>
      <c r="AZ6" s="706">
        <v>0.68892952451</v>
      </c>
      <c r="BA6" s="497">
        <v>0.79884060000000001</v>
      </c>
      <c r="BB6" s="497">
        <v>0.80019430000000003</v>
      </c>
      <c r="BC6" s="497">
        <v>0.82194339999999999</v>
      </c>
      <c r="BD6" s="497">
        <v>0.82407430000000004</v>
      </c>
      <c r="BE6" s="497">
        <v>0.82432899999999998</v>
      </c>
      <c r="BF6" s="497">
        <v>0.80075079999999998</v>
      </c>
      <c r="BG6" s="497">
        <v>0.74184050000000001</v>
      </c>
      <c r="BH6" s="497">
        <v>0.78785930000000004</v>
      </c>
      <c r="BI6" s="497">
        <v>0.75346429999999998</v>
      </c>
      <c r="BJ6" s="497">
        <v>0.78106070000000005</v>
      </c>
      <c r="BK6" s="497">
        <v>0.78929099999999996</v>
      </c>
      <c r="BL6" s="497">
        <v>0.74483440000000001</v>
      </c>
      <c r="BM6" s="497">
        <v>0.86730490000000005</v>
      </c>
      <c r="BN6" s="497">
        <v>0.86429049999999996</v>
      </c>
      <c r="BO6" s="497">
        <v>0.88645130000000005</v>
      </c>
      <c r="BP6" s="497">
        <v>0.88397239999999999</v>
      </c>
      <c r="BQ6" s="497">
        <v>0.87993600000000005</v>
      </c>
      <c r="BR6" s="497">
        <v>0.85075409999999996</v>
      </c>
      <c r="BS6" s="497">
        <v>0.78537480000000004</v>
      </c>
      <c r="BT6" s="497">
        <v>0.83092250000000001</v>
      </c>
      <c r="BU6" s="497">
        <v>0.78901270000000001</v>
      </c>
      <c r="BV6" s="497">
        <v>0.81336850000000005</v>
      </c>
    </row>
    <row r="7" spans="1:74" s="92" customFormat="1" ht="12" customHeight="1" x14ac:dyDescent="0.2">
      <c r="A7" s="252" t="s">
        <v>756</v>
      </c>
      <c r="B7" s="494" t="s">
        <v>1386</v>
      </c>
      <c r="C7" s="430">
        <v>3.1295586696000001E-2</v>
      </c>
      <c r="D7" s="430">
        <v>3.0563466760000001E-2</v>
      </c>
      <c r="E7" s="430">
        <v>3.7204449894E-2</v>
      </c>
      <c r="F7" s="430">
        <v>3.7976023608000002E-2</v>
      </c>
      <c r="G7" s="430">
        <v>3.7220423065000001E-2</v>
      </c>
      <c r="H7" s="430">
        <v>4.2690898263000002E-2</v>
      </c>
      <c r="I7" s="430">
        <v>3.8082709947999997E-2</v>
      </c>
      <c r="J7" s="430">
        <v>4.1901542648000001E-2</v>
      </c>
      <c r="K7" s="430">
        <v>3.8419115766000003E-2</v>
      </c>
      <c r="L7" s="430">
        <v>4.3662446087999997E-2</v>
      </c>
      <c r="M7" s="430">
        <v>4.0525326464999997E-2</v>
      </c>
      <c r="N7" s="430">
        <v>4.2173933173999999E-2</v>
      </c>
      <c r="O7" s="430">
        <v>4.4645181875000002E-2</v>
      </c>
      <c r="P7" s="430">
        <v>4.2885108834999998E-2</v>
      </c>
      <c r="Q7" s="430">
        <v>5.1505184012000001E-2</v>
      </c>
      <c r="R7" s="430">
        <v>4.8101870120000001E-2</v>
      </c>
      <c r="S7" s="430">
        <v>6.4170593166999995E-2</v>
      </c>
      <c r="T7" s="430">
        <v>6.0559066561999997E-2</v>
      </c>
      <c r="U7" s="430">
        <v>5.3738973749000003E-2</v>
      </c>
      <c r="V7" s="430">
        <v>6.0734540215E-2</v>
      </c>
      <c r="W7" s="430">
        <v>6.0538793237000003E-2</v>
      </c>
      <c r="X7" s="430">
        <v>5.9065284239000003E-2</v>
      </c>
      <c r="Y7" s="430">
        <v>5.1339770074E-2</v>
      </c>
      <c r="Z7" s="430">
        <v>6.3211621250000002E-2</v>
      </c>
      <c r="AA7" s="430">
        <v>5.3344262535999998E-2</v>
      </c>
      <c r="AB7" s="430">
        <v>6.2005592471000001E-2</v>
      </c>
      <c r="AC7" s="430">
        <v>5.9853524391000001E-2</v>
      </c>
      <c r="AD7" s="430">
        <v>6.4731356721E-2</v>
      </c>
      <c r="AE7" s="430">
        <v>6.5499102532999995E-2</v>
      </c>
      <c r="AF7" s="430">
        <v>6.7371088117999994E-2</v>
      </c>
      <c r="AG7" s="430">
        <v>7.2994892303000006E-2</v>
      </c>
      <c r="AH7" s="430">
        <v>6.5279892532000006E-2</v>
      </c>
      <c r="AI7" s="430">
        <v>6.5176423632999997E-2</v>
      </c>
      <c r="AJ7" s="430">
        <v>6.6892007860000005E-2</v>
      </c>
      <c r="AK7" s="430">
        <v>6.4165659185000001E-2</v>
      </c>
      <c r="AL7" s="430">
        <v>6.2758276724000001E-2</v>
      </c>
      <c r="AM7" s="430">
        <v>4.0946777820000002E-2</v>
      </c>
      <c r="AN7" s="430">
        <v>4.4774972620999998E-2</v>
      </c>
      <c r="AO7" s="430">
        <v>4.6282542024999998E-2</v>
      </c>
      <c r="AP7" s="430">
        <v>4.6348503721000002E-2</v>
      </c>
      <c r="AQ7" s="430">
        <v>4.4341347304000002E-2</v>
      </c>
      <c r="AR7" s="430">
        <v>3.7787911813000001E-2</v>
      </c>
      <c r="AS7" s="430">
        <v>4.4394747769000001E-2</v>
      </c>
      <c r="AT7" s="430">
        <v>4.3195465063000003E-2</v>
      </c>
      <c r="AU7" s="430">
        <v>4.5549147746000003E-2</v>
      </c>
      <c r="AV7" s="430">
        <v>4.8787139908000002E-2</v>
      </c>
      <c r="AW7" s="430">
        <v>4.6008352549999999E-2</v>
      </c>
      <c r="AX7" s="430">
        <v>4.9436364423E-2</v>
      </c>
      <c r="AY7" s="430">
        <v>3.5813965789E-2</v>
      </c>
      <c r="AZ7" s="951">
        <v>3.7692153026999999E-2</v>
      </c>
      <c r="BA7" s="435">
        <v>4.7883299999999997E-2</v>
      </c>
      <c r="BB7" s="435">
        <v>5.3286E-2</v>
      </c>
      <c r="BC7" s="435">
        <v>6.0430200000000003E-2</v>
      </c>
      <c r="BD7" s="435">
        <v>6.13292E-2</v>
      </c>
      <c r="BE7" s="435">
        <v>6.4774799999999993E-2</v>
      </c>
      <c r="BF7" s="435">
        <v>6.6583100000000006E-2</v>
      </c>
      <c r="BG7" s="435">
        <v>6.5567799999999996E-2</v>
      </c>
      <c r="BH7" s="435">
        <v>6.7350999999999994E-2</v>
      </c>
      <c r="BI7" s="435">
        <v>6.4922599999999997E-2</v>
      </c>
      <c r="BJ7" s="435">
        <v>6.8442900000000001E-2</v>
      </c>
      <c r="BK7" s="435">
        <v>6.4978999999999995E-2</v>
      </c>
      <c r="BL7" s="435">
        <v>6.2130600000000001E-2</v>
      </c>
      <c r="BM7" s="435">
        <v>6.9486400000000004E-2</v>
      </c>
      <c r="BN7" s="435">
        <v>6.9140099999999996E-2</v>
      </c>
      <c r="BO7" s="435">
        <v>7.35093E-2</v>
      </c>
      <c r="BP7" s="435">
        <v>7.1915000000000007E-2</v>
      </c>
      <c r="BQ7" s="435">
        <v>7.3773000000000005E-2</v>
      </c>
      <c r="BR7" s="435">
        <v>7.3914400000000005E-2</v>
      </c>
      <c r="BS7" s="435">
        <v>7.1869100000000005E-2</v>
      </c>
      <c r="BT7" s="435">
        <v>7.3089899999999999E-2</v>
      </c>
      <c r="BU7" s="435">
        <v>6.9475099999999998E-2</v>
      </c>
      <c r="BV7" s="435">
        <v>7.29268E-2</v>
      </c>
    </row>
    <row r="8" spans="1:74" s="92" customFormat="1" ht="12" customHeight="1" x14ac:dyDescent="0.2">
      <c r="A8" s="253" t="s">
        <v>534</v>
      </c>
      <c r="B8" s="494" t="s">
        <v>1387</v>
      </c>
      <c r="C8" s="430">
        <v>7.0911891000000005E-2</v>
      </c>
      <c r="D8" s="430">
        <v>6.2452928999999997E-2</v>
      </c>
      <c r="E8" s="430">
        <v>6.9747570999999994E-2</v>
      </c>
      <c r="F8" s="430">
        <v>6.4053737999999999E-2</v>
      </c>
      <c r="G8" s="430">
        <v>6.9145580999999998E-2</v>
      </c>
      <c r="H8" s="430">
        <v>6.9177629000000004E-2</v>
      </c>
      <c r="I8" s="430">
        <v>6.9699365999999999E-2</v>
      </c>
      <c r="J8" s="430">
        <v>6.7535672000000005E-2</v>
      </c>
      <c r="K8" s="430">
        <v>5.9938685999999998E-2</v>
      </c>
      <c r="L8" s="430">
        <v>6.9516270000000005E-2</v>
      </c>
      <c r="M8" s="430">
        <v>6.9719157000000004E-2</v>
      </c>
      <c r="N8" s="430">
        <v>6.6330149000000005E-2</v>
      </c>
      <c r="O8" s="430">
        <v>6.8562037000000006E-2</v>
      </c>
      <c r="P8" s="430">
        <v>6.1770986E-2</v>
      </c>
      <c r="Q8" s="430">
        <v>6.7602050999999996E-2</v>
      </c>
      <c r="R8" s="430">
        <v>6.4392172999999997E-2</v>
      </c>
      <c r="S8" s="430">
        <v>6.8093702000000006E-2</v>
      </c>
      <c r="T8" s="430">
        <v>6.8680964999999997E-2</v>
      </c>
      <c r="U8" s="430">
        <v>7.0732563999999998E-2</v>
      </c>
      <c r="V8" s="430">
        <v>6.8742112999999994E-2</v>
      </c>
      <c r="W8" s="430">
        <v>6.6525910999999993E-2</v>
      </c>
      <c r="X8" s="430">
        <v>7.0353463000000005E-2</v>
      </c>
      <c r="Y8" s="430">
        <v>6.9776497000000007E-2</v>
      </c>
      <c r="Z8" s="430">
        <v>7.4058390000000002E-2</v>
      </c>
      <c r="AA8" s="430">
        <v>6.8115101999999997E-2</v>
      </c>
      <c r="AB8" s="430">
        <v>6.8758653000000003E-2</v>
      </c>
      <c r="AC8" s="430">
        <v>7.3257326999999997E-2</v>
      </c>
      <c r="AD8" s="430">
        <v>6.5203198000000004E-2</v>
      </c>
      <c r="AE8" s="430">
        <v>7.0329593999999995E-2</v>
      </c>
      <c r="AF8" s="430">
        <v>6.9190451E-2</v>
      </c>
      <c r="AG8" s="430">
        <v>7.4712283000000004E-2</v>
      </c>
      <c r="AH8" s="430">
        <v>7.4066025999999993E-2</v>
      </c>
      <c r="AI8" s="430">
        <v>6.9052136E-2</v>
      </c>
      <c r="AJ8" s="430">
        <v>7.1917673000000001E-2</v>
      </c>
      <c r="AK8" s="430">
        <v>7.3805098999999999E-2</v>
      </c>
      <c r="AL8" s="430">
        <v>7.5536473000000007E-2</v>
      </c>
      <c r="AM8" s="430">
        <v>7.2054898000000006E-2</v>
      </c>
      <c r="AN8" s="430">
        <v>6.5210949000000004E-2</v>
      </c>
      <c r="AO8" s="430">
        <v>7.0213963000000004E-2</v>
      </c>
      <c r="AP8" s="430">
        <v>6.5847797999999999E-2</v>
      </c>
      <c r="AQ8" s="430">
        <v>6.8914031000000001E-2</v>
      </c>
      <c r="AR8" s="430">
        <v>6.9423086999999994E-2</v>
      </c>
      <c r="AS8" s="430">
        <v>7.1864042000000003E-2</v>
      </c>
      <c r="AT8" s="430">
        <v>7.1942357999999998E-2</v>
      </c>
      <c r="AU8" s="430">
        <v>6.7601976999999994E-2</v>
      </c>
      <c r="AV8" s="430">
        <v>7.3174635000000002E-2</v>
      </c>
      <c r="AW8" s="430">
        <v>7.1913331999999996E-2</v>
      </c>
      <c r="AX8" s="430">
        <v>7.5133699999999998E-2</v>
      </c>
      <c r="AY8" s="430">
        <v>7.3570700000000003E-2</v>
      </c>
      <c r="AZ8" s="951">
        <v>6.4622700000000005E-2</v>
      </c>
      <c r="BA8" s="435">
        <v>7.1335200000000001E-2</v>
      </c>
      <c r="BB8" s="435">
        <v>6.7924100000000001E-2</v>
      </c>
      <c r="BC8" s="435">
        <v>7.1676599999999993E-2</v>
      </c>
      <c r="BD8" s="435">
        <v>6.9896200000000006E-2</v>
      </c>
      <c r="BE8" s="435">
        <v>7.23192E-2</v>
      </c>
      <c r="BF8" s="435">
        <v>7.2768200000000005E-2</v>
      </c>
      <c r="BG8" s="435">
        <v>6.8929699999999997E-2</v>
      </c>
      <c r="BH8" s="435">
        <v>7.3015899999999995E-2</v>
      </c>
      <c r="BI8" s="435">
        <v>7.3122599999999996E-2</v>
      </c>
      <c r="BJ8" s="435">
        <v>7.5082599999999999E-2</v>
      </c>
      <c r="BK8" s="435">
        <v>7.4322700000000005E-2</v>
      </c>
      <c r="BL8" s="435">
        <v>6.4593399999999995E-2</v>
      </c>
      <c r="BM8" s="435">
        <v>7.1689900000000001E-2</v>
      </c>
      <c r="BN8" s="435">
        <v>6.83589E-2</v>
      </c>
      <c r="BO8" s="435">
        <v>7.2677000000000005E-2</v>
      </c>
      <c r="BP8" s="435">
        <v>7.1033499999999999E-2</v>
      </c>
      <c r="BQ8" s="435">
        <v>7.3361899999999994E-2</v>
      </c>
      <c r="BR8" s="435">
        <v>7.3956400000000005E-2</v>
      </c>
      <c r="BS8" s="435">
        <v>6.9998500000000005E-2</v>
      </c>
      <c r="BT8" s="435">
        <v>7.4068999999999996E-2</v>
      </c>
      <c r="BU8" s="435">
        <v>7.3839299999999997E-2</v>
      </c>
      <c r="BV8" s="435">
        <v>7.5573600000000005E-2</v>
      </c>
    </row>
    <row r="9" spans="1:74" s="92" customFormat="1" ht="12" customHeight="1" x14ac:dyDescent="0.2">
      <c r="A9" s="252" t="s">
        <v>32</v>
      </c>
      <c r="B9" s="494" t="s">
        <v>1049</v>
      </c>
      <c r="C9" s="430">
        <v>9.0445440338999997E-2</v>
      </c>
      <c r="D9" s="430">
        <v>8.4295369504999995E-2</v>
      </c>
      <c r="E9" s="430">
        <v>9.9925772955000006E-2</v>
      </c>
      <c r="F9" s="430">
        <v>9.3226296515000001E-2</v>
      </c>
      <c r="G9" s="430">
        <v>0.10126989058999999</v>
      </c>
      <c r="H9" s="430">
        <v>0.10093043737</v>
      </c>
      <c r="I9" s="430">
        <v>9.7857899541000007E-2</v>
      </c>
      <c r="J9" s="430">
        <v>0.10366304295999999</v>
      </c>
      <c r="K9" s="430">
        <v>9.3779508760000005E-2</v>
      </c>
      <c r="L9" s="430">
        <v>0.10251750935999999</v>
      </c>
      <c r="M9" s="430">
        <v>9.8440532644999995E-2</v>
      </c>
      <c r="N9" s="430">
        <v>9.6384766051999998E-2</v>
      </c>
      <c r="O9" s="430">
        <v>9.4873179532999993E-2</v>
      </c>
      <c r="P9" s="430">
        <v>8.4836274655999994E-2</v>
      </c>
      <c r="Q9" s="430">
        <v>0.10129646168000001</v>
      </c>
      <c r="R9" s="430">
        <v>9.4316623178999998E-2</v>
      </c>
      <c r="S9" s="430">
        <v>0.10161271169</v>
      </c>
      <c r="T9" s="430">
        <v>0.10170823338</v>
      </c>
      <c r="U9" s="430">
        <v>9.9522741376000007E-2</v>
      </c>
      <c r="V9" s="430">
        <v>0.10520595063</v>
      </c>
      <c r="W9" s="430">
        <v>9.4846362089999997E-2</v>
      </c>
      <c r="X9" s="430">
        <v>0.10450731263</v>
      </c>
      <c r="Y9" s="430">
        <v>9.8356733776999994E-2</v>
      </c>
      <c r="Z9" s="430">
        <v>9.7879534734000004E-2</v>
      </c>
      <c r="AA9" s="430">
        <v>9.0130072172999995E-2</v>
      </c>
      <c r="AB9" s="430">
        <v>9.2289611364000004E-2</v>
      </c>
      <c r="AC9" s="430">
        <v>9.8795079987999995E-2</v>
      </c>
      <c r="AD9" s="430">
        <v>9.1449379004000006E-2</v>
      </c>
      <c r="AE9" s="430">
        <v>0.10631524586</v>
      </c>
      <c r="AF9" s="430">
        <v>9.8013146474999993E-2</v>
      </c>
      <c r="AG9" s="430">
        <v>0.10444976534</v>
      </c>
      <c r="AH9" s="430">
        <v>0.10217663688</v>
      </c>
      <c r="AI9" s="430">
        <v>9.6094017628999995E-2</v>
      </c>
      <c r="AJ9" s="430">
        <v>0.10426275608</v>
      </c>
      <c r="AK9" s="430">
        <v>9.7135473264000002E-2</v>
      </c>
      <c r="AL9" s="430">
        <v>9.7274681693999998E-2</v>
      </c>
      <c r="AM9" s="430">
        <v>9.5196402018000004E-2</v>
      </c>
      <c r="AN9" s="430">
        <v>8.8392004287999995E-2</v>
      </c>
      <c r="AO9" s="430">
        <v>9.7058455887999995E-2</v>
      </c>
      <c r="AP9" s="430">
        <v>9.9199712635999998E-2</v>
      </c>
      <c r="AQ9" s="430">
        <v>9.8368802970000002E-2</v>
      </c>
      <c r="AR9" s="430">
        <v>0.10171643336</v>
      </c>
      <c r="AS9" s="430">
        <v>0.1032621837</v>
      </c>
      <c r="AT9" s="430">
        <v>0.10255859827</v>
      </c>
      <c r="AU9" s="430">
        <v>9.7241068272999998E-2</v>
      </c>
      <c r="AV9" s="430">
        <v>0.10400030317</v>
      </c>
      <c r="AW9" s="430">
        <v>9.3848392303000003E-2</v>
      </c>
      <c r="AX9" s="430">
        <v>0.10328379309999999</v>
      </c>
      <c r="AY9" s="430">
        <v>9.3143639567999995E-2</v>
      </c>
      <c r="AZ9" s="951">
        <v>8.7498844034000003E-2</v>
      </c>
      <c r="BA9" s="435">
        <v>9.6848500000000004E-2</v>
      </c>
      <c r="BB9" s="435">
        <v>9.5152500000000001E-2</v>
      </c>
      <c r="BC9" s="435">
        <v>0.102229</v>
      </c>
      <c r="BD9" s="435">
        <v>9.9845100000000006E-2</v>
      </c>
      <c r="BE9" s="435">
        <v>0.1018593</v>
      </c>
      <c r="BF9" s="435">
        <v>0.1024206</v>
      </c>
      <c r="BG9" s="435">
        <v>9.5512899999999998E-2</v>
      </c>
      <c r="BH9" s="435">
        <v>0.10337209999999999</v>
      </c>
      <c r="BI9" s="435">
        <v>9.7034599999999999E-2</v>
      </c>
      <c r="BJ9" s="435">
        <v>0.10027560000000001</v>
      </c>
      <c r="BK9" s="435">
        <v>9.4115299999999999E-2</v>
      </c>
      <c r="BL9" s="435">
        <v>8.7537299999999998E-2</v>
      </c>
      <c r="BM9" s="435">
        <v>9.7018999999999994E-2</v>
      </c>
      <c r="BN9" s="435">
        <v>9.5506800000000003E-2</v>
      </c>
      <c r="BO9" s="435">
        <v>0.10264529999999999</v>
      </c>
      <c r="BP9" s="435">
        <v>0.1000408</v>
      </c>
      <c r="BQ9" s="435">
        <v>0.10196819999999999</v>
      </c>
      <c r="BR9" s="435">
        <v>0.10236919999999999</v>
      </c>
      <c r="BS9" s="435">
        <v>9.5402000000000001E-2</v>
      </c>
      <c r="BT9" s="435">
        <v>0.103163</v>
      </c>
      <c r="BU9" s="435">
        <v>9.6836400000000003E-2</v>
      </c>
      <c r="BV9" s="435">
        <v>0.100064</v>
      </c>
    </row>
    <row r="10" spans="1:74" s="92" customFormat="1" ht="12" customHeight="1" x14ac:dyDescent="0.2">
      <c r="A10" s="249" t="s">
        <v>22</v>
      </c>
      <c r="B10" s="494" t="s">
        <v>1042</v>
      </c>
      <c r="C10" s="430">
        <v>1.0409272000000001E-2</v>
      </c>
      <c r="D10" s="430">
        <v>9.1119540000000002E-3</v>
      </c>
      <c r="E10" s="430">
        <v>9.7821339999999996E-3</v>
      </c>
      <c r="F10" s="430">
        <v>9.5936300000000006E-3</v>
      </c>
      <c r="G10" s="430">
        <v>9.9210500000000007E-3</v>
      </c>
      <c r="H10" s="430">
        <v>9.5742220000000003E-3</v>
      </c>
      <c r="I10" s="430">
        <v>9.9702699999999998E-3</v>
      </c>
      <c r="J10" s="430">
        <v>1.0013032E-2</v>
      </c>
      <c r="K10" s="430">
        <v>9.7550359999999999E-3</v>
      </c>
      <c r="L10" s="430">
        <v>9.8235370000000002E-3</v>
      </c>
      <c r="M10" s="430">
        <v>9.984784E-3</v>
      </c>
      <c r="N10" s="430">
        <v>1.0449682E-2</v>
      </c>
      <c r="O10" s="430">
        <v>1.0238208E-2</v>
      </c>
      <c r="P10" s="430">
        <v>9.3120979999999996E-3</v>
      </c>
      <c r="Q10" s="430">
        <v>1.0312777E-2</v>
      </c>
      <c r="R10" s="430">
        <v>9.8442159999999994E-3</v>
      </c>
      <c r="S10" s="430">
        <v>9.9832840000000003E-3</v>
      </c>
      <c r="T10" s="430">
        <v>9.6322040000000001E-3</v>
      </c>
      <c r="U10" s="430">
        <v>9.8154060000000005E-3</v>
      </c>
      <c r="V10" s="430">
        <v>9.7159640000000005E-3</v>
      </c>
      <c r="W10" s="430">
        <v>9.7045729999999993E-3</v>
      </c>
      <c r="X10" s="430">
        <v>1.0237883999999999E-2</v>
      </c>
      <c r="Y10" s="430">
        <v>1.0131223E-2</v>
      </c>
      <c r="Z10" s="430">
        <v>1.0417727E-2</v>
      </c>
      <c r="AA10" s="430">
        <v>1.0151643E-2</v>
      </c>
      <c r="AB10" s="430">
        <v>9.4763969999999993E-3</v>
      </c>
      <c r="AC10" s="430">
        <v>1.0016977999999999E-2</v>
      </c>
      <c r="AD10" s="430">
        <v>9.5712680000000008E-3</v>
      </c>
      <c r="AE10" s="430">
        <v>9.6306849999999999E-3</v>
      </c>
      <c r="AF10" s="430">
        <v>9.3058140000000008E-3</v>
      </c>
      <c r="AG10" s="430">
        <v>9.5326070000000002E-3</v>
      </c>
      <c r="AH10" s="430">
        <v>9.5657789999999999E-3</v>
      </c>
      <c r="AI10" s="430">
        <v>9.3042790000000004E-3</v>
      </c>
      <c r="AJ10" s="430">
        <v>9.6812129999999993E-3</v>
      </c>
      <c r="AK10" s="430">
        <v>9.7002040000000005E-3</v>
      </c>
      <c r="AL10" s="430">
        <v>1.0132293000000001E-2</v>
      </c>
      <c r="AM10" s="430">
        <v>1.0133039E-2</v>
      </c>
      <c r="AN10" s="430">
        <v>9.1422880000000002E-3</v>
      </c>
      <c r="AO10" s="430">
        <v>1.0128052E-2</v>
      </c>
      <c r="AP10" s="430">
        <v>9.6758929999999996E-3</v>
      </c>
      <c r="AQ10" s="430">
        <v>9.6689789999999994E-3</v>
      </c>
      <c r="AR10" s="430">
        <v>9.5783220000000002E-3</v>
      </c>
      <c r="AS10" s="430">
        <v>9.7775910000000004E-3</v>
      </c>
      <c r="AT10" s="430">
        <v>9.9953379999999994E-3</v>
      </c>
      <c r="AU10" s="430">
        <v>9.5987959999999997E-3</v>
      </c>
      <c r="AV10" s="430">
        <v>9.7163690000000007E-3</v>
      </c>
      <c r="AW10" s="430">
        <v>9.5292610000000007E-3</v>
      </c>
      <c r="AX10" s="430">
        <v>9.9073670000000003E-3</v>
      </c>
      <c r="AY10" s="430">
        <v>9.7698400000000001E-3</v>
      </c>
      <c r="AZ10" s="951">
        <v>9.0563099999999997E-3</v>
      </c>
      <c r="BA10" s="435">
        <v>9.5145100000000003E-3</v>
      </c>
      <c r="BB10" s="435">
        <v>9.5073399999999995E-3</v>
      </c>
      <c r="BC10" s="435">
        <v>8.8012799999999999E-3</v>
      </c>
      <c r="BD10" s="435">
        <v>9.4476400000000002E-3</v>
      </c>
      <c r="BE10" s="435">
        <v>1.0004799999999999E-2</v>
      </c>
      <c r="BF10" s="435">
        <v>1.0152400000000001E-2</v>
      </c>
      <c r="BG10" s="435">
        <v>9.9002099999999996E-3</v>
      </c>
      <c r="BH10" s="435">
        <v>9.8291000000000003E-3</v>
      </c>
      <c r="BI10" s="435">
        <v>9.8168999999999999E-3</v>
      </c>
      <c r="BJ10" s="435">
        <v>1.02539E-2</v>
      </c>
      <c r="BK10" s="435">
        <v>1.0198199999999999E-2</v>
      </c>
      <c r="BL10" s="435">
        <v>9.4171499999999991E-3</v>
      </c>
      <c r="BM10" s="435">
        <v>9.9627599999999993E-3</v>
      </c>
      <c r="BN10" s="435">
        <v>9.9092899999999994E-3</v>
      </c>
      <c r="BO10" s="435">
        <v>8.7950600000000004E-3</v>
      </c>
      <c r="BP10" s="435">
        <v>9.4578800000000001E-3</v>
      </c>
      <c r="BQ10" s="435">
        <v>1.01428E-2</v>
      </c>
      <c r="BR10" s="435">
        <v>1.03251E-2</v>
      </c>
      <c r="BS10" s="435">
        <v>1.00006E-2</v>
      </c>
      <c r="BT10" s="435">
        <v>9.6919599999999995E-3</v>
      </c>
      <c r="BU10" s="435">
        <v>9.6472199999999998E-3</v>
      </c>
      <c r="BV10" s="435">
        <v>1.03006E-2</v>
      </c>
    </row>
    <row r="11" spans="1:74" s="92" customFormat="1" ht="12" customHeight="1" x14ac:dyDescent="0.2">
      <c r="A11" s="249" t="s">
        <v>21</v>
      </c>
      <c r="B11" s="494" t="s">
        <v>1388</v>
      </c>
      <c r="C11" s="430">
        <v>8.2562257E-2</v>
      </c>
      <c r="D11" s="430">
        <v>7.2745778999999997E-2</v>
      </c>
      <c r="E11" s="430">
        <v>8.3377053000000007E-2</v>
      </c>
      <c r="F11" s="430">
        <v>6.8464633999999996E-2</v>
      </c>
      <c r="G11" s="430">
        <v>7.9700155999999994E-2</v>
      </c>
      <c r="H11" s="430">
        <v>8.8670357000000005E-2</v>
      </c>
      <c r="I11" s="430">
        <v>8.3824154999999997E-2</v>
      </c>
      <c r="J11" s="430">
        <v>7.2105621999999994E-2</v>
      </c>
      <c r="K11" s="430">
        <v>5.8093213999999997E-2</v>
      </c>
      <c r="L11" s="430">
        <v>4.9021632000000002E-2</v>
      </c>
      <c r="M11" s="430">
        <v>6.1068480000000001E-2</v>
      </c>
      <c r="N11" s="430">
        <v>6.9705592999999996E-2</v>
      </c>
      <c r="O11" s="430">
        <v>7.7637388000000002E-2</v>
      </c>
      <c r="P11" s="430">
        <v>6.8107417000000003E-2</v>
      </c>
      <c r="Q11" s="430">
        <v>7.2782741999999997E-2</v>
      </c>
      <c r="R11" s="430">
        <v>6.7624503000000002E-2</v>
      </c>
      <c r="S11" s="430">
        <v>9.4346204000000003E-2</v>
      </c>
      <c r="T11" s="430">
        <v>7.3604479E-2</v>
      </c>
      <c r="U11" s="430">
        <v>7.4988027999999998E-2</v>
      </c>
      <c r="V11" s="430">
        <v>7.2652012000000002E-2</v>
      </c>
      <c r="W11" s="430">
        <v>5.7716463000000003E-2</v>
      </c>
      <c r="X11" s="430">
        <v>5.3474774000000003E-2</v>
      </c>
      <c r="Y11" s="430">
        <v>5.8091627999999999E-2</v>
      </c>
      <c r="Z11" s="430">
        <v>6.4922338999999996E-2</v>
      </c>
      <c r="AA11" s="430">
        <v>7.3541920999999996E-2</v>
      </c>
      <c r="AB11" s="430">
        <v>7.0953560999999998E-2</v>
      </c>
      <c r="AC11" s="430">
        <v>7.9713311999999995E-2</v>
      </c>
      <c r="AD11" s="430">
        <v>7.1364516000000003E-2</v>
      </c>
      <c r="AE11" s="430">
        <v>8.3516284999999996E-2</v>
      </c>
      <c r="AF11" s="430">
        <v>7.6417096000000004E-2</v>
      </c>
      <c r="AG11" s="430">
        <v>7.2962142999999993E-2</v>
      </c>
      <c r="AH11" s="430">
        <v>6.9913863000000007E-2</v>
      </c>
      <c r="AI11" s="430">
        <v>5.4289498999999998E-2</v>
      </c>
      <c r="AJ11" s="430">
        <v>5.2381746E-2</v>
      </c>
      <c r="AK11" s="430">
        <v>5.7060339000000002E-2</v>
      </c>
      <c r="AL11" s="430">
        <v>6.6647054999999997E-2</v>
      </c>
      <c r="AM11" s="430">
        <v>7.3116266999999999E-2</v>
      </c>
      <c r="AN11" s="430">
        <v>6.6674189999999994E-2</v>
      </c>
      <c r="AO11" s="430">
        <v>7.6613433999999994E-2</v>
      </c>
      <c r="AP11" s="430">
        <v>7.7930172000000006E-2</v>
      </c>
      <c r="AQ11" s="430">
        <v>8.3110824E-2</v>
      </c>
      <c r="AR11" s="430">
        <v>7.5614560999999997E-2</v>
      </c>
      <c r="AS11" s="430">
        <v>6.8186341999999997E-2</v>
      </c>
      <c r="AT11" s="430">
        <v>6.8181174999999997E-2</v>
      </c>
      <c r="AU11" s="430">
        <v>5.2277095000000003E-2</v>
      </c>
      <c r="AV11" s="430">
        <v>5.6454514999999997E-2</v>
      </c>
      <c r="AW11" s="430">
        <v>6.2837139E-2</v>
      </c>
      <c r="AX11" s="430">
        <v>8.0168000000000003E-2</v>
      </c>
      <c r="AY11" s="430">
        <v>9.3169100000000005E-2</v>
      </c>
      <c r="AZ11" s="951">
        <v>7.6915399999999995E-2</v>
      </c>
      <c r="BA11" s="435">
        <v>7.4390899999999996E-2</v>
      </c>
      <c r="BB11" s="435">
        <v>7.4019699999999994E-2</v>
      </c>
      <c r="BC11" s="435">
        <v>8.4349499999999994E-2</v>
      </c>
      <c r="BD11" s="435">
        <v>8.2821800000000001E-2</v>
      </c>
      <c r="BE11" s="435">
        <v>7.9450000000000007E-2</v>
      </c>
      <c r="BF11" s="435">
        <v>6.9620899999999999E-2</v>
      </c>
      <c r="BG11" s="435">
        <v>5.7644599999999997E-2</v>
      </c>
      <c r="BH11" s="435">
        <v>5.6393800000000001E-2</v>
      </c>
      <c r="BI11" s="435">
        <v>6.32408E-2</v>
      </c>
      <c r="BJ11" s="435">
        <v>7.0274199999999995E-2</v>
      </c>
      <c r="BK11" s="435">
        <v>7.9374500000000001E-2</v>
      </c>
      <c r="BL11" s="435">
        <v>7.0493899999999998E-2</v>
      </c>
      <c r="BM11" s="435">
        <v>7.9598500000000003E-2</v>
      </c>
      <c r="BN11" s="435">
        <v>8.0029000000000003E-2</v>
      </c>
      <c r="BO11" s="435">
        <v>9.2809500000000003E-2</v>
      </c>
      <c r="BP11" s="435">
        <v>8.9401099999999997E-2</v>
      </c>
      <c r="BQ11" s="435">
        <v>8.3235100000000006E-2</v>
      </c>
      <c r="BR11" s="435">
        <v>7.1606400000000001E-2</v>
      </c>
      <c r="BS11" s="435">
        <v>5.9555299999999999E-2</v>
      </c>
      <c r="BT11" s="435">
        <v>5.8203299999999999E-2</v>
      </c>
      <c r="BU11" s="435">
        <v>6.4937700000000001E-2</v>
      </c>
      <c r="BV11" s="435">
        <v>7.2227799999999995E-2</v>
      </c>
    </row>
    <row r="12" spans="1:74" s="92" customFormat="1" ht="12" customHeight="1" x14ac:dyDescent="0.2">
      <c r="A12" s="249" t="s">
        <v>23</v>
      </c>
      <c r="B12" s="494" t="s">
        <v>1050</v>
      </c>
      <c r="C12" s="430">
        <v>4.1749811449000002E-2</v>
      </c>
      <c r="D12" s="430">
        <v>4.7379889800999997E-2</v>
      </c>
      <c r="E12" s="430">
        <v>6.2745633832999997E-2</v>
      </c>
      <c r="F12" s="430">
        <v>7.1024436068000005E-2</v>
      </c>
      <c r="G12" s="430">
        <v>7.9407709874999996E-2</v>
      </c>
      <c r="H12" s="430">
        <v>8.2558274757000005E-2</v>
      </c>
      <c r="I12" s="430">
        <v>8.2509892079000002E-2</v>
      </c>
      <c r="J12" s="430">
        <v>7.7114308822000002E-2</v>
      </c>
      <c r="K12" s="430">
        <v>7.0065207402999999E-2</v>
      </c>
      <c r="L12" s="430">
        <v>6.3148628866000006E-2</v>
      </c>
      <c r="M12" s="430">
        <v>4.6670361052000002E-2</v>
      </c>
      <c r="N12" s="430">
        <v>3.9621300310000003E-2</v>
      </c>
      <c r="O12" s="430">
        <v>4.3675299218000001E-2</v>
      </c>
      <c r="P12" s="430">
        <v>5.0933793393999997E-2</v>
      </c>
      <c r="Q12" s="430">
        <v>6.7325015811000005E-2</v>
      </c>
      <c r="R12" s="430">
        <v>8.0194509095000005E-2</v>
      </c>
      <c r="S12" s="430">
        <v>9.1190972679000004E-2</v>
      </c>
      <c r="T12" s="430">
        <v>9.2487859398E-2</v>
      </c>
      <c r="U12" s="430">
        <v>9.7451383101999994E-2</v>
      </c>
      <c r="V12" s="430">
        <v>9.2601168930000005E-2</v>
      </c>
      <c r="W12" s="430">
        <v>8.1384087878E-2</v>
      </c>
      <c r="X12" s="430">
        <v>7.4137835700000002E-2</v>
      </c>
      <c r="Y12" s="430">
        <v>5.6740301728E-2</v>
      </c>
      <c r="Z12" s="430">
        <v>5.029190436E-2</v>
      </c>
      <c r="AA12" s="430">
        <v>5.2445049937999998E-2</v>
      </c>
      <c r="AB12" s="430">
        <v>6.5105614581999996E-2</v>
      </c>
      <c r="AC12" s="430">
        <v>8.4310594165000002E-2</v>
      </c>
      <c r="AD12" s="430">
        <v>9.8328315939999994E-2</v>
      </c>
      <c r="AE12" s="430">
        <v>0.11195799231</v>
      </c>
      <c r="AF12" s="430">
        <v>0.11913921719999999</v>
      </c>
      <c r="AG12" s="430">
        <v>0.12016774534999999</v>
      </c>
      <c r="AH12" s="430">
        <v>0.11811487311</v>
      </c>
      <c r="AI12" s="430">
        <v>0.1014239861</v>
      </c>
      <c r="AJ12" s="430">
        <v>9.5763818102999998E-2</v>
      </c>
      <c r="AK12" s="430">
        <v>6.9727863628E-2</v>
      </c>
      <c r="AL12" s="430">
        <v>6.3761223805999995E-2</v>
      </c>
      <c r="AM12" s="430">
        <v>7.4548590316999994E-2</v>
      </c>
      <c r="AN12" s="430">
        <v>7.9782508498000004E-2</v>
      </c>
      <c r="AO12" s="430">
        <v>0.11138038758</v>
      </c>
      <c r="AP12" s="430">
        <v>0.12661918688000001</v>
      </c>
      <c r="AQ12" s="430">
        <v>0.13908362761000001</v>
      </c>
      <c r="AR12" s="430">
        <v>0.14711437286000001</v>
      </c>
      <c r="AS12" s="430">
        <v>0.15365845663</v>
      </c>
      <c r="AT12" s="430">
        <v>0.14582571642</v>
      </c>
      <c r="AU12" s="430">
        <v>0.13010705318999999</v>
      </c>
      <c r="AV12" s="430">
        <v>0.11449224601000001</v>
      </c>
      <c r="AW12" s="430">
        <v>8.7608629598999996E-2</v>
      </c>
      <c r="AX12" s="430">
        <v>7.4976937943999997E-2</v>
      </c>
      <c r="AY12" s="430">
        <v>8.2687250000000004E-2</v>
      </c>
      <c r="AZ12" s="951">
        <v>9.2955759999999998E-2</v>
      </c>
      <c r="BA12" s="435">
        <v>0.1277404</v>
      </c>
      <c r="BB12" s="435">
        <v>0.145118</v>
      </c>
      <c r="BC12" s="435">
        <v>0.16256780000000001</v>
      </c>
      <c r="BD12" s="435">
        <v>0.17198949999999999</v>
      </c>
      <c r="BE12" s="435">
        <v>0.17753459999999999</v>
      </c>
      <c r="BF12" s="435">
        <v>0.16949639999999999</v>
      </c>
      <c r="BG12" s="435">
        <v>0.14758450000000001</v>
      </c>
      <c r="BH12" s="435">
        <v>0.13269249999999999</v>
      </c>
      <c r="BI12" s="435">
        <v>9.8828299999999994E-2</v>
      </c>
      <c r="BJ12" s="435">
        <v>8.7024099999999993E-2</v>
      </c>
      <c r="BK12" s="435">
        <v>9.7900000000000001E-2</v>
      </c>
      <c r="BL12" s="435">
        <v>0.10892880000000001</v>
      </c>
      <c r="BM12" s="435">
        <v>0.14868600000000001</v>
      </c>
      <c r="BN12" s="435">
        <v>0.17046169999999999</v>
      </c>
      <c r="BO12" s="435">
        <v>0.1922441</v>
      </c>
      <c r="BP12" s="435">
        <v>0.2047909</v>
      </c>
      <c r="BQ12" s="435">
        <v>0.2118855</v>
      </c>
      <c r="BR12" s="435">
        <v>0.20423160000000001</v>
      </c>
      <c r="BS12" s="435">
        <v>0.17775750000000001</v>
      </c>
      <c r="BT12" s="435">
        <v>0.1583233</v>
      </c>
      <c r="BU12" s="435">
        <v>0.11784790000000001</v>
      </c>
      <c r="BV12" s="435">
        <v>0.10285619999999999</v>
      </c>
    </row>
    <row r="13" spans="1:74" s="92" customFormat="1" ht="12" customHeight="1" x14ac:dyDescent="0.2">
      <c r="A13" s="234" t="s">
        <v>25</v>
      </c>
      <c r="B13" s="494" t="s">
        <v>1389</v>
      </c>
      <c r="C13" s="430">
        <v>3.6596226000000003E-2</v>
      </c>
      <c r="D13" s="430">
        <v>3.3262993999999997E-2</v>
      </c>
      <c r="E13" s="430">
        <v>3.6768236000000003E-2</v>
      </c>
      <c r="F13" s="430">
        <v>3.4088808999999998E-2</v>
      </c>
      <c r="G13" s="430">
        <v>3.4591025999999997E-2</v>
      </c>
      <c r="H13" s="430">
        <v>3.3320338999999997E-2</v>
      </c>
      <c r="I13" s="430">
        <v>3.3990345999999998E-2</v>
      </c>
      <c r="J13" s="430">
        <v>3.3804215999999998E-2</v>
      </c>
      <c r="K13" s="430">
        <v>3.2226788999999999E-2</v>
      </c>
      <c r="L13" s="430">
        <v>3.4371935999999999E-2</v>
      </c>
      <c r="M13" s="430">
        <v>3.4132088999999997E-2</v>
      </c>
      <c r="N13" s="430">
        <v>3.5175775999999999E-2</v>
      </c>
      <c r="O13" s="430">
        <v>3.5007365999999998E-2</v>
      </c>
      <c r="P13" s="430">
        <v>3.1346253999999997E-2</v>
      </c>
      <c r="Q13" s="430">
        <v>3.3587986E-2</v>
      </c>
      <c r="R13" s="430">
        <v>3.1720568999999997E-2</v>
      </c>
      <c r="S13" s="430">
        <v>3.3821695999999998E-2</v>
      </c>
      <c r="T13" s="430">
        <v>3.1621699000000003E-2</v>
      </c>
      <c r="U13" s="430">
        <v>3.2703676000000001E-2</v>
      </c>
      <c r="V13" s="430">
        <v>3.2611925999999999E-2</v>
      </c>
      <c r="W13" s="430">
        <v>3.0648379E-2</v>
      </c>
      <c r="X13" s="430">
        <v>3.2976605999999999E-2</v>
      </c>
      <c r="Y13" s="430">
        <v>3.2789169E-2</v>
      </c>
      <c r="Z13" s="430">
        <v>3.5336956000000003E-2</v>
      </c>
      <c r="AA13" s="430">
        <v>3.4524355999999999E-2</v>
      </c>
      <c r="AB13" s="430">
        <v>3.1897765000000002E-2</v>
      </c>
      <c r="AC13" s="430">
        <v>3.3233466000000003E-2</v>
      </c>
      <c r="AD13" s="430">
        <v>3.1398389999999998E-2</v>
      </c>
      <c r="AE13" s="430">
        <v>3.3303206000000002E-2</v>
      </c>
      <c r="AF13" s="430">
        <v>3.0419160000000001E-2</v>
      </c>
      <c r="AG13" s="430">
        <v>3.1727716000000003E-2</v>
      </c>
      <c r="AH13" s="430">
        <v>3.2156325999999999E-2</v>
      </c>
      <c r="AI13" s="430">
        <v>3.0572499999999999E-2</v>
      </c>
      <c r="AJ13" s="430">
        <v>3.2227746000000002E-2</v>
      </c>
      <c r="AK13" s="430">
        <v>3.237781E-2</v>
      </c>
      <c r="AL13" s="430">
        <v>3.3046866000000001E-2</v>
      </c>
      <c r="AM13" s="430">
        <v>3.2914406E-2</v>
      </c>
      <c r="AN13" s="430">
        <v>2.9935564000000001E-2</v>
      </c>
      <c r="AO13" s="430">
        <v>3.2717846000000002E-2</v>
      </c>
      <c r="AP13" s="430">
        <v>3.0942449E-2</v>
      </c>
      <c r="AQ13" s="430">
        <v>3.0622126E-2</v>
      </c>
      <c r="AR13" s="430">
        <v>2.9854469000000002E-2</v>
      </c>
      <c r="AS13" s="430">
        <v>3.0475215999999999E-2</v>
      </c>
      <c r="AT13" s="430">
        <v>3.0039395999999999E-2</v>
      </c>
      <c r="AU13" s="430">
        <v>2.9367989000000001E-2</v>
      </c>
      <c r="AV13" s="430">
        <v>3.1203706000000001E-2</v>
      </c>
      <c r="AW13" s="430">
        <v>3.1316169999999997E-2</v>
      </c>
      <c r="AX13" s="430">
        <v>3.2347099999999997E-2</v>
      </c>
      <c r="AY13" s="430">
        <v>3.2113599999999999E-2</v>
      </c>
      <c r="AZ13" s="951">
        <v>2.9670599999999998E-2</v>
      </c>
      <c r="BA13" s="435">
        <v>3.1916800000000002E-2</v>
      </c>
      <c r="BB13" s="435">
        <v>3.0000700000000002E-2</v>
      </c>
      <c r="BC13" s="435">
        <v>3.1226500000000001E-2</v>
      </c>
      <c r="BD13" s="435">
        <v>3.0311600000000001E-2</v>
      </c>
      <c r="BE13" s="435">
        <v>3.1493199999999999E-2</v>
      </c>
      <c r="BF13" s="435">
        <v>3.1786000000000002E-2</v>
      </c>
      <c r="BG13" s="435">
        <v>3.02084E-2</v>
      </c>
      <c r="BH13" s="435">
        <v>3.2033499999999999E-2</v>
      </c>
      <c r="BI13" s="435">
        <v>3.1336000000000003E-2</v>
      </c>
      <c r="BJ13" s="435">
        <v>3.2275400000000003E-2</v>
      </c>
      <c r="BK13" s="435">
        <v>3.2126000000000002E-2</v>
      </c>
      <c r="BL13" s="435">
        <v>2.9678800000000002E-2</v>
      </c>
      <c r="BM13" s="435">
        <v>3.1939299999999997E-2</v>
      </c>
      <c r="BN13" s="435">
        <v>3.0111499999999999E-2</v>
      </c>
      <c r="BO13" s="435">
        <v>3.1306E-2</v>
      </c>
      <c r="BP13" s="435">
        <v>3.03789E-2</v>
      </c>
      <c r="BQ13" s="435">
        <v>3.1554400000000003E-2</v>
      </c>
      <c r="BR13" s="435">
        <v>3.1758000000000002E-2</v>
      </c>
      <c r="BS13" s="435">
        <v>3.0103899999999999E-2</v>
      </c>
      <c r="BT13" s="435">
        <v>3.1760900000000002E-2</v>
      </c>
      <c r="BU13" s="435">
        <v>3.1106999999999999E-2</v>
      </c>
      <c r="BV13" s="435">
        <v>3.1748400000000003E-2</v>
      </c>
    </row>
    <row r="14" spans="1:74" s="92" customFormat="1" ht="12" customHeight="1" x14ac:dyDescent="0.2">
      <c r="A14" s="234" t="s">
        <v>24</v>
      </c>
      <c r="B14" s="494" t="s">
        <v>1390</v>
      </c>
      <c r="C14" s="430">
        <v>0.184982545</v>
      </c>
      <c r="D14" s="430">
        <v>0.16891719099999999</v>
      </c>
      <c r="E14" s="430">
        <v>0.179138305</v>
      </c>
      <c r="F14" s="430">
        <v>0.174034671</v>
      </c>
      <c r="G14" s="430">
        <v>0.180340415</v>
      </c>
      <c r="H14" s="430">
        <v>0.17815938100000001</v>
      </c>
      <c r="I14" s="430">
        <v>0.18569264499999999</v>
      </c>
      <c r="J14" s="430">
        <v>0.184427955</v>
      </c>
      <c r="K14" s="430">
        <v>0.172532991</v>
      </c>
      <c r="L14" s="430">
        <v>0.17316621500000001</v>
      </c>
      <c r="M14" s="430">
        <v>0.17402868099999999</v>
      </c>
      <c r="N14" s="430">
        <v>0.17974936499999999</v>
      </c>
      <c r="O14" s="430">
        <v>0.17476234199999999</v>
      </c>
      <c r="P14" s="430">
        <v>0.15514877199999999</v>
      </c>
      <c r="Q14" s="430">
        <v>0.16981738199999999</v>
      </c>
      <c r="R14" s="430">
        <v>0.15643022200000001</v>
      </c>
      <c r="S14" s="430">
        <v>0.16605413199999999</v>
      </c>
      <c r="T14" s="430">
        <v>0.15855770199999999</v>
      </c>
      <c r="U14" s="430">
        <v>0.16619093200000001</v>
      </c>
      <c r="V14" s="430">
        <v>0.16851846200000001</v>
      </c>
      <c r="W14" s="430">
        <v>0.160546352</v>
      </c>
      <c r="X14" s="430">
        <v>0.160064182</v>
      </c>
      <c r="Y14" s="430">
        <v>0.16351929200000001</v>
      </c>
      <c r="Z14" s="430">
        <v>0.16943624199999999</v>
      </c>
      <c r="AA14" s="430">
        <v>0.16583352000000001</v>
      </c>
      <c r="AB14" s="430">
        <v>0.15533783400000001</v>
      </c>
      <c r="AC14" s="430">
        <v>0.1620645</v>
      </c>
      <c r="AD14" s="430">
        <v>0.15608192700000001</v>
      </c>
      <c r="AE14" s="430">
        <v>0.15894829999999999</v>
      </c>
      <c r="AF14" s="430">
        <v>0.15817252700000001</v>
      </c>
      <c r="AG14" s="430">
        <v>0.16249416</v>
      </c>
      <c r="AH14" s="430">
        <v>0.16414100000000001</v>
      </c>
      <c r="AI14" s="430">
        <v>0.158082207</v>
      </c>
      <c r="AJ14" s="430">
        <v>0.15348869000000001</v>
      </c>
      <c r="AK14" s="430">
        <v>0.15810623700000001</v>
      </c>
      <c r="AL14" s="430">
        <v>0.16712478</v>
      </c>
      <c r="AM14" s="430">
        <v>0.16426247499999999</v>
      </c>
      <c r="AN14" s="430">
        <v>0.147519288</v>
      </c>
      <c r="AO14" s="430">
        <v>0.16276737499999999</v>
      </c>
      <c r="AP14" s="430">
        <v>0.15009210000000001</v>
      </c>
      <c r="AQ14" s="430">
        <v>0.15793769499999999</v>
      </c>
      <c r="AR14" s="430">
        <v>0.15795796000000001</v>
      </c>
      <c r="AS14" s="430">
        <v>0.16544503499999999</v>
      </c>
      <c r="AT14" s="430">
        <v>0.16454814500000001</v>
      </c>
      <c r="AU14" s="430">
        <v>0.15945482</v>
      </c>
      <c r="AV14" s="430">
        <v>0.15790035499999999</v>
      </c>
      <c r="AW14" s="430">
        <v>0.15559518999999999</v>
      </c>
      <c r="AX14" s="430">
        <v>0.16845138400000001</v>
      </c>
      <c r="AY14" s="430">
        <v>0.16655192999999999</v>
      </c>
      <c r="AZ14" s="951">
        <v>0.15112861999999999</v>
      </c>
      <c r="BA14" s="435">
        <v>0.16457079999999999</v>
      </c>
      <c r="BB14" s="435">
        <v>0.15899579999999999</v>
      </c>
      <c r="BC14" s="435">
        <v>0.1653317</v>
      </c>
      <c r="BD14" s="435">
        <v>0.16531509999999999</v>
      </c>
      <c r="BE14" s="435">
        <v>0.1748786</v>
      </c>
      <c r="BF14" s="435">
        <v>0.17377119999999999</v>
      </c>
      <c r="BG14" s="435">
        <v>0.1662332</v>
      </c>
      <c r="BH14" s="435">
        <v>0.16901749999999999</v>
      </c>
      <c r="BI14" s="435">
        <v>0.16664200000000001</v>
      </c>
      <c r="BJ14" s="435">
        <v>0.1748962</v>
      </c>
      <c r="BK14" s="435">
        <v>0.17610120000000001</v>
      </c>
      <c r="BL14" s="435">
        <v>0.15729940000000001</v>
      </c>
      <c r="BM14" s="435">
        <v>0.16859089999999999</v>
      </c>
      <c r="BN14" s="435">
        <v>0.16168379999999999</v>
      </c>
      <c r="BO14" s="435">
        <v>0.16731770000000001</v>
      </c>
      <c r="BP14" s="435">
        <v>0.16702790000000001</v>
      </c>
      <c r="BQ14" s="435">
        <v>0.17591109999999999</v>
      </c>
      <c r="BR14" s="435">
        <v>0.17446439999999999</v>
      </c>
      <c r="BS14" s="435">
        <v>0.16703319999999999</v>
      </c>
      <c r="BT14" s="435">
        <v>0.16967380000000001</v>
      </c>
      <c r="BU14" s="435">
        <v>0.16704450000000001</v>
      </c>
      <c r="BV14" s="435">
        <v>0.17557039999999999</v>
      </c>
    </row>
    <row r="15" spans="1:74" s="92" customFormat="1" ht="12" customHeight="1" x14ac:dyDescent="0.2">
      <c r="A15" s="249" t="s">
        <v>57</v>
      </c>
      <c r="B15" s="494" t="s">
        <v>1044</v>
      </c>
      <c r="C15" s="430">
        <v>0.12756168017</v>
      </c>
      <c r="D15" s="430">
        <v>0.12833724530999999</v>
      </c>
      <c r="E15" s="430">
        <v>0.14670665608</v>
      </c>
      <c r="F15" s="430">
        <v>0.15740888453999999</v>
      </c>
      <c r="G15" s="430">
        <v>0.14363216253</v>
      </c>
      <c r="H15" s="430">
        <v>0.1151429467</v>
      </c>
      <c r="I15" s="430">
        <v>0.10051223916</v>
      </c>
      <c r="J15" s="430">
        <v>8.4296393388999996E-2</v>
      </c>
      <c r="K15" s="430">
        <v>9.3199519652999996E-2</v>
      </c>
      <c r="L15" s="430">
        <v>0.11164317419</v>
      </c>
      <c r="M15" s="430">
        <v>0.14046370786000001</v>
      </c>
      <c r="N15" s="430">
        <v>0.13188373965</v>
      </c>
      <c r="O15" s="430">
        <v>0.13079737225999999</v>
      </c>
      <c r="P15" s="430">
        <v>0.14124249754000001</v>
      </c>
      <c r="Q15" s="430">
        <v>0.14860850941000001</v>
      </c>
      <c r="R15" s="430">
        <v>0.14575456944000001</v>
      </c>
      <c r="S15" s="430">
        <v>0.10988659765</v>
      </c>
      <c r="T15" s="430">
        <v>9.3940808111999993E-2</v>
      </c>
      <c r="U15" s="430">
        <v>9.5521367664999995E-2</v>
      </c>
      <c r="V15" s="430">
        <v>9.6837112429999997E-2</v>
      </c>
      <c r="W15" s="430">
        <v>9.6701748014E-2</v>
      </c>
      <c r="X15" s="430">
        <v>0.12283418402</v>
      </c>
      <c r="Y15" s="430">
        <v>0.12427330035</v>
      </c>
      <c r="Z15" s="430">
        <v>0.12971122244</v>
      </c>
      <c r="AA15" s="430">
        <v>0.11863967710999999</v>
      </c>
      <c r="AB15" s="430">
        <v>0.13977834076000001</v>
      </c>
      <c r="AC15" s="430">
        <v>0.15382021401000001</v>
      </c>
      <c r="AD15" s="430">
        <v>0.16058615604000001</v>
      </c>
      <c r="AE15" s="430">
        <v>0.13387312217</v>
      </c>
      <c r="AF15" s="430">
        <v>0.13184913109999999</v>
      </c>
      <c r="AG15" s="430">
        <v>9.6529309987000003E-2</v>
      </c>
      <c r="AH15" s="430">
        <v>9.9891231861999996E-2</v>
      </c>
      <c r="AI15" s="430">
        <v>9.9505802665000004E-2</v>
      </c>
      <c r="AJ15" s="430">
        <v>0.13502568686999999</v>
      </c>
      <c r="AK15" s="430">
        <v>0.13684136300999999</v>
      </c>
      <c r="AL15" s="430">
        <v>0.1347640135</v>
      </c>
      <c r="AM15" s="430">
        <v>0.14870401455000001</v>
      </c>
      <c r="AN15" s="430">
        <v>0.13420208054999999</v>
      </c>
      <c r="AO15" s="430">
        <v>0.17256140627</v>
      </c>
      <c r="AP15" s="430">
        <v>0.15647431184999999</v>
      </c>
      <c r="AQ15" s="430">
        <v>0.12575638345000001</v>
      </c>
      <c r="AR15" s="430">
        <v>0.12203291868</v>
      </c>
      <c r="AS15" s="430">
        <v>0.10848998679999999</v>
      </c>
      <c r="AT15" s="430">
        <v>9.3077068661000004E-2</v>
      </c>
      <c r="AU15" s="430">
        <v>8.7560652092999999E-2</v>
      </c>
      <c r="AV15" s="430">
        <v>0.13482033984</v>
      </c>
      <c r="AW15" s="430">
        <v>0.13961357955000001</v>
      </c>
      <c r="AX15" s="430">
        <v>0.16041126188999999</v>
      </c>
      <c r="AY15" s="430">
        <v>0.14409250000000001</v>
      </c>
      <c r="AZ15" s="951">
        <v>0.1393905</v>
      </c>
      <c r="BA15" s="435">
        <v>0.17464009999999999</v>
      </c>
      <c r="BB15" s="435">
        <v>0.16619010000000001</v>
      </c>
      <c r="BC15" s="435">
        <v>0.1353309</v>
      </c>
      <c r="BD15" s="435">
        <v>0.13311809999999999</v>
      </c>
      <c r="BE15" s="435">
        <v>0.1120145</v>
      </c>
      <c r="BF15" s="435">
        <v>0.10415199999999999</v>
      </c>
      <c r="BG15" s="435">
        <v>0.1002591</v>
      </c>
      <c r="BH15" s="435">
        <v>0.1441539</v>
      </c>
      <c r="BI15" s="435">
        <v>0.1485204</v>
      </c>
      <c r="BJ15" s="435">
        <v>0.16253580000000001</v>
      </c>
      <c r="BK15" s="435">
        <v>0.16017419999999999</v>
      </c>
      <c r="BL15" s="435">
        <v>0.15475510000000001</v>
      </c>
      <c r="BM15" s="435">
        <v>0.19033220000000001</v>
      </c>
      <c r="BN15" s="435">
        <v>0.17908940000000001</v>
      </c>
      <c r="BO15" s="435">
        <v>0.14514730000000001</v>
      </c>
      <c r="BP15" s="435">
        <v>0.13992650000000001</v>
      </c>
      <c r="BQ15" s="435">
        <v>0.1181039</v>
      </c>
      <c r="BR15" s="435">
        <v>0.1081285</v>
      </c>
      <c r="BS15" s="435">
        <v>0.1036547</v>
      </c>
      <c r="BT15" s="435">
        <v>0.15294730000000001</v>
      </c>
      <c r="BU15" s="435">
        <v>0.15827759999999999</v>
      </c>
      <c r="BV15" s="435">
        <v>0.1721007</v>
      </c>
    </row>
    <row r="16" spans="1:74" ht="12" customHeight="1" x14ac:dyDescent="0.2">
      <c r="A16" s="252"/>
      <c r="B16" s="286" t="s">
        <v>236</v>
      </c>
      <c r="C16" s="490"/>
      <c r="D16" s="490"/>
      <c r="E16" s="490"/>
      <c r="F16" s="490"/>
      <c r="G16" s="490"/>
      <c r="H16" s="490"/>
      <c r="I16" s="490"/>
      <c r="J16" s="490"/>
      <c r="K16" s="490"/>
      <c r="L16" s="490"/>
      <c r="M16" s="490"/>
      <c r="N16" s="490"/>
      <c r="O16" s="490"/>
      <c r="P16" s="490"/>
      <c r="Q16" s="490"/>
      <c r="R16" s="490"/>
      <c r="S16" s="490"/>
      <c r="T16" s="490"/>
      <c r="U16" s="490"/>
      <c r="V16" s="490"/>
      <c r="W16" s="490"/>
      <c r="X16" s="490"/>
      <c r="Y16" s="490"/>
      <c r="Z16" s="490"/>
      <c r="AA16" s="490"/>
      <c r="AB16" s="490"/>
      <c r="AC16" s="490"/>
      <c r="AD16" s="490"/>
      <c r="AE16" s="490"/>
      <c r="AF16" s="490"/>
      <c r="AG16" s="490"/>
      <c r="AH16" s="490"/>
      <c r="AI16" s="490"/>
      <c r="AJ16" s="490"/>
      <c r="AK16" s="490"/>
      <c r="AL16" s="490"/>
      <c r="AM16" s="490"/>
      <c r="AN16" s="490"/>
      <c r="AO16" s="490"/>
      <c r="AP16" s="490"/>
      <c r="AQ16" s="490"/>
      <c r="AR16" s="490"/>
      <c r="AS16" s="490"/>
      <c r="AT16" s="490"/>
      <c r="AU16" s="490"/>
      <c r="AV16" s="490"/>
      <c r="AW16" s="490"/>
      <c r="AX16" s="490"/>
      <c r="AY16" s="490"/>
      <c r="AZ16" s="952"/>
      <c r="BA16" s="887"/>
      <c r="BB16" s="887"/>
      <c r="BC16" s="887"/>
      <c r="BD16" s="486"/>
      <c r="BE16" s="486"/>
      <c r="BF16" s="486"/>
      <c r="BG16" s="486"/>
      <c r="BH16" s="486"/>
      <c r="BI16" s="486"/>
      <c r="BJ16" s="486"/>
      <c r="BK16" s="486"/>
      <c r="BL16" s="486"/>
      <c r="BM16" s="486"/>
      <c r="BN16" s="486"/>
      <c r="BO16" s="486"/>
      <c r="BP16" s="486"/>
      <c r="BQ16" s="486"/>
      <c r="BR16" s="486"/>
      <c r="BS16" s="486"/>
      <c r="BT16" s="486"/>
      <c r="BU16" s="486"/>
      <c r="BV16" s="486"/>
    </row>
    <row r="17" spans="1:74" s="92" customFormat="1" ht="12" customHeight="1" x14ac:dyDescent="0.2">
      <c r="A17" s="495" t="s">
        <v>134</v>
      </c>
      <c r="B17" s="496" t="s">
        <v>987</v>
      </c>
      <c r="C17" s="111">
        <v>0.27502130687999998</v>
      </c>
      <c r="D17" s="111">
        <v>0.26735122648999998</v>
      </c>
      <c r="E17" s="111">
        <v>0.30589136886000001</v>
      </c>
      <c r="F17" s="111">
        <v>0.30347760969999998</v>
      </c>
      <c r="G17" s="111">
        <v>0.30817254555000001</v>
      </c>
      <c r="H17" s="111">
        <v>0.29360506930000002</v>
      </c>
      <c r="I17" s="111">
        <v>0.27559883759999998</v>
      </c>
      <c r="J17" s="111">
        <v>0.24307000427</v>
      </c>
      <c r="K17" s="111">
        <v>0.23096208134999999</v>
      </c>
      <c r="L17" s="111">
        <v>0.23415669996999999</v>
      </c>
      <c r="M17" s="111">
        <v>0.26412120336</v>
      </c>
      <c r="N17" s="111">
        <v>0.26119679527</v>
      </c>
      <c r="O17" s="111">
        <v>0.27109219964999998</v>
      </c>
      <c r="P17" s="111">
        <v>0.27366310937999999</v>
      </c>
      <c r="Q17" s="111">
        <v>0.29713365278999998</v>
      </c>
      <c r="R17" s="111">
        <v>0.29397118127999999</v>
      </c>
      <c r="S17" s="111">
        <v>0.29550834963</v>
      </c>
      <c r="T17" s="111">
        <v>0.26081378650999998</v>
      </c>
      <c r="U17" s="111">
        <v>0.26901378841000001</v>
      </c>
      <c r="V17" s="111">
        <v>0.26415177195</v>
      </c>
      <c r="W17" s="111">
        <v>0.23797503602</v>
      </c>
      <c r="X17" s="111">
        <v>0.25494432029000003</v>
      </c>
      <c r="Y17" s="111">
        <v>0.24945998048000001</v>
      </c>
      <c r="Z17" s="111">
        <v>0.26018990316000001</v>
      </c>
      <c r="AA17" s="111">
        <v>0.25966061815000002</v>
      </c>
      <c r="AB17" s="111">
        <v>0.28456846436</v>
      </c>
      <c r="AC17" s="111">
        <v>0.31920270742000001</v>
      </c>
      <c r="AD17" s="111">
        <v>0.32480537383000002</v>
      </c>
      <c r="AE17" s="111">
        <v>0.32289665652999999</v>
      </c>
      <c r="AF17" s="111">
        <v>0.32197008412</v>
      </c>
      <c r="AG17" s="111">
        <v>0.28467164017000002</v>
      </c>
      <c r="AH17" s="111">
        <v>0.28541487059999998</v>
      </c>
      <c r="AI17" s="111">
        <v>0.25322210077000001</v>
      </c>
      <c r="AJ17" s="111">
        <v>0.28152272855999999</v>
      </c>
      <c r="AK17" s="111">
        <v>0.27013170039000001</v>
      </c>
      <c r="AL17" s="111">
        <v>0.27696477960999999</v>
      </c>
      <c r="AM17" s="111">
        <v>0.30718193401999999</v>
      </c>
      <c r="AN17" s="111">
        <v>0.28610299154000002</v>
      </c>
      <c r="AO17" s="111">
        <v>0.35922643915000002</v>
      </c>
      <c r="AP17" s="111">
        <v>0.35112912167999999</v>
      </c>
      <c r="AQ17" s="111">
        <v>0.33834926887</v>
      </c>
      <c r="AR17" s="111">
        <v>0.33685627866000001</v>
      </c>
      <c r="AS17" s="111">
        <v>0.32153378962000001</v>
      </c>
      <c r="AT17" s="111">
        <v>0.30020944047999998</v>
      </c>
      <c r="AU17" s="111">
        <v>0.26608696256999997</v>
      </c>
      <c r="AV17" s="111">
        <v>0.30279545026999999</v>
      </c>
      <c r="AW17" s="111">
        <v>0.29519166764999999</v>
      </c>
      <c r="AX17" s="111">
        <v>0.32564702195</v>
      </c>
      <c r="AY17" s="111">
        <v>0.32793676999999999</v>
      </c>
      <c r="AZ17" s="706">
        <v>0.31105167</v>
      </c>
      <c r="BA17" s="497">
        <v>0.37042059999999999</v>
      </c>
      <c r="BB17" s="497">
        <v>0.37115969999999998</v>
      </c>
      <c r="BC17" s="497">
        <v>0.36720039999999998</v>
      </c>
      <c r="BD17" s="497">
        <v>0.37459530000000002</v>
      </c>
      <c r="BE17" s="497">
        <v>0.35700920000000003</v>
      </c>
      <c r="BF17" s="497">
        <v>0.33362039999999998</v>
      </c>
      <c r="BG17" s="497">
        <v>0.29756709999999997</v>
      </c>
      <c r="BH17" s="497">
        <v>0.32659899999999997</v>
      </c>
      <c r="BI17" s="497">
        <v>0.31261529999999998</v>
      </c>
      <c r="BJ17" s="497">
        <v>0.32730939999999997</v>
      </c>
      <c r="BK17" s="497">
        <v>0.34418939999999998</v>
      </c>
      <c r="BL17" s="497">
        <v>0.33449509999999999</v>
      </c>
      <c r="BM17" s="497">
        <v>0.40988999999999998</v>
      </c>
      <c r="BN17" s="497">
        <v>0.41256419999999999</v>
      </c>
      <c r="BO17" s="497">
        <v>0.4115607</v>
      </c>
      <c r="BP17" s="497">
        <v>0.41738730000000002</v>
      </c>
      <c r="BQ17" s="497">
        <v>0.39758769999999999</v>
      </c>
      <c r="BR17" s="497">
        <v>0.37076510000000001</v>
      </c>
      <c r="BS17" s="497">
        <v>0.33014670000000002</v>
      </c>
      <c r="BT17" s="497">
        <v>0.35992200000000002</v>
      </c>
      <c r="BU17" s="497">
        <v>0.34065050000000002</v>
      </c>
      <c r="BV17" s="497">
        <v>0.35274369999999999</v>
      </c>
    </row>
    <row r="18" spans="1:74" ht="12" customHeight="1" x14ac:dyDescent="0.2">
      <c r="A18" s="252" t="s">
        <v>41</v>
      </c>
      <c r="B18" s="754" t="s">
        <v>1042</v>
      </c>
      <c r="C18" s="430">
        <v>5.0161217026999999E-3</v>
      </c>
      <c r="D18" s="430">
        <v>4.2407216136999999E-3</v>
      </c>
      <c r="E18" s="430">
        <v>4.3889829084999997E-3</v>
      </c>
      <c r="F18" s="430">
        <v>4.3744521490999997E-3</v>
      </c>
      <c r="G18" s="430">
        <v>4.5278994108999999E-3</v>
      </c>
      <c r="H18" s="430">
        <v>4.3550434648E-3</v>
      </c>
      <c r="I18" s="430">
        <v>4.5771188245000002E-3</v>
      </c>
      <c r="J18" s="430">
        <v>4.6198812806E-3</v>
      </c>
      <c r="K18" s="430">
        <v>4.5358577986000003E-3</v>
      </c>
      <c r="L18" s="430">
        <v>4.4303859829000003E-3</v>
      </c>
      <c r="M18" s="430">
        <v>4.7656057397999999E-3</v>
      </c>
      <c r="N18" s="430">
        <v>5.0565308375999998E-3</v>
      </c>
      <c r="O18" s="430">
        <v>4.8450570702000002E-3</v>
      </c>
      <c r="P18" s="430">
        <v>4.4408647569000002E-3</v>
      </c>
      <c r="Q18" s="430">
        <v>4.9196263302E-3</v>
      </c>
      <c r="R18" s="430">
        <v>4.6250376178999996E-3</v>
      </c>
      <c r="S18" s="430">
        <v>4.5901329055999997E-3</v>
      </c>
      <c r="T18" s="430">
        <v>4.4130262079999996E-3</v>
      </c>
      <c r="U18" s="430">
        <v>4.4222557124E-3</v>
      </c>
      <c r="V18" s="430">
        <v>4.3228128972999996E-3</v>
      </c>
      <c r="W18" s="430">
        <v>4.4853947279999999E-3</v>
      </c>
      <c r="X18" s="430">
        <v>4.8447328791000003E-3</v>
      </c>
      <c r="Y18" s="430">
        <v>4.9120448219000003E-3</v>
      </c>
      <c r="Z18" s="430">
        <v>5.0245760586999999E-3</v>
      </c>
      <c r="AA18" s="430">
        <v>4.7732276224000001E-3</v>
      </c>
      <c r="AB18" s="430">
        <v>4.4449761931000002E-3</v>
      </c>
      <c r="AC18" s="430">
        <v>4.6385628371000001E-3</v>
      </c>
      <c r="AD18" s="430">
        <v>4.3663500480000004E-3</v>
      </c>
      <c r="AE18" s="430">
        <v>4.2522698484999998E-3</v>
      </c>
      <c r="AF18" s="430">
        <v>4.1008964821000003E-3</v>
      </c>
      <c r="AG18" s="430">
        <v>4.1541919152999996E-3</v>
      </c>
      <c r="AH18" s="430">
        <v>4.1873633895000003E-3</v>
      </c>
      <c r="AI18" s="430">
        <v>4.0993610820999997E-3</v>
      </c>
      <c r="AJ18" s="430">
        <v>4.3027980848000004E-3</v>
      </c>
      <c r="AK18" s="430">
        <v>4.4952860819E-3</v>
      </c>
      <c r="AL18" s="430">
        <v>4.7538782215000002E-3</v>
      </c>
      <c r="AM18" s="430">
        <v>4.739888288E-3</v>
      </c>
      <c r="AN18" s="430">
        <v>4.2710549624999997E-3</v>
      </c>
      <c r="AO18" s="430">
        <v>4.7349017727999999E-3</v>
      </c>
      <c r="AP18" s="430">
        <v>4.4567149913999999E-3</v>
      </c>
      <c r="AQ18" s="430">
        <v>4.2758284459999997E-3</v>
      </c>
      <c r="AR18" s="430">
        <v>4.3591436993000001E-3</v>
      </c>
      <c r="AS18" s="430">
        <v>4.3844404241999996E-3</v>
      </c>
      <c r="AT18" s="430">
        <v>4.6021876346999998E-3</v>
      </c>
      <c r="AU18" s="430">
        <v>4.3796181559000004E-3</v>
      </c>
      <c r="AV18" s="430">
        <v>4.3232178983000002E-3</v>
      </c>
      <c r="AW18" s="430">
        <v>4.3100819999999998E-3</v>
      </c>
      <c r="AX18" s="430">
        <v>4.6249280000000004E-3</v>
      </c>
      <c r="AY18" s="430">
        <v>4.4974699999999999E-3</v>
      </c>
      <c r="AZ18" s="951">
        <v>3.7474700000000001E-3</v>
      </c>
      <c r="BA18" s="435">
        <v>4.2133300000000004E-3</v>
      </c>
      <c r="BB18" s="435">
        <v>4.1987099999999996E-3</v>
      </c>
      <c r="BC18" s="435">
        <v>3.5003299999999998E-3</v>
      </c>
      <c r="BD18" s="435">
        <v>4.1392499999999997E-3</v>
      </c>
      <c r="BE18" s="435">
        <v>4.7041499999999998E-3</v>
      </c>
      <c r="BF18" s="435">
        <v>4.8600900000000001E-3</v>
      </c>
      <c r="BG18" s="435">
        <v>4.6012900000000001E-3</v>
      </c>
      <c r="BH18" s="435">
        <v>4.5387500000000002E-3</v>
      </c>
      <c r="BI18" s="435">
        <v>4.5200800000000001E-3</v>
      </c>
      <c r="BJ18" s="435">
        <v>4.9557300000000002E-3</v>
      </c>
      <c r="BK18" s="435">
        <v>4.8977100000000004E-3</v>
      </c>
      <c r="BL18" s="435">
        <v>4.11744E-3</v>
      </c>
      <c r="BM18" s="435">
        <v>4.6631900000000002E-3</v>
      </c>
      <c r="BN18" s="435">
        <v>4.6105399999999998E-3</v>
      </c>
      <c r="BO18" s="435">
        <v>3.49651E-3</v>
      </c>
      <c r="BP18" s="435">
        <v>4.1602200000000001E-3</v>
      </c>
      <c r="BQ18" s="435">
        <v>4.8454300000000004E-3</v>
      </c>
      <c r="BR18" s="435">
        <v>5.0272499999999996E-3</v>
      </c>
      <c r="BS18" s="435">
        <v>4.7028800000000004E-3</v>
      </c>
      <c r="BT18" s="435">
        <v>4.3935399999999996E-3</v>
      </c>
      <c r="BU18" s="435">
        <v>4.3486599999999999E-3</v>
      </c>
      <c r="BV18" s="435">
        <v>5.0019499999999998E-3</v>
      </c>
    </row>
    <row r="19" spans="1:74" ht="12" customHeight="1" x14ac:dyDescent="0.2">
      <c r="A19" s="253" t="s">
        <v>442</v>
      </c>
      <c r="B19" s="754" t="s">
        <v>1388</v>
      </c>
      <c r="C19" s="430">
        <v>8.2217555999999997E-2</v>
      </c>
      <c r="D19" s="430">
        <v>7.2390550999999997E-2</v>
      </c>
      <c r="E19" s="430">
        <v>8.2916775999999998E-2</v>
      </c>
      <c r="F19" s="430">
        <v>6.8045568000000001E-2</v>
      </c>
      <c r="G19" s="430">
        <v>7.9323236000000005E-2</v>
      </c>
      <c r="H19" s="430">
        <v>8.8361571E-2</v>
      </c>
      <c r="I19" s="430">
        <v>8.3555389999999993E-2</v>
      </c>
      <c r="J19" s="430">
        <v>7.1822621000000003E-2</v>
      </c>
      <c r="K19" s="430">
        <v>5.7825414999999998E-2</v>
      </c>
      <c r="L19" s="430">
        <v>4.8793617999999997E-2</v>
      </c>
      <c r="M19" s="430">
        <v>6.0796625999999999E-2</v>
      </c>
      <c r="N19" s="430">
        <v>6.9324721000000006E-2</v>
      </c>
      <c r="O19" s="430">
        <v>7.7248244999999993E-2</v>
      </c>
      <c r="P19" s="430">
        <v>6.7725156999999994E-2</v>
      </c>
      <c r="Q19" s="430">
        <v>7.2326036999999996E-2</v>
      </c>
      <c r="R19" s="430">
        <v>6.7225330999999999E-2</v>
      </c>
      <c r="S19" s="430">
        <v>9.3969011000000005E-2</v>
      </c>
      <c r="T19" s="430">
        <v>7.3304984000000004E-2</v>
      </c>
      <c r="U19" s="430">
        <v>7.4672689E-2</v>
      </c>
      <c r="V19" s="430">
        <v>7.2377115000000006E-2</v>
      </c>
      <c r="W19" s="430">
        <v>5.7496006000000002E-2</v>
      </c>
      <c r="X19" s="430">
        <v>5.3259643000000002E-2</v>
      </c>
      <c r="Y19" s="430">
        <v>5.7866359999999999E-2</v>
      </c>
      <c r="Z19" s="430">
        <v>6.4598339000000005E-2</v>
      </c>
      <c r="AA19" s="430">
        <v>7.3139889999999999E-2</v>
      </c>
      <c r="AB19" s="430">
        <v>7.0551803999999996E-2</v>
      </c>
      <c r="AC19" s="430">
        <v>7.9303105999999998E-2</v>
      </c>
      <c r="AD19" s="430">
        <v>7.0956107000000004E-2</v>
      </c>
      <c r="AE19" s="430">
        <v>8.3116793999999994E-2</v>
      </c>
      <c r="AF19" s="430">
        <v>7.6138473999999998E-2</v>
      </c>
      <c r="AG19" s="430">
        <v>7.2714931999999996E-2</v>
      </c>
      <c r="AH19" s="430">
        <v>6.9660801999999994E-2</v>
      </c>
      <c r="AI19" s="430">
        <v>5.4098825000000003E-2</v>
      </c>
      <c r="AJ19" s="430">
        <v>5.2099099000000003E-2</v>
      </c>
      <c r="AK19" s="430">
        <v>5.6810992999999997E-2</v>
      </c>
      <c r="AL19" s="430">
        <v>6.6345479999999998E-2</v>
      </c>
      <c r="AM19" s="430">
        <v>7.2780861000000002E-2</v>
      </c>
      <c r="AN19" s="430">
        <v>6.6372461999999993E-2</v>
      </c>
      <c r="AO19" s="430">
        <v>7.6260889999999998E-2</v>
      </c>
      <c r="AP19" s="430">
        <v>7.7582390000000001E-2</v>
      </c>
      <c r="AQ19" s="430">
        <v>8.2736629000000006E-2</v>
      </c>
      <c r="AR19" s="430">
        <v>7.5274845000000007E-2</v>
      </c>
      <c r="AS19" s="430">
        <v>6.7865795000000007E-2</v>
      </c>
      <c r="AT19" s="430">
        <v>6.7867332000000002E-2</v>
      </c>
      <c r="AU19" s="430">
        <v>5.2023740999999998E-2</v>
      </c>
      <c r="AV19" s="430">
        <v>5.6190853999999998E-2</v>
      </c>
      <c r="AW19" s="430">
        <v>6.2548608000000006E-2</v>
      </c>
      <c r="AX19" s="430">
        <v>7.9866000000000006E-2</v>
      </c>
      <c r="AY19" s="430">
        <v>9.2833399999999996E-2</v>
      </c>
      <c r="AZ19" s="951">
        <v>7.6613299999999995E-2</v>
      </c>
      <c r="BA19" s="435">
        <v>7.4038000000000007E-2</v>
      </c>
      <c r="BB19" s="435">
        <v>7.3671500000000001E-2</v>
      </c>
      <c r="BC19" s="435">
        <v>8.3974900000000005E-2</v>
      </c>
      <c r="BD19" s="435">
        <v>8.2481700000000005E-2</v>
      </c>
      <c r="BE19" s="435">
        <v>7.9129099999999994E-2</v>
      </c>
      <c r="BF19" s="435">
        <v>6.9306699999999999E-2</v>
      </c>
      <c r="BG19" s="435">
        <v>5.7390900000000002E-2</v>
      </c>
      <c r="BH19" s="435">
        <v>5.6129900000000003E-2</v>
      </c>
      <c r="BI19" s="435">
        <v>6.2951900000000005E-2</v>
      </c>
      <c r="BJ19" s="435">
        <v>6.9945199999999999E-2</v>
      </c>
      <c r="BK19" s="435">
        <v>7.9038700000000003E-2</v>
      </c>
      <c r="BL19" s="435">
        <v>7.0191799999999999E-2</v>
      </c>
      <c r="BM19" s="435">
        <v>7.9245599999999999E-2</v>
      </c>
      <c r="BN19" s="435">
        <v>7.9680799999999996E-2</v>
      </c>
      <c r="BO19" s="435">
        <v>9.24349E-2</v>
      </c>
      <c r="BP19" s="435">
        <v>8.9060899999999998E-2</v>
      </c>
      <c r="BQ19" s="435">
        <v>8.2914199999999993E-2</v>
      </c>
      <c r="BR19" s="435">
        <v>7.12922E-2</v>
      </c>
      <c r="BS19" s="435">
        <v>5.9301600000000003E-2</v>
      </c>
      <c r="BT19" s="435">
        <v>5.7939400000000002E-2</v>
      </c>
      <c r="BU19" s="435">
        <v>6.4648800000000006E-2</v>
      </c>
      <c r="BV19" s="435">
        <v>7.1898900000000002E-2</v>
      </c>
    </row>
    <row r="20" spans="1:74" ht="12" customHeight="1" x14ac:dyDescent="0.2">
      <c r="A20" s="252" t="s">
        <v>443</v>
      </c>
      <c r="B20" s="754" t="s">
        <v>1043</v>
      </c>
      <c r="C20" s="430">
        <v>2.6519749009000001E-2</v>
      </c>
      <c r="D20" s="430">
        <v>3.0602518565999999E-2</v>
      </c>
      <c r="E20" s="430">
        <v>3.9639243868000003E-2</v>
      </c>
      <c r="F20" s="430">
        <v>4.5419765006E-2</v>
      </c>
      <c r="G20" s="430">
        <v>5.1253827613999998E-2</v>
      </c>
      <c r="H20" s="430">
        <v>5.4406228133000001E-2</v>
      </c>
      <c r="I20" s="430">
        <v>5.3438389615999997E-2</v>
      </c>
      <c r="J20" s="430">
        <v>4.9141678603999997E-2</v>
      </c>
      <c r="K20" s="430">
        <v>4.5034838895999997E-2</v>
      </c>
      <c r="L20" s="430">
        <v>4.0485031790000001E-2</v>
      </c>
      <c r="M20" s="430">
        <v>2.8472993762E-2</v>
      </c>
      <c r="N20" s="430">
        <v>2.2979303778000001E-2</v>
      </c>
      <c r="O20" s="430">
        <v>2.6485745320999999E-2</v>
      </c>
      <c r="P20" s="430">
        <v>3.1999700084E-2</v>
      </c>
      <c r="Q20" s="430">
        <v>4.1413490050000001E-2</v>
      </c>
      <c r="R20" s="430">
        <v>5.1045263224999998E-2</v>
      </c>
      <c r="S20" s="430">
        <v>5.8601008077E-2</v>
      </c>
      <c r="T20" s="430">
        <v>6.0503538188999999E-2</v>
      </c>
      <c r="U20" s="430">
        <v>6.4104666034999994E-2</v>
      </c>
      <c r="V20" s="430">
        <v>6.0215501625000001E-2</v>
      </c>
      <c r="W20" s="430">
        <v>5.2885017276E-2</v>
      </c>
      <c r="X20" s="430">
        <v>4.7934730389000001E-2</v>
      </c>
      <c r="Y20" s="430">
        <v>3.5444015305999998E-2</v>
      </c>
      <c r="Z20" s="430">
        <v>3.0947385660999999E-2</v>
      </c>
      <c r="AA20" s="430">
        <v>3.2541113415000003E-2</v>
      </c>
      <c r="AB20" s="430">
        <v>4.2561513400000001E-2</v>
      </c>
      <c r="AC20" s="430">
        <v>5.4345964570000002E-2</v>
      </c>
      <c r="AD20" s="430">
        <v>6.5281310745000001E-2</v>
      </c>
      <c r="AE20" s="430">
        <v>7.5899590512000001E-2</v>
      </c>
      <c r="AF20" s="430">
        <v>8.3013462529999998E-2</v>
      </c>
      <c r="AG20" s="430">
        <v>8.3114376269000007E-2</v>
      </c>
      <c r="AH20" s="430">
        <v>8.2600553344999994E-2</v>
      </c>
      <c r="AI20" s="430">
        <v>6.9734512025000001E-2</v>
      </c>
      <c r="AJ20" s="430">
        <v>6.7346914613000006E-2</v>
      </c>
      <c r="AK20" s="430">
        <v>4.7015908295999997E-2</v>
      </c>
      <c r="AL20" s="430">
        <v>4.2825427891000002E-2</v>
      </c>
      <c r="AM20" s="430">
        <v>5.2393960184999998E-2</v>
      </c>
      <c r="AN20" s="430">
        <v>5.577559403E-2</v>
      </c>
      <c r="AO20" s="430">
        <v>7.8659611108999994E-2</v>
      </c>
      <c r="AP20" s="430">
        <v>9.0585834847000002E-2</v>
      </c>
      <c r="AQ20" s="430">
        <v>0.10063351797</v>
      </c>
      <c r="AR20" s="430">
        <v>0.10782898128</v>
      </c>
      <c r="AS20" s="430">
        <v>0.11266420739000001</v>
      </c>
      <c r="AT20" s="430">
        <v>0.10698441218</v>
      </c>
      <c r="AU20" s="430">
        <v>9.4770631317000004E-2</v>
      </c>
      <c r="AV20" s="430">
        <v>8.2846938536000003E-2</v>
      </c>
      <c r="AW20" s="430">
        <v>6.2599807103000005E-2</v>
      </c>
      <c r="AX20" s="430">
        <v>5.2016936054999997E-2</v>
      </c>
      <c r="AY20" s="430">
        <v>5.8338599999999997E-2</v>
      </c>
      <c r="AZ20" s="951">
        <v>6.6324400000000006E-2</v>
      </c>
      <c r="BA20" s="435">
        <v>9.1662999999999994E-2</v>
      </c>
      <c r="BB20" s="435">
        <v>0.1052575</v>
      </c>
      <c r="BC20" s="435">
        <v>0.1190021</v>
      </c>
      <c r="BD20" s="435">
        <v>0.1282065</v>
      </c>
      <c r="BE20" s="435">
        <v>0.13261319999999999</v>
      </c>
      <c r="BF20" s="435">
        <v>0.1265202</v>
      </c>
      <c r="BG20" s="435">
        <v>0.1093938</v>
      </c>
      <c r="BH20" s="435">
        <v>9.8740999999999995E-2</v>
      </c>
      <c r="BI20" s="435">
        <v>7.1498400000000004E-2</v>
      </c>
      <c r="BJ20" s="435">
        <v>6.1934700000000002E-2</v>
      </c>
      <c r="BK20" s="435">
        <v>7.1645500000000001E-2</v>
      </c>
      <c r="BL20" s="435">
        <v>8.0221100000000004E-2</v>
      </c>
      <c r="BM20" s="435">
        <v>0.1096227</v>
      </c>
      <c r="BN20" s="435">
        <v>0.1272799</v>
      </c>
      <c r="BO20" s="435">
        <v>0.14508989999999999</v>
      </c>
      <c r="BP20" s="435">
        <v>0.15739529999999999</v>
      </c>
      <c r="BQ20" s="435">
        <v>0.1632623</v>
      </c>
      <c r="BR20" s="435">
        <v>0.157747</v>
      </c>
      <c r="BS20" s="435">
        <v>0.13649800000000001</v>
      </c>
      <c r="BT20" s="435">
        <v>0.1217012</v>
      </c>
      <c r="BU20" s="435">
        <v>8.84239E-2</v>
      </c>
      <c r="BV20" s="435">
        <v>7.5906299999999996E-2</v>
      </c>
    </row>
    <row r="21" spans="1:74" ht="12" customHeight="1" x14ac:dyDescent="0.2">
      <c r="A21" s="234" t="s">
        <v>320</v>
      </c>
      <c r="B21" s="754" t="s">
        <v>1389</v>
      </c>
      <c r="C21" s="430">
        <v>1.5895329999999999E-2</v>
      </c>
      <c r="D21" s="430">
        <v>1.4617059999999999E-2</v>
      </c>
      <c r="E21" s="430">
        <v>1.6052460000000001E-2</v>
      </c>
      <c r="F21" s="430">
        <v>1.427405E-2</v>
      </c>
      <c r="G21" s="430">
        <v>1.427488E-2</v>
      </c>
      <c r="H21" s="430">
        <v>1.4582380000000001E-2</v>
      </c>
      <c r="I21" s="430">
        <v>1.5009979999999999E-2</v>
      </c>
      <c r="J21" s="430">
        <v>1.461792E-2</v>
      </c>
      <c r="K21" s="430">
        <v>1.398542E-2</v>
      </c>
      <c r="L21" s="430">
        <v>1.4335199999999999E-2</v>
      </c>
      <c r="M21" s="430">
        <v>1.423381E-2</v>
      </c>
      <c r="N21" s="430">
        <v>1.461138E-2</v>
      </c>
      <c r="O21" s="430">
        <v>1.502734E-2</v>
      </c>
      <c r="P21" s="430">
        <v>1.3518519999999999E-2</v>
      </c>
      <c r="Q21" s="430">
        <v>1.428956E-2</v>
      </c>
      <c r="R21" s="430">
        <v>1.320114E-2</v>
      </c>
      <c r="S21" s="430">
        <v>1.428481E-2</v>
      </c>
      <c r="T21" s="430">
        <v>1.3555299999999999E-2</v>
      </c>
      <c r="U21" s="430">
        <v>1.420397E-2</v>
      </c>
      <c r="V21" s="430">
        <v>1.420864E-2</v>
      </c>
      <c r="W21" s="430">
        <v>1.321657E-2</v>
      </c>
      <c r="X21" s="430">
        <v>1.3857609999999999E-2</v>
      </c>
      <c r="Y21" s="430">
        <v>1.3787310000000001E-2</v>
      </c>
      <c r="Z21" s="430">
        <v>1.509098E-2</v>
      </c>
      <c r="AA21" s="430">
        <v>1.417294E-2</v>
      </c>
      <c r="AB21" s="430">
        <v>1.303992E-2</v>
      </c>
      <c r="AC21" s="430">
        <v>1.357356E-2</v>
      </c>
      <c r="AD21" s="430">
        <v>1.226297E-2</v>
      </c>
      <c r="AE21" s="430">
        <v>1.325553E-2</v>
      </c>
      <c r="AF21" s="430">
        <v>1.264258E-2</v>
      </c>
      <c r="AG21" s="430">
        <v>1.327096E-2</v>
      </c>
      <c r="AH21" s="430">
        <v>1.3688580000000001E-2</v>
      </c>
      <c r="AI21" s="430">
        <v>1.28275E-2</v>
      </c>
      <c r="AJ21" s="430">
        <v>1.300658E-2</v>
      </c>
      <c r="AK21" s="430">
        <v>1.32245E-2</v>
      </c>
      <c r="AL21" s="430">
        <v>1.343857E-2</v>
      </c>
      <c r="AM21" s="430">
        <v>1.3391149999999999E-2</v>
      </c>
      <c r="AN21" s="430">
        <v>1.216421E-2</v>
      </c>
      <c r="AO21" s="430">
        <v>1.308615E-2</v>
      </c>
      <c r="AP21" s="430">
        <v>1.212246E-2</v>
      </c>
      <c r="AQ21" s="430">
        <v>1.2418459999999999E-2</v>
      </c>
      <c r="AR21" s="430">
        <v>1.284336E-2</v>
      </c>
      <c r="AS21" s="430">
        <v>1.268009E-2</v>
      </c>
      <c r="AT21" s="430">
        <v>1.222517E-2</v>
      </c>
      <c r="AU21" s="430">
        <v>1.1997789999999999E-2</v>
      </c>
      <c r="AV21" s="430">
        <v>1.2061240000000001E-2</v>
      </c>
      <c r="AW21" s="430">
        <v>1.2655131E-2</v>
      </c>
      <c r="AX21" s="430">
        <v>1.2847162000000001E-2</v>
      </c>
      <c r="AY21" s="430">
        <v>1.31448E-2</v>
      </c>
      <c r="AZ21" s="951">
        <v>1.2047799999999999E-2</v>
      </c>
      <c r="BA21" s="435">
        <v>1.28618E-2</v>
      </c>
      <c r="BB21" s="435">
        <v>1.18955E-2</v>
      </c>
      <c r="BC21" s="435">
        <v>1.3143999999999999E-2</v>
      </c>
      <c r="BD21" s="435">
        <v>1.2919399999999999E-2</v>
      </c>
      <c r="BE21" s="435">
        <v>1.33116E-2</v>
      </c>
      <c r="BF21" s="435">
        <v>1.3351E-2</v>
      </c>
      <c r="BG21" s="435">
        <v>1.25799E-2</v>
      </c>
      <c r="BH21" s="435">
        <v>1.2692800000000001E-2</v>
      </c>
      <c r="BI21" s="435">
        <v>1.2752599999999999E-2</v>
      </c>
      <c r="BJ21" s="435">
        <v>1.3295299999999999E-2</v>
      </c>
      <c r="BK21" s="435">
        <v>1.32379E-2</v>
      </c>
      <c r="BL21" s="435">
        <v>1.2093400000000001E-2</v>
      </c>
      <c r="BM21" s="435">
        <v>1.2913000000000001E-2</v>
      </c>
      <c r="BN21" s="435">
        <v>1.19874E-2</v>
      </c>
      <c r="BO21" s="435">
        <v>1.31456E-2</v>
      </c>
      <c r="BP21" s="435">
        <v>1.2911000000000001E-2</v>
      </c>
      <c r="BQ21" s="435">
        <v>1.3310000000000001E-2</v>
      </c>
      <c r="BR21" s="435">
        <v>1.3281899999999999E-2</v>
      </c>
      <c r="BS21" s="435">
        <v>1.2479499999999999E-2</v>
      </c>
      <c r="BT21" s="435">
        <v>1.2453000000000001E-2</v>
      </c>
      <c r="BU21" s="435">
        <v>1.2572E-2</v>
      </c>
      <c r="BV21" s="435">
        <v>1.2814000000000001E-2</v>
      </c>
    </row>
    <row r="22" spans="1:74" ht="12" customHeight="1" x14ac:dyDescent="0.2">
      <c r="A22" s="234" t="s">
        <v>319</v>
      </c>
      <c r="B22" s="754" t="s">
        <v>1390</v>
      </c>
      <c r="C22" s="430">
        <v>1.7810869999999999E-2</v>
      </c>
      <c r="D22" s="430">
        <v>1.7163129999999999E-2</v>
      </c>
      <c r="E22" s="430">
        <v>1.618725E-2</v>
      </c>
      <c r="F22" s="430">
        <v>1.3954889999999999E-2</v>
      </c>
      <c r="G22" s="430">
        <v>1.516054E-2</v>
      </c>
      <c r="H22" s="430">
        <v>1.6756900000000002E-2</v>
      </c>
      <c r="I22" s="430">
        <v>1.850572E-2</v>
      </c>
      <c r="J22" s="430">
        <v>1.8571509999999999E-2</v>
      </c>
      <c r="K22" s="430">
        <v>1.6381030000000001E-2</v>
      </c>
      <c r="L22" s="430">
        <v>1.4469289999999999E-2</v>
      </c>
      <c r="M22" s="430">
        <v>1.538846E-2</v>
      </c>
      <c r="N22" s="430">
        <v>1.7341120000000002E-2</v>
      </c>
      <c r="O22" s="430">
        <v>1.6688439999999999E-2</v>
      </c>
      <c r="P22" s="430">
        <v>1.473637E-2</v>
      </c>
      <c r="Q22" s="430">
        <v>1.557643E-2</v>
      </c>
      <c r="R22" s="430">
        <v>1.211984E-2</v>
      </c>
      <c r="S22" s="430">
        <v>1.417679E-2</v>
      </c>
      <c r="T22" s="430">
        <v>1.5096129999999999E-2</v>
      </c>
      <c r="U22" s="430">
        <v>1.608884E-2</v>
      </c>
      <c r="V22" s="430">
        <v>1.6190590000000001E-2</v>
      </c>
      <c r="W22" s="430">
        <v>1.31903E-2</v>
      </c>
      <c r="X22" s="430">
        <v>1.2213419999999999E-2</v>
      </c>
      <c r="Y22" s="430">
        <v>1.317695E-2</v>
      </c>
      <c r="Z22" s="430">
        <v>1.48174E-2</v>
      </c>
      <c r="AA22" s="430">
        <v>1.6393769999999998E-2</v>
      </c>
      <c r="AB22" s="430">
        <v>1.419191E-2</v>
      </c>
      <c r="AC22" s="430">
        <v>1.35213E-2</v>
      </c>
      <c r="AD22" s="430">
        <v>1.135248E-2</v>
      </c>
      <c r="AE22" s="430">
        <v>1.2499349999999999E-2</v>
      </c>
      <c r="AF22" s="430">
        <v>1.422554E-2</v>
      </c>
      <c r="AG22" s="430">
        <v>1.4887869999999999E-2</v>
      </c>
      <c r="AH22" s="430">
        <v>1.538634E-2</v>
      </c>
      <c r="AI22" s="430">
        <v>1.29561E-2</v>
      </c>
      <c r="AJ22" s="430">
        <v>9.7416499999999993E-3</v>
      </c>
      <c r="AK22" s="430">
        <v>1.174365E-2</v>
      </c>
      <c r="AL22" s="430">
        <v>1.4837410000000001E-2</v>
      </c>
      <c r="AM22" s="430">
        <v>1.5172059999999999E-2</v>
      </c>
      <c r="AN22" s="430">
        <v>1.3317590000000001E-2</v>
      </c>
      <c r="AO22" s="430">
        <v>1.392348E-2</v>
      </c>
      <c r="AP22" s="430">
        <v>9.9074100000000002E-3</v>
      </c>
      <c r="AQ22" s="430">
        <v>1.252845E-2</v>
      </c>
      <c r="AR22" s="430">
        <v>1.451703E-2</v>
      </c>
      <c r="AS22" s="430">
        <v>1.5449269999999999E-2</v>
      </c>
      <c r="AT22" s="430">
        <v>1.545327E-2</v>
      </c>
      <c r="AU22" s="430">
        <v>1.535453E-2</v>
      </c>
      <c r="AV22" s="430">
        <v>1.2552860000000001E-2</v>
      </c>
      <c r="AW22" s="430">
        <v>1.3464459999999999E-2</v>
      </c>
      <c r="AX22" s="430">
        <v>1.5880734000000001E-2</v>
      </c>
      <c r="AY22" s="430">
        <v>1.503E-2</v>
      </c>
      <c r="AZ22" s="951">
        <v>1.2928200000000001E-2</v>
      </c>
      <c r="BA22" s="435">
        <v>1.30043E-2</v>
      </c>
      <c r="BB22" s="435">
        <v>9.9464099999999993E-3</v>
      </c>
      <c r="BC22" s="435">
        <v>1.22481E-2</v>
      </c>
      <c r="BD22" s="435">
        <v>1.3730300000000001E-2</v>
      </c>
      <c r="BE22" s="435">
        <v>1.5236700000000001E-2</v>
      </c>
      <c r="BF22" s="435">
        <v>1.54304E-2</v>
      </c>
      <c r="BG22" s="435">
        <v>1.3342E-2</v>
      </c>
      <c r="BH22" s="435">
        <v>1.03427E-2</v>
      </c>
      <c r="BI22" s="435">
        <v>1.23719E-2</v>
      </c>
      <c r="BJ22" s="435">
        <v>1.46427E-2</v>
      </c>
      <c r="BK22" s="435">
        <v>1.51954E-2</v>
      </c>
      <c r="BL22" s="435">
        <v>1.31162E-2</v>
      </c>
      <c r="BM22" s="435">
        <v>1.3113400000000001E-2</v>
      </c>
      <c r="BN22" s="435">
        <v>9.9161100000000005E-3</v>
      </c>
      <c r="BO22" s="435">
        <v>1.22465E-2</v>
      </c>
      <c r="BP22" s="435">
        <v>1.3933299999999999E-2</v>
      </c>
      <c r="BQ22" s="435">
        <v>1.5151899999999999E-2</v>
      </c>
      <c r="BR22" s="435">
        <v>1.52882E-2</v>
      </c>
      <c r="BS22" s="435">
        <v>1.3510100000000001E-2</v>
      </c>
      <c r="BT22" s="435">
        <v>1.04876E-2</v>
      </c>
      <c r="BU22" s="435">
        <v>1.23795E-2</v>
      </c>
      <c r="BV22" s="435">
        <v>1.50218E-2</v>
      </c>
    </row>
    <row r="23" spans="1:74" ht="12" customHeight="1" x14ac:dyDescent="0.2">
      <c r="A23" s="252" t="s">
        <v>58</v>
      </c>
      <c r="B23" s="754" t="s">
        <v>1044</v>
      </c>
      <c r="C23" s="430">
        <v>0.12756168017</v>
      </c>
      <c r="D23" s="430">
        <v>0.12833724530999999</v>
      </c>
      <c r="E23" s="430">
        <v>0.14670665608</v>
      </c>
      <c r="F23" s="430">
        <v>0.15740888453999999</v>
      </c>
      <c r="G23" s="430">
        <v>0.14363216253</v>
      </c>
      <c r="H23" s="430">
        <v>0.1151429467</v>
      </c>
      <c r="I23" s="430">
        <v>0.10051223916</v>
      </c>
      <c r="J23" s="430">
        <v>8.4296393388999996E-2</v>
      </c>
      <c r="K23" s="430">
        <v>9.3199519652999996E-2</v>
      </c>
      <c r="L23" s="430">
        <v>0.11164317419</v>
      </c>
      <c r="M23" s="430">
        <v>0.14046370786000001</v>
      </c>
      <c r="N23" s="430">
        <v>0.13188373965</v>
      </c>
      <c r="O23" s="430">
        <v>0.13079737225999999</v>
      </c>
      <c r="P23" s="430">
        <v>0.14124249754000001</v>
      </c>
      <c r="Q23" s="430">
        <v>0.14860850941000001</v>
      </c>
      <c r="R23" s="430">
        <v>0.14575456944000001</v>
      </c>
      <c r="S23" s="430">
        <v>0.10988659765</v>
      </c>
      <c r="T23" s="430">
        <v>9.3940808111999993E-2</v>
      </c>
      <c r="U23" s="430">
        <v>9.5521367664999995E-2</v>
      </c>
      <c r="V23" s="430">
        <v>9.6837112429999997E-2</v>
      </c>
      <c r="W23" s="430">
        <v>9.6701748014E-2</v>
      </c>
      <c r="X23" s="430">
        <v>0.12283418402</v>
      </c>
      <c r="Y23" s="430">
        <v>0.12427330035</v>
      </c>
      <c r="Z23" s="430">
        <v>0.12971122244</v>
      </c>
      <c r="AA23" s="430">
        <v>0.11863967710999999</v>
      </c>
      <c r="AB23" s="430">
        <v>0.13977834076000001</v>
      </c>
      <c r="AC23" s="430">
        <v>0.15382021401000001</v>
      </c>
      <c r="AD23" s="430">
        <v>0.16058615604000001</v>
      </c>
      <c r="AE23" s="430">
        <v>0.13387312217</v>
      </c>
      <c r="AF23" s="430">
        <v>0.13184913109999999</v>
      </c>
      <c r="AG23" s="430">
        <v>9.6529309987000003E-2</v>
      </c>
      <c r="AH23" s="430">
        <v>9.9891231861999996E-2</v>
      </c>
      <c r="AI23" s="430">
        <v>9.9505802665000004E-2</v>
      </c>
      <c r="AJ23" s="430">
        <v>0.13502568686999999</v>
      </c>
      <c r="AK23" s="430">
        <v>0.13684136300999999</v>
      </c>
      <c r="AL23" s="430">
        <v>0.1347640135</v>
      </c>
      <c r="AM23" s="430">
        <v>0.14870401455000001</v>
      </c>
      <c r="AN23" s="430">
        <v>0.13420208054999999</v>
      </c>
      <c r="AO23" s="430">
        <v>0.17256140627</v>
      </c>
      <c r="AP23" s="430">
        <v>0.15647431184999999</v>
      </c>
      <c r="AQ23" s="430">
        <v>0.12575638345000001</v>
      </c>
      <c r="AR23" s="430">
        <v>0.12203291868</v>
      </c>
      <c r="AS23" s="430">
        <v>0.10848998679999999</v>
      </c>
      <c r="AT23" s="430">
        <v>9.3077068661000004E-2</v>
      </c>
      <c r="AU23" s="430">
        <v>8.7560652092999999E-2</v>
      </c>
      <c r="AV23" s="430">
        <v>0.13482033984</v>
      </c>
      <c r="AW23" s="430">
        <v>0.13961357955000001</v>
      </c>
      <c r="AX23" s="430">
        <v>0.16041126188999999</v>
      </c>
      <c r="AY23" s="430">
        <v>0.14409250000000001</v>
      </c>
      <c r="AZ23" s="951">
        <v>0.1393905</v>
      </c>
      <c r="BA23" s="435">
        <v>0.17464009999999999</v>
      </c>
      <c r="BB23" s="435">
        <v>0.16619010000000001</v>
      </c>
      <c r="BC23" s="435">
        <v>0.1353309</v>
      </c>
      <c r="BD23" s="435">
        <v>0.13311809999999999</v>
      </c>
      <c r="BE23" s="435">
        <v>0.1120145</v>
      </c>
      <c r="BF23" s="435">
        <v>0.10415199999999999</v>
      </c>
      <c r="BG23" s="435">
        <v>0.1002591</v>
      </c>
      <c r="BH23" s="435">
        <v>0.1441539</v>
      </c>
      <c r="BI23" s="435">
        <v>0.1485204</v>
      </c>
      <c r="BJ23" s="435">
        <v>0.16253580000000001</v>
      </c>
      <c r="BK23" s="435">
        <v>0.16017419999999999</v>
      </c>
      <c r="BL23" s="435">
        <v>0.15475510000000001</v>
      </c>
      <c r="BM23" s="435">
        <v>0.19033220000000001</v>
      </c>
      <c r="BN23" s="435">
        <v>0.17908940000000001</v>
      </c>
      <c r="BO23" s="435">
        <v>0.14514730000000001</v>
      </c>
      <c r="BP23" s="435">
        <v>0.13992650000000001</v>
      </c>
      <c r="BQ23" s="435">
        <v>0.1181039</v>
      </c>
      <c r="BR23" s="435">
        <v>0.1081285</v>
      </c>
      <c r="BS23" s="435">
        <v>0.1036547</v>
      </c>
      <c r="BT23" s="435">
        <v>0.15294730000000001</v>
      </c>
      <c r="BU23" s="435">
        <v>0.15827759999999999</v>
      </c>
      <c r="BV23" s="435">
        <v>0.1721007</v>
      </c>
    </row>
    <row r="24" spans="1:74" ht="12" customHeight="1" x14ac:dyDescent="0.2">
      <c r="A24" s="253"/>
      <c r="B24" s="286"/>
      <c r="C24" s="491"/>
      <c r="D24" s="491"/>
      <c r="E24" s="491"/>
      <c r="F24" s="491"/>
      <c r="G24" s="491"/>
      <c r="H24" s="491"/>
      <c r="I24" s="491"/>
      <c r="J24" s="491"/>
      <c r="K24" s="491"/>
      <c r="L24" s="491"/>
      <c r="M24" s="491"/>
      <c r="N24" s="491"/>
      <c r="O24" s="491"/>
      <c r="P24" s="491"/>
      <c r="Q24" s="491"/>
      <c r="R24" s="491"/>
      <c r="S24" s="491"/>
      <c r="T24" s="491"/>
      <c r="U24" s="491"/>
      <c r="V24" s="491"/>
      <c r="W24" s="491"/>
      <c r="X24" s="491"/>
      <c r="Y24" s="491"/>
      <c r="Z24" s="491"/>
      <c r="AA24" s="491"/>
      <c r="AB24" s="491"/>
      <c r="AC24" s="491"/>
      <c r="AD24" s="491"/>
      <c r="AE24" s="491"/>
      <c r="AF24" s="491"/>
      <c r="AG24" s="491"/>
      <c r="AH24" s="491"/>
      <c r="AI24" s="491"/>
      <c r="AJ24" s="491"/>
      <c r="AK24" s="491"/>
      <c r="AL24" s="491"/>
      <c r="AM24" s="491"/>
      <c r="AN24" s="491"/>
      <c r="AO24" s="491"/>
      <c r="AP24" s="491"/>
      <c r="AQ24" s="491"/>
      <c r="AR24" s="491"/>
      <c r="AS24" s="491"/>
      <c r="AT24" s="491"/>
      <c r="AU24" s="491"/>
      <c r="AV24" s="491"/>
      <c r="AW24" s="491"/>
      <c r="AX24" s="491"/>
      <c r="AY24" s="491"/>
      <c r="AZ24" s="953"/>
      <c r="BA24" s="487"/>
      <c r="BB24" s="487"/>
      <c r="BC24" s="487"/>
      <c r="BD24" s="487"/>
      <c r="BE24" s="487"/>
      <c r="BF24" s="487"/>
      <c r="BG24" s="487"/>
      <c r="BH24" s="487"/>
      <c r="BI24" s="487"/>
      <c r="BJ24" s="487"/>
      <c r="BK24" s="487"/>
      <c r="BL24" s="487"/>
      <c r="BM24" s="487"/>
      <c r="BN24" s="487"/>
      <c r="BO24" s="487"/>
      <c r="BP24" s="487"/>
      <c r="BQ24" s="487"/>
      <c r="BR24" s="487"/>
      <c r="BS24" s="487"/>
      <c r="BT24" s="487"/>
      <c r="BU24" s="487"/>
      <c r="BV24" s="487"/>
    </row>
    <row r="25" spans="1:74" s="92" customFormat="1" ht="12" customHeight="1" x14ac:dyDescent="0.2">
      <c r="A25" s="495" t="s">
        <v>10</v>
      </c>
      <c r="B25" s="496" t="s">
        <v>1391</v>
      </c>
      <c r="C25" s="111">
        <v>0.21110696622</v>
      </c>
      <c r="D25" s="111">
        <v>0.18982814332</v>
      </c>
      <c r="E25" s="111">
        <v>0.20669044247000001</v>
      </c>
      <c r="F25" s="111">
        <v>0.19865130819999999</v>
      </c>
      <c r="G25" s="111">
        <v>0.2078409369</v>
      </c>
      <c r="H25" s="111">
        <v>0.20361990109</v>
      </c>
      <c r="I25" s="111">
        <v>0.20863462423000001</v>
      </c>
      <c r="J25" s="111">
        <v>0.20541613554999999</v>
      </c>
      <c r="K25" s="111">
        <v>0.18875262603000001</v>
      </c>
      <c r="L25" s="111">
        <v>0.20119327871000001</v>
      </c>
      <c r="M25" s="111">
        <v>0.20214353259000001</v>
      </c>
      <c r="N25" s="111">
        <v>0.20194439789999999</v>
      </c>
      <c r="O25" s="111">
        <v>0.20505934347999999</v>
      </c>
      <c r="P25" s="111">
        <v>0.18271986702000001</v>
      </c>
      <c r="Q25" s="111">
        <v>0.20056429635</v>
      </c>
      <c r="R25" s="111">
        <v>0.18806957029999999</v>
      </c>
      <c r="S25" s="111">
        <v>0.19895372351999999</v>
      </c>
      <c r="T25" s="111">
        <v>0.19063321931999999</v>
      </c>
      <c r="U25" s="111">
        <v>0.19841082805999999</v>
      </c>
      <c r="V25" s="111">
        <v>0.19846081968000001</v>
      </c>
      <c r="W25" s="111">
        <v>0.19158934935999999</v>
      </c>
      <c r="X25" s="111">
        <v>0.19636969879999999</v>
      </c>
      <c r="Y25" s="111">
        <v>0.19890915622999999</v>
      </c>
      <c r="Z25" s="111">
        <v>0.20695799773000001</v>
      </c>
      <c r="AA25" s="111">
        <v>0.19814814389999999</v>
      </c>
      <c r="AB25" s="111">
        <v>0.19226387489999999</v>
      </c>
      <c r="AC25" s="111">
        <v>0.20305547298000001</v>
      </c>
      <c r="AD25" s="111">
        <v>0.19205738204</v>
      </c>
      <c r="AE25" s="111">
        <v>0.19844978831999999</v>
      </c>
      <c r="AF25" s="111">
        <v>0.19369121850000001</v>
      </c>
      <c r="AG25" s="111">
        <v>0.20214243447999999</v>
      </c>
      <c r="AH25" s="111">
        <v>0.20283608768</v>
      </c>
      <c r="AI25" s="111">
        <v>0.19463306329999999</v>
      </c>
      <c r="AJ25" s="111">
        <v>0.19637737773</v>
      </c>
      <c r="AK25" s="111">
        <v>0.20139740142000001</v>
      </c>
      <c r="AL25" s="111">
        <v>0.20809190791000001</v>
      </c>
      <c r="AM25" s="111">
        <v>0.20084385788</v>
      </c>
      <c r="AN25" s="111">
        <v>0.18141456114999999</v>
      </c>
      <c r="AO25" s="111">
        <v>0.19961792675000001</v>
      </c>
      <c r="AP25" s="111">
        <v>0.18746931720000001</v>
      </c>
      <c r="AQ25" s="111">
        <v>0.19449806718000001</v>
      </c>
      <c r="AR25" s="111">
        <v>0.19282743474</v>
      </c>
      <c r="AS25" s="111">
        <v>0.20148116894000001</v>
      </c>
      <c r="AT25" s="111">
        <v>0.20066796610000001</v>
      </c>
      <c r="AU25" s="111">
        <v>0.19191531666</v>
      </c>
      <c r="AV25" s="111">
        <v>0.19935472708999999</v>
      </c>
      <c r="AW25" s="111">
        <v>0.19481525116000001</v>
      </c>
      <c r="AX25" s="111">
        <v>0.20824803258999999</v>
      </c>
      <c r="AY25" s="111">
        <v>0.20472885090000001</v>
      </c>
      <c r="AZ25" s="706">
        <v>0.18483836791</v>
      </c>
      <c r="BA25" s="497">
        <v>0.20330909999999999</v>
      </c>
      <c r="BB25" s="497">
        <v>0.1980403</v>
      </c>
      <c r="BC25" s="497">
        <v>0.20513439999999999</v>
      </c>
      <c r="BD25" s="497">
        <v>0.20171600000000001</v>
      </c>
      <c r="BE25" s="497">
        <v>0.2117694</v>
      </c>
      <c r="BF25" s="497">
        <v>0.21108289999999999</v>
      </c>
      <c r="BG25" s="497">
        <v>0.20219960000000001</v>
      </c>
      <c r="BH25" s="497">
        <v>0.2122038</v>
      </c>
      <c r="BI25" s="497">
        <v>0.20786959999999999</v>
      </c>
      <c r="BJ25" s="497">
        <v>0.21559990000000001</v>
      </c>
      <c r="BK25" s="497">
        <v>0.21475849999999999</v>
      </c>
      <c r="BL25" s="497">
        <v>0.19072600000000001</v>
      </c>
      <c r="BM25" s="497">
        <v>0.20756260000000001</v>
      </c>
      <c r="BN25" s="497">
        <v>0.20124010000000001</v>
      </c>
      <c r="BO25" s="497">
        <v>0.208232</v>
      </c>
      <c r="BP25" s="497">
        <v>0.2044851</v>
      </c>
      <c r="BQ25" s="497">
        <v>0.21403320000000001</v>
      </c>
      <c r="BR25" s="497">
        <v>0.2131816</v>
      </c>
      <c r="BS25" s="497">
        <v>0.20392969999999999</v>
      </c>
      <c r="BT25" s="497">
        <v>0.21374000000000001</v>
      </c>
      <c r="BU25" s="497">
        <v>0.2089548</v>
      </c>
      <c r="BV25" s="497">
        <v>0.21634880000000001</v>
      </c>
    </row>
    <row r="26" spans="1:74" ht="12" customHeight="1" x14ac:dyDescent="0.2">
      <c r="A26" s="253" t="s">
        <v>534</v>
      </c>
      <c r="B26" s="754" t="s">
        <v>1387</v>
      </c>
      <c r="C26" s="430">
        <v>7.0911891000000005E-2</v>
      </c>
      <c r="D26" s="430">
        <v>6.2452928999999997E-2</v>
      </c>
      <c r="E26" s="430">
        <v>6.9747570999999994E-2</v>
      </c>
      <c r="F26" s="430">
        <v>6.4053737999999999E-2</v>
      </c>
      <c r="G26" s="430">
        <v>6.9145580999999998E-2</v>
      </c>
      <c r="H26" s="430">
        <v>6.9177629000000004E-2</v>
      </c>
      <c r="I26" s="430">
        <v>6.9699365999999999E-2</v>
      </c>
      <c r="J26" s="430">
        <v>6.7535672000000005E-2</v>
      </c>
      <c r="K26" s="430">
        <v>5.9938685999999998E-2</v>
      </c>
      <c r="L26" s="430">
        <v>6.9516270000000005E-2</v>
      </c>
      <c r="M26" s="430">
        <v>6.9719157000000004E-2</v>
      </c>
      <c r="N26" s="430">
        <v>6.6330149000000005E-2</v>
      </c>
      <c r="O26" s="430">
        <v>6.8562037000000006E-2</v>
      </c>
      <c r="P26" s="430">
        <v>6.1770986E-2</v>
      </c>
      <c r="Q26" s="430">
        <v>6.7602050999999996E-2</v>
      </c>
      <c r="R26" s="430">
        <v>6.4392172999999997E-2</v>
      </c>
      <c r="S26" s="430">
        <v>6.8093702000000006E-2</v>
      </c>
      <c r="T26" s="430">
        <v>6.8680964999999997E-2</v>
      </c>
      <c r="U26" s="430">
        <v>7.0732563999999998E-2</v>
      </c>
      <c r="V26" s="430">
        <v>6.8742112999999994E-2</v>
      </c>
      <c r="W26" s="430">
        <v>6.6525910999999993E-2</v>
      </c>
      <c r="X26" s="430">
        <v>7.0353463000000005E-2</v>
      </c>
      <c r="Y26" s="430">
        <v>6.9776497000000007E-2</v>
      </c>
      <c r="Z26" s="430">
        <v>7.4058390000000002E-2</v>
      </c>
      <c r="AA26" s="430">
        <v>6.8115101999999997E-2</v>
      </c>
      <c r="AB26" s="430">
        <v>6.8758653000000003E-2</v>
      </c>
      <c r="AC26" s="430">
        <v>7.3257326999999997E-2</v>
      </c>
      <c r="AD26" s="430">
        <v>6.5203198000000004E-2</v>
      </c>
      <c r="AE26" s="430">
        <v>7.0329593999999995E-2</v>
      </c>
      <c r="AF26" s="430">
        <v>6.9190451E-2</v>
      </c>
      <c r="AG26" s="430">
        <v>7.4712283000000004E-2</v>
      </c>
      <c r="AH26" s="430">
        <v>7.4066025999999993E-2</v>
      </c>
      <c r="AI26" s="430">
        <v>6.9052136E-2</v>
      </c>
      <c r="AJ26" s="430">
        <v>7.1917673000000001E-2</v>
      </c>
      <c r="AK26" s="430">
        <v>7.3805098999999999E-2</v>
      </c>
      <c r="AL26" s="430">
        <v>7.5536473000000007E-2</v>
      </c>
      <c r="AM26" s="430">
        <v>7.2054898000000006E-2</v>
      </c>
      <c r="AN26" s="430">
        <v>6.5210949000000004E-2</v>
      </c>
      <c r="AO26" s="430">
        <v>7.0213963000000004E-2</v>
      </c>
      <c r="AP26" s="430">
        <v>6.5847797999999999E-2</v>
      </c>
      <c r="AQ26" s="430">
        <v>6.8914031000000001E-2</v>
      </c>
      <c r="AR26" s="430">
        <v>6.9423086999999994E-2</v>
      </c>
      <c r="AS26" s="430">
        <v>7.1864042000000003E-2</v>
      </c>
      <c r="AT26" s="430">
        <v>7.1942357999999998E-2</v>
      </c>
      <c r="AU26" s="430">
        <v>6.7601976999999994E-2</v>
      </c>
      <c r="AV26" s="430">
        <v>7.3174635000000002E-2</v>
      </c>
      <c r="AW26" s="430">
        <v>7.1913331999999996E-2</v>
      </c>
      <c r="AX26" s="430">
        <v>7.5133699999999998E-2</v>
      </c>
      <c r="AY26" s="430">
        <v>7.3570700000000003E-2</v>
      </c>
      <c r="AZ26" s="951">
        <v>6.4622700000000005E-2</v>
      </c>
      <c r="BA26" s="435">
        <v>7.1335200000000001E-2</v>
      </c>
      <c r="BB26" s="435">
        <v>6.7924100000000001E-2</v>
      </c>
      <c r="BC26" s="435">
        <v>7.1676599999999993E-2</v>
      </c>
      <c r="BD26" s="435">
        <v>6.9896200000000006E-2</v>
      </c>
      <c r="BE26" s="435">
        <v>7.23192E-2</v>
      </c>
      <c r="BF26" s="435">
        <v>7.2768200000000005E-2</v>
      </c>
      <c r="BG26" s="435">
        <v>6.8929699999999997E-2</v>
      </c>
      <c r="BH26" s="435">
        <v>7.3015899999999995E-2</v>
      </c>
      <c r="BI26" s="435">
        <v>7.3122599999999996E-2</v>
      </c>
      <c r="BJ26" s="435">
        <v>7.5082599999999999E-2</v>
      </c>
      <c r="BK26" s="435">
        <v>7.4322700000000005E-2</v>
      </c>
      <c r="BL26" s="435">
        <v>6.4593399999999995E-2</v>
      </c>
      <c r="BM26" s="435">
        <v>7.1689900000000001E-2</v>
      </c>
      <c r="BN26" s="435">
        <v>6.83589E-2</v>
      </c>
      <c r="BO26" s="435">
        <v>7.2677000000000005E-2</v>
      </c>
      <c r="BP26" s="435">
        <v>7.1033499999999999E-2</v>
      </c>
      <c r="BQ26" s="435">
        <v>7.3361899999999994E-2</v>
      </c>
      <c r="BR26" s="435">
        <v>7.3956400000000005E-2</v>
      </c>
      <c r="BS26" s="435">
        <v>6.9998500000000005E-2</v>
      </c>
      <c r="BT26" s="435">
        <v>7.4068999999999996E-2</v>
      </c>
      <c r="BU26" s="435">
        <v>7.3839299999999997E-2</v>
      </c>
      <c r="BV26" s="435">
        <v>7.5573600000000005E-2</v>
      </c>
    </row>
    <row r="27" spans="1:74" ht="12" customHeight="1" x14ac:dyDescent="0.2">
      <c r="A27" s="253" t="s">
        <v>317</v>
      </c>
      <c r="B27" s="754" t="s">
        <v>1042</v>
      </c>
      <c r="C27" s="430">
        <v>3.5671200000000002E-4</v>
      </c>
      <c r="D27" s="430">
        <v>3.2219200000000001E-4</v>
      </c>
      <c r="E27" s="430">
        <v>3.5671200000000002E-4</v>
      </c>
      <c r="F27" s="430">
        <v>3.4520500000000001E-4</v>
      </c>
      <c r="G27" s="430">
        <v>3.5671200000000002E-4</v>
      </c>
      <c r="H27" s="430">
        <v>3.4520500000000001E-4</v>
      </c>
      <c r="I27" s="430">
        <v>3.5671200000000002E-4</v>
      </c>
      <c r="J27" s="430">
        <v>3.5671200000000002E-4</v>
      </c>
      <c r="K27" s="430">
        <v>3.4520500000000001E-4</v>
      </c>
      <c r="L27" s="430">
        <v>3.5671200000000002E-4</v>
      </c>
      <c r="M27" s="430">
        <v>3.4520500000000001E-4</v>
      </c>
      <c r="N27" s="430">
        <v>3.5671200000000002E-4</v>
      </c>
      <c r="O27" s="430">
        <v>3.5671200000000002E-4</v>
      </c>
      <c r="P27" s="430">
        <v>3.2219200000000001E-4</v>
      </c>
      <c r="Q27" s="430">
        <v>3.5671200000000002E-4</v>
      </c>
      <c r="R27" s="430">
        <v>3.4520500000000001E-4</v>
      </c>
      <c r="S27" s="430">
        <v>3.5671200000000002E-4</v>
      </c>
      <c r="T27" s="430">
        <v>3.4520500000000001E-4</v>
      </c>
      <c r="U27" s="430">
        <v>3.5671200000000002E-4</v>
      </c>
      <c r="V27" s="430">
        <v>3.5671200000000002E-4</v>
      </c>
      <c r="W27" s="430">
        <v>3.4520500000000001E-4</v>
      </c>
      <c r="X27" s="430">
        <v>3.5671200000000002E-4</v>
      </c>
      <c r="Y27" s="430">
        <v>3.4520500000000001E-4</v>
      </c>
      <c r="Z27" s="430">
        <v>3.5671200000000002E-4</v>
      </c>
      <c r="AA27" s="430">
        <v>3.5573799999999997E-4</v>
      </c>
      <c r="AB27" s="430">
        <v>3.3278700000000002E-4</v>
      </c>
      <c r="AC27" s="430">
        <v>3.5573799999999997E-4</v>
      </c>
      <c r="AD27" s="430">
        <v>3.4426200000000002E-4</v>
      </c>
      <c r="AE27" s="430">
        <v>3.5573799999999997E-4</v>
      </c>
      <c r="AF27" s="430">
        <v>3.4426200000000002E-4</v>
      </c>
      <c r="AG27" s="430">
        <v>3.5573799999999997E-4</v>
      </c>
      <c r="AH27" s="430">
        <v>3.5573799999999997E-4</v>
      </c>
      <c r="AI27" s="430">
        <v>3.4426200000000002E-4</v>
      </c>
      <c r="AJ27" s="430">
        <v>3.5573799999999997E-4</v>
      </c>
      <c r="AK27" s="430">
        <v>3.4426200000000002E-4</v>
      </c>
      <c r="AL27" s="430">
        <v>3.5573799999999997E-4</v>
      </c>
      <c r="AM27" s="430">
        <v>3.5671200000000002E-4</v>
      </c>
      <c r="AN27" s="430">
        <v>3.2219200000000001E-4</v>
      </c>
      <c r="AO27" s="430">
        <v>3.5671200000000002E-4</v>
      </c>
      <c r="AP27" s="430">
        <v>3.4520500000000001E-4</v>
      </c>
      <c r="AQ27" s="430">
        <v>3.5671200000000002E-4</v>
      </c>
      <c r="AR27" s="430">
        <v>3.4520500000000001E-4</v>
      </c>
      <c r="AS27" s="430">
        <v>3.5671200000000002E-4</v>
      </c>
      <c r="AT27" s="430">
        <v>3.5671200000000002E-4</v>
      </c>
      <c r="AU27" s="430">
        <v>3.4520500000000001E-4</v>
      </c>
      <c r="AV27" s="430">
        <v>3.5671200000000002E-4</v>
      </c>
      <c r="AW27" s="430">
        <v>3.4520500000000001E-4</v>
      </c>
      <c r="AX27" s="430">
        <v>3.4938900000000003E-4</v>
      </c>
      <c r="AY27" s="430">
        <v>3.4872400000000002E-4</v>
      </c>
      <c r="AZ27" s="951">
        <v>3.5113599999999999E-4</v>
      </c>
      <c r="BA27" s="435">
        <v>3.5062899999999998E-4</v>
      </c>
      <c r="BB27" s="435">
        <v>3.5112199999999999E-4</v>
      </c>
      <c r="BC27" s="435">
        <v>3.5061400000000001E-4</v>
      </c>
      <c r="BD27" s="435">
        <v>3.5110499999999999E-4</v>
      </c>
      <c r="BE27" s="435">
        <v>3.50596E-4</v>
      </c>
      <c r="BF27" s="435">
        <v>3.5003999999999998E-4</v>
      </c>
      <c r="BG27" s="435">
        <v>3.50479E-4</v>
      </c>
      <c r="BH27" s="435">
        <v>3.4991299999999998E-4</v>
      </c>
      <c r="BI27" s="435">
        <v>3.50341E-4</v>
      </c>
      <c r="BJ27" s="435">
        <v>3.50427E-4</v>
      </c>
      <c r="BK27" s="435">
        <v>3.50582E-4</v>
      </c>
      <c r="BL27" s="435">
        <v>3.5053100000000001E-4</v>
      </c>
      <c r="BM27" s="435">
        <v>3.5052299999999999E-4</v>
      </c>
      <c r="BN27" s="435">
        <v>3.5046799999999999E-4</v>
      </c>
      <c r="BO27" s="435">
        <v>3.50455E-4</v>
      </c>
      <c r="BP27" s="435">
        <v>3.50396E-4</v>
      </c>
      <c r="BQ27" s="435">
        <v>3.5037799999999999E-4</v>
      </c>
      <c r="BR27" s="435">
        <v>3.5040800000000002E-4</v>
      </c>
      <c r="BS27" s="435">
        <v>3.5040199999999998E-4</v>
      </c>
      <c r="BT27" s="435">
        <v>3.5044600000000003E-4</v>
      </c>
      <c r="BU27" s="435">
        <v>3.5045600000000002E-4</v>
      </c>
      <c r="BV27" s="435">
        <v>3.5045900000000001E-4</v>
      </c>
    </row>
    <row r="28" spans="1:74" ht="12" customHeight="1" x14ac:dyDescent="0.2">
      <c r="A28" s="253" t="s">
        <v>318</v>
      </c>
      <c r="B28" s="754" t="s">
        <v>1388</v>
      </c>
      <c r="C28" s="430">
        <v>2.6230099999999999E-4</v>
      </c>
      <c r="D28" s="430">
        <v>2.8222799999999998E-4</v>
      </c>
      <c r="E28" s="430">
        <v>3.7737699999999998E-4</v>
      </c>
      <c r="F28" s="430">
        <v>3.4906599999999998E-4</v>
      </c>
      <c r="G28" s="430">
        <v>2.8822E-4</v>
      </c>
      <c r="H28" s="430">
        <v>2.1588600000000001E-4</v>
      </c>
      <c r="I28" s="430">
        <v>1.7956499999999999E-4</v>
      </c>
      <c r="J28" s="430">
        <v>2.0710100000000001E-4</v>
      </c>
      <c r="K28" s="430">
        <v>2.0609900000000001E-4</v>
      </c>
      <c r="L28" s="430">
        <v>1.7561399999999999E-4</v>
      </c>
      <c r="M28" s="430">
        <v>2.1105399999999999E-4</v>
      </c>
      <c r="N28" s="430">
        <v>3.12372E-4</v>
      </c>
      <c r="O28" s="430">
        <v>2.9144300000000001E-4</v>
      </c>
      <c r="P28" s="430">
        <v>2.9485999999999998E-4</v>
      </c>
      <c r="Q28" s="430">
        <v>3.5377299999999999E-4</v>
      </c>
      <c r="R28" s="430">
        <v>2.9819299999999998E-4</v>
      </c>
      <c r="S28" s="430">
        <v>2.8809300000000001E-4</v>
      </c>
      <c r="T28" s="430">
        <v>2.33895E-4</v>
      </c>
      <c r="U28" s="430">
        <v>2.3423899999999999E-4</v>
      </c>
      <c r="V28" s="430">
        <v>1.9319699999999999E-4</v>
      </c>
      <c r="W28" s="430">
        <v>1.5805699999999999E-4</v>
      </c>
      <c r="X28" s="430">
        <v>1.36231E-4</v>
      </c>
      <c r="Y28" s="430">
        <v>1.5186799999999999E-4</v>
      </c>
      <c r="Z28" s="430">
        <v>2.4600000000000002E-4</v>
      </c>
      <c r="AA28" s="430">
        <v>2.9965299999999999E-4</v>
      </c>
      <c r="AB28" s="430">
        <v>3.0505700000000002E-4</v>
      </c>
      <c r="AC28" s="430">
        <v>3.04078E-4</v>
      </c>
      <c r="AD28" s="430">
        <v>3.0471300000000002E-4</v>
      </c>
      <c r="AE28" s="430">
        <v>2.9115899999999998E-4</v>
      </c>
      <c r="AF28" s="430">
        <v>1.9932199999999999E-4</v>
      </c>
      <c r="AG28" s="430">
        <v>1.6531099999999999E-4</v>
      </c>
      <c r="AH28" s="430">
        <v>1.73361E-4</v>
      </c>
      <c r="AI28" s="430">
        <v>1.2347399999999999E-4</v>
      </c>
      <c r="AJ28" s="430">
        <v>2.1114699999999999E-4</v>
      </c>
      <c r="AK28" s="430">
        <v>1.7244600000000001E-4</v>
      </c>
      <c r="AL28" s="430">
        <v>2.1547499999999999E-4</v>
      </c>
      <c r="AM28" s="430">
        <v>2.2868899999999999E-4</v>
      </c>
      <c r="AN28" s="430">
        <v>2.14828E-4</v>
      </c>
      <c r="AO28" s="430">
        <v>2.6074399999999998E-4</v>
      </c>
      <c r="AP28" s="430">
        <v>2.3445399999999999E-4</v>
      </c>
      <c r="AQ28" s="430">
        <v>2.6519800000000002E-4</v>
      </c>
      <c r="AR28" s="430">
        <v>2.3952500000000001E-4</v>
      </c>
      <c r="AS28" s="430">
        <v>2.3134699999999999E-4</v>
      </c>
      <c r="AT28" s="430">
        <v>2.1594299999999999E-4</v>
      </c>
      <c r="AU28" s="430">
        <v>1.86054E-4</v>
      </c>
      <c r="AV28" s="430">
        <v>1.88061E-4</v>
      </c>
      <c r="AW28" s="430">
        <v>1.9823099999999999E-4</v>
      </c>
      <c r="AX28" s="430">
        <v>2.15844E-4</v>
      </c>
      <c r="AY28" s="430">
        <v>2.2908E-4</v>
      </c>
      <c r="AZ28" s="951">
        <v>2.1519599999999999E-4</v>
      </c>
      <c r="BA28" s="435">
        <v>2.6119099999999997E-4</v>
      </c>
      <c r="BB28" s="435">
        <v>2.3485499999999999E-4</v>
      </c>
      <c r="BC28" s="435">
        <v>2.6565200000000001E-4</v>
      </c>
      <c r="BD28" s="435">
        <v>2.39934E-4</v>
      </c>
      <c r="BE28" s="435">
        <v>2.3174299999999999E-4</v>
      </c>
      <c r="BF28" s="435">
        <v>2.16312E-4</v>
      </c>
      <c r="BG28" s="435">
        <v>1.86372E-4</v>
      </c>
      <c r="BH28" s="435">
        <v>1.8838200000000001E-4</v>
      </c>
      <c r="BI28" s="435">
        <v>1.9856999999999999E-4</v>
      </c>
      <c r="BJ28" s="435">
        <v>2.1179E-4</v>
      </c>
      <c r="BK28" s="435">
        <v>2.2908E-4</v>
      </c>
      <c r="BL28" s="435">
        <v>2.1519599999999999E-4</v>
      </c>
      <c r="BM28" s="435">
        <v>2.6119099999999997E-4</v>
      </c>
      <c r="BN28" s="435">
        <v>2.3485499999999999E-4</v>
      </c>
      <c r="BO28" s="435">
        <v>2.6565200000000001E-4</v>
      </c>
      <c r="BP28" s="435">
        <v>2.39934E-4</v>
      </c>
      <c r="BQ28" s="435">
        <v>2.3174299999999999E-4</v>
      </c>
      <c r="BR28" s="435">
        <v>2.16312E-4</v>
      </c>
      <c r="BS28" s="435">
        <v>1.86372E-4</v>
      </c>
      <c r="BT28" s="435">
        <v>1.8838200000000001E-4</v>
      </c>
      <c r="BU28" s="435">
        <v>1.9856999999999999E-4</v>
      </c>
      <c r="BV28" s="435">
        <v>2.1179E-4</v>
      </c>
    </row>
    <row r="29" spans="1:74" ht="12" customHeight="1" x14ac:dyDescent="0.2">
      <c r="A29" s="253" t="s">
        <v>559</v>
      </c>
      <c r="B29" s="754" t="s">
        <v>1045</v>
      </c>
      <c r="C29" s="430">
        <v>8.2757227471999995E-4</v>
      </c>
      <c r="D29" s="430">
        <v>8.8484772400999998E-4</v>
      </c>
      <c r="E29" s="430">
        <v>1.2591416844000001E-3</v>
      </c>
      <c r="F29" s="430">
        <v>1.366845494E-3</v>
      </c>
      <c r="G29" s="430">
        <v>1.5041320020999999E-3</v>
      </c>
      <c r="H29" s="430">
        <v>1.5210014520999999E-3</v>
      </c>
      <c r="I29" s="430">
        <v>1.5619607379E-3</v>
      </c>
      <c r="J29" s="430">
        <v>1.5052306251E-3</v>
      </c>
      <c r="K29" s="430">
        <v>1.3467248686E-3</v>
      </c>
      <c r="L29" s="430">
        <v>1.2188532286E-3</v>
      </c>
      <c r="M29" s="430">
        <v>9.3312195561999999E-4</v>
      </c>
      <c r="N29" s="430">
        <v>8.2459078382000005E-4</v>
      </c>
      <c r="O29" s="430">
        <v>8.8543213478E-4</v>
      </c>
      <c r="P29" s="430">
        <v>9.4632310304000003E-4</v>
      </c>
      <c r="Q29" s="430">
        <v>1.3464690778E-3</v>
      </c>
      <c r="R29" s="430">
        <v>1.5085221133E-3</v>
      </c>
      <c r="S29" s="430">
        <v>1.6419760685E-3</v>
      </c>
      <c r="T29" s="430">
        <v>1.6418000707E-3</v>
      </c>
      <c r="U29" s="430">
        <v>1.6970583080999999E-3</v>
      </c>
      <c r="V29" s="430">
        <v>1.6312197692000001E-3</v>
      </c>
      <c r="W29" s="430">
        <v>1.4647196011E-3</v>
      </c>
      <c r="X29" s="430">
        <v>1.3268597747E-3</v>
      </c>
      <c r="Y29" s="430">
        <v>1.0469168983000001E-3</v>
      </c>
      <c r="Z29" s="430">
        <v>9.2543447395999998E-4</v>
      </c>
      <c r="AA29" s="430">
        <v>9.9060886702000009E-4</v>
      </c>
      <c r="AB29" s="430">
        <v>1.1210718902999999E-3</v>
      </c>
      <c r="AC29" s="430">
        <v>1.5311229419999999E-3</v>
      </c>
      <c r="AD29" s="430">
        <v>1.6778091791E-3</v>
      </c>
      <c r="AE29" s="430">
        <v>1.8421031275E-3</v>
      </c>
      <c r="AF29" s="430">
        <v>1.8384125446000001E-3</v>
      </c>
      <c r="AG29" s="430">
        <v>1.8798690338000001E-3</v>
      </c>
      <c r="AH29" s="430">
        <v>1.8145080316E-3</v>
      </c>
      <c r="AI29" s="430">
        <v>1.6549883856000001E-3</v>
      </c>
      <c r="AJ29" s="430">
        <v>1.4779440764E-3</v>
      </c>
      <c r="AK29" s="430">
        <v>1.1394328279E-3</v>
      </c>
      <c r="AL29" s="430">
        <v>9.9590401806000004E-4</v>
      </c>
      <c r="AM29" s="430">
        <v>1.0966138725E-3</v>
      </c>
      <c r="AN29" s="430">
        <v>1.1694358506999999E-3</v>
      </c>
      <c r="AO29" s="430">
        <v>1.6547892988E-3</v>
      </c>
      <c r="AP29" s="430">
        <v>1.8058425582000001E-3</v>
      </c>
      <c r="AQ29" s="430">
        <v>1.9840617623000001E-3</v>
      </c>
      <c r="AR29" s="430">
        <v>2.3818471414000001E-3</v>
      </c>
      <c r="AS29" s="430">
        <v>2.4884801733000002E-3</v>
      </c>
      <c r="AT29" s="430">
        <v>2.3858930296E-3</v>
      </c>
      <c r="AU29" s="430">
        <v>2.3103119615000001E-3</v>
      </c>
      <c r="AV29" s="430">
        <v>2.0662460433000002E-3</v>
      </c>
      <c r="AW29" s="430">
        <v>1.5860080429999999E-3</v>
      </c>
      <c r="AX29" s="430">
        <v>1.3982454032000001E-3</v>
      </c>
      <c r="AY29" s="430">
        <v>1.4371900000000001E-3</v>
      </c>
      <c r="AZ29" s="951">
        <v>1.4605899999999999E-3</v>
      </c>
      <c r="BA29" s="435">
        <v>1.95721E-3</v>
      </c>
      <c r="BB29" s="435">
        <v>2.06602E-3</v>
      </c>
      <c r="BC29" s="435">
        <v>2.2439000000000001E-3</v>
      </c>
      <c r="BD29" s="435">
        <v>2.22178E-3</v>
      </c>
      <c r="BE29" s="435">
        <v>2.2784799999999998E-3</v>
      </c>
      <c r="BF29" s="435">
        <v>2.1997000000000002E-3</v>
      </c>
      <c r="BG29" s="435">
        <v>1.9865E-3</v>
      </c>
      <c r="BH29" s="435">
        <v>1.8199100000000001E-3</v>
      </c>
      <c r="BI29" s="435">
        <v>1.4505E-3</v>
      </c>
      <c r="BJ29" s="435">
        <v>1.31711E-3</v>
      </c>
      <c r="BK29" s="435">
        <v>1.36955E-3</v>
      </c>
      <c r="BL29" s="435">
        <v>1.4232100000000001E-3</v>
      </c>
      <c r="BM29" s="435">
        <v>1.9495999999999999E-3</v>
      </c>
      <c r="BN29" s="435">
        <v>2.0806399999999999E-3</v>
      </c>
      <c r="BO29" s="435">
        <v>2.27086E-3</v>
      </c>
      <c r="BP29" s="435">
        <v>2.2595599999999999E-3</v>
      </c>
      <c r="BQ29" s="435">
        <v>2.3231100000000002E-3</v>
      </c>
      <c r="BR29" s="435">
        <v>2.2451900000000002E-3</v>
      </c>
      <c r="BS29" s="435">
        <v>2.0262700000000002E-3</v>
      </c>
      <c r="BT29" s="435">
        <v>1.8493299999999999E-3</v>
      </c>
      <c r="BU29" s="435">
        <v>1.46144E-3</v>
      </c>
      <c r="BV29" s="435">
        <v>1.3202699999999999E-3</v>
      </c>
    </row>
    <row r="30" spans="1:74" ht="12" customHeight="1" x14ac:dyDescent="0.2">
      <c r="A30" s="253" t="s">
        <v>11</v>
      </c>
      <c r="B30" s="754" t="s">
        <v>1389</v>
      </c>
      <c r="C30" s="430">
        <v>1.4430966E-2</v>
      </c>
      <c r="D30" s="430">
        <v>1.2823503999999999E-2</v>
      </c>
      <c r="E30" s="430">
        <v>1.4604816E-2</v>
      </c>
      <c r="F30" s="430">
        <v>1.3704149000000001E-2</v>
      </c>
      <c r="G30" s="430">
        <v>1.4036996E-2</v>
      </c>
      <c r="H30" s="430">
        <v>1.2325189E-2</v>
      </c>
      <c r="I30" s="430">
        <v>1.2440306E-2</v>
      </c>
      <c r="J30" s="430">
        <v>1.2745596E-2</v>
      </c>
      <c r="K30" s="430">
        <v>1.2037469E-2</v>
      </c>
      <c r="L30" s="430">
        <v>1.3684616E-2</v>
      </c>
      <c r="M30" s="430">
        <v>1.3531118999999999E-2</v>
      </c>
      <c r="N30" s="430">
        <v>1.4415116E-2</v>
      </c>
      <c r="O30" s="430">
        <v>1.3915156E-2</v>
      </c>
      <c r="P30" s="430">
        <v>1.2346364E-2</v>
      </c>
      <c r="Q30" s="430">
        <v>1.3535896E-2</v>
      </c>
      <c r="R30" s="430">
        <v>1.2898679E-2</v>
      </c>
      <c r="S30" s="430">
        <v>1.3389145999999999E-2</v>
      </c>
      <c r="T30" s="430">
        <v>1.1943239E-2</v>
      </c>
      <c r="U30" s="430">
        <v>1.2098085999999999E-2</v>
      </c>
      <c r="V30" s="430">
        <v>1.2043816000000001E-2</v>
      </c>
      <c r="W30" s="430">
        <v>1.1543549E-2</v>
      </c>
      <c r="X30" s="430">
        <v>1.3130905999999999E-2</v>
      </c>
      <c r="Y30" s="430">
        <v>1.2888818999999999E-2</v>
      </c>
      <c r="Z30" s="430">
        <v>1.3717686E-2</v>
      </c>
      <c r="AA30" s="430">
        <v>1.3981225999999999E-2</v>
      </c>
      <c r="AB30" s="430">
        <v>1.3056425E-2</v>
      </c>
      <c r="AC30" s="430">
        <v>1.3667805999999999E-2</v>
      </c>
      <c r="AD30" s="430">
        <v>1.3333960000000001E-2</v>
      </c>
      <c r="AE30" s="430">
        <v>1.3742146E-2</v>
      </c>
      <c r="AF30" s="430">
        <v>1.1812720000000001E-2</v>
      </c>
      <c r="AG30" s="430">
        <v>1.2262606000000001E-2</v>
      </c>
      <c r="AH30" s="430">
        <v>1.2365526E-2</v>
      </c>
      <c r="AI30" s="430">
        <v>1.2031750000000001E-2</v>
      </c>
      <c r="AJ30" s="430">
        <v>1.3277005999999999E-2</v>
      </c>
      <c r="AK30" s="430">
        <v>1.323452E-2</v>
      </c>
      <c r="AL30" s="430">
        <v>1.3557886E-2</v>
      </c>
      <c r="AM30" s="430">
        <v>1.3644626E-2</v>
      </c>
      <c r="AN30" s="430">
        <v>1.2443223999999999E-2</v>
      </c>
      <c r="AO30" s="430">
        <v>1.3761496E-2</v>
      </c>
      <c r="AP30" s="430">
        <v>1.3204568999999999E-2</v>
      </c>
      <c r="AQ30" s="430">
        <v>1.2992266000000001E-2</v>
      </c>
      <c r="AR30" s="430">
        <v>1.1536939E-2</v>
      </c>
      <c r="AS30" s="430">
        <v>1.2195986000000001E-2</v>
      </c>
      <c r="AT30" s="430">
        <v>1.2230816E-2</v>
      </c>
      <c r="AU30" s="430">
        <v>1.1840039E-2</v>
      </c>
      <c r="AV30" s="430">
        <v>1.3616226E-2</v>
      </c>
      <c r="AW30" s="430">
        <v>1.2964279E-2</v>
      </c>
      <c r="AX30" s="430">
        <v>1.3253300000000001E-2</v>
      </c>
      <c r="AY30" s="430">
        <v>1.32467E-2</v>
      </c>
      <c r="AZ30" s="951">
        <v>1.2115900000000001E-2</v>
      </c>
      <c r="BA30" s="435">
        <v>1.3305000000000001E-2</v>
      </c>
      <c r="BB30" s="435">
        <v>1.2616799999999999E-2</v>
      </c>
      <c r="BC30" s="435">
        <v>1.28278E-2</v>
      </c>
      <c r="BD30" s="435">
        <v>1.19679E-2</v>
      </c>
      <c r="BE30" s="435">
        <v>1.2574699999999999E-2</v>
      </c>
      <c r="BF30" s="435">
        <v>1.27174E-2</v>
      </c>
      <c r="BG30" s="435">
        <v>1.2330799999999999E-2</v>
      </c>
      <c r="BH30" s="435">
        <v>1.3538400000000001E-2</v>
      </c>
      <c r="BI30" s="435">
        <v>1.29163E-2</v>
      </c>
      <c r="BJ30" s="435">
        <v>1.31962E-2</v>
      </c>
      <c r="BK30" s="435">
        <v>1.3177599999999999E-2</v>
      </c>
      <c r="BL30" s="435">
        <v>1.20777E-2</v>
      </c>
      <c r="BM30" s="435">
        <v>1.3290700000000001E-2</v>
      </c>
      <c r="BN30" s="435">
        <v>1.26409E-2</v>
      </c>
      <c r="BO30" s="435">
        <v>1.2900999999999999E-2</v>
      </c>
      <c r="BP30" s="435">
        <v>1.2042000000000001E-2</v>
      </c>
      <c r="BQ30" s="435">
        <v>1.26316E-2</v>
      </c>
      <c r="BR30" s="435">
        <v>1.27525E-2</v>
      </c>
      <c r="BS30" s="435">
        <v>1.23313E-2</v>
      </c>
      <c r="BT30" s="435">
        <v>1.34907E-2</v>
      </c>
      <c r="BU30" s="435">
        <v>1.2875599999999999E-2</v>
      </c>
      <c r="BV30" s="435">
        <v>1.31564E-2</v>
      </c>
    </row>
    <row r="31" spans="1:74" ht="12" customHeight="1" x14ac:dyDescent="0.2">
      <c r="A31" s="234" t="s">
        <v>35</v>
      </c>
      <c r="B31" s="754" t="s">
        <v>1390</v>
      </c>
      <c r="C31" s="430">
        <v>0.122777899</v>
      </c>
      <c r="D31" s="430">
        <v>0.111627508</v>
      </c>
      <c r="E31" s="430">
        <v>0.118643819</v>
      </c>
      <c r="F31" s="430">
        <v>0.117245342</v>
      </c>
      <c r="G31" s="430">
        <v>0.120785409</v>
      </c>
      <c r="H31" s="430">
        <v>0.118316882</v>
      </c>
      <c r="I31" s="430">
        <v>0.122730909</v>
      </c>
      <c r="J31" s="430">
        <v>0.121301199</v>
      </c>
      <c r="K31" s="430">
        <v>0.113282062</v>
      </c>
      <c r="L31" s="430">
        <v>0.114496089</v>
      </c>
      <c r="M31" s="430">
        <v>0.115728152</v>
      </c>
      <c r="N31" s="430">
        <v>0.11806472899999999</v>
      </c>
      <c r="O31" s="430">
        <v>0.119461779</v>
      </c>
      <c r="P31" s="430">
        <v>0.105620228</v>
      </c>
      <c r="Q31" s="430">
        <v>0.115675179</v>
      </c>
      <c r="R31" s="430">
        <v>0.107049322</v>
      </c>
      <c r="S31" s="430">
        <v>0.113484589</v>
      </c>
      <c r="T31" s="430">
        <v>0.10608701199999999</v>
      </c>
      <c r="U31" s="430">
        <v>0.111627619</v>
      </c>
      <c r="V31" s="430">
        <v>0.113734159</v>
      </c>
      <c r="W31" s="430">
        <v>0.109965572</v>
      </c>
      <c r="X31" s="430">
        <v>0.109317609</v>
      </c>
      <c r="Y31" s="430">
        <v>0.113054802</v>
      </c>
      <c r="Z31" s="430">
        <v>0.116016709</v>
      </c>
      <c r="AA31" s="430">
        <v>0.112898362</v>
      </c>
      <c r="AB31" s="430">
        <v>0.107146308</v>
      </c>
      <c r="AC31" s="430">
        <v>0.112287022</v>
      </c>
      <c r="AD31" s="430">
        <v>0.10966392</v>
      </c>
      <c r="AE31" s="430">
        <v>0.110110892</v>
      </c>
      <c r="AF31" s="430">
        <v>0.10866675000000001</v>
      </c>
      <c r="AG31" s="430">
        <v>0.111019672</v>
      </c>
      <c r="AH31" s="430">
        <v>0.112351992</v>
      </c>
      <c r="AI31" s="430">
        <v>0.10981924999999999</v>
      </c>
      <c r="AJ31" s="430">
        <v>0.107394042</v>
      </c>
      <c r="AK31" s="430">
        <v>0.11107702</v>
      </c>
      <c r="AL31" s="430">
        <v>0.115803482</v>
      </c>
      <c r="AM31" s="430">
        <v>0.111870129</v>
      </c>
      <c r="AN31" s="430">
        <v>0.100575548</v>
      </c>
      <c r="AO31" s="430">
        <v>0.111746889</v>
      </c>
      <c r="AP31" s="430">
        <v>0.104372302</v>
      </c>
      <c r="AQ31" s="430">
        <v>0.10834054899999999</v>
      </c>
      <c r="AR31" s="430">
        <v>0.107199592</v>
      </c>
      <c r="AS31" s="430">
        <v>0.112617509</v>
      </c>
      <c r="AT31" s="430">
        <v>0.111820919</v>
      </c>
      <c r="AU31" s="430">
        <v>0.108005342</v>
      </c>
      <c r="AV31" s="430">
        <v>0.108213409</v>
      </c>
      <c r="AW31" s="430">
        <v>0.106238552</v>
      </c>
      <c r="AX31" s="430">
        <v>0.1161701</v>
      </c>
      <c r="AY31" s="430">
        <v>0.1143386</v>
      </c>
      <c r="AZ31" s="951">
        <v>0.10460940000000001</v>
      </c>
      <c r="BA31" s="435">
        <v>0.11448</v>
      </c>
      <c r="BB31" s="435">
        <v>0.1132558</v>
      </c>
      <c r="BC31" s="435">
        <v>0.11606</v>
      </c>
      <c r="BD31" s="435">
        <v>0.1153691</v>
      </c>
      <c r="BE31" s="435">
        <v>0.122311</v>
      </c>
      <c r="BF31" s="435">
        <v>0.12111810000000001</v>
      </c>
      <c r="BG31" s="435">
        <v>0.1168183</v>
      </c>
      <c r="BH31" s="435">
        <v>0.1215624</v>
      </c>
      <c r="BI31" s="435">
        <v>0.1182083</v>
      </c>
      <c r="BJ31" s="435">
        <v>0.1237646</v>
      </c>
      <c r="BK31" s="435">
        <v>0.12373489999999999</v>
      </c>
      <c r="BL31" s="435">
        <v>0.11060200000000001</v>
      </c>
      <c r="BM31" s="435">
        <v>0.118398</v>
      </c>
      <c r="BN31" s="435">
        <v>0.11597689999999999</v>
      </c>
      <c r="BO31" s="435">
        <v>0.11805019999999999</v>
      </c>
      <c r="BP31" s="435">
        <v>0.1168865</v>
      </c>
      <c r="BQ31" s="435">
        <v>0.123429</v>
      </c>
      <c r="BR31" s="435">
        <v>0.1219486</v>
      </c>
      <c r="BS31" s="435">
        <v>0.1174413</v>
      </c>
      <c r="BT31" s="435">
        <v>0.1220667</v>
      </c>
      <c r="BU31" s="435">
        <v>0.1186099</v>
      </c>
      <c r="BV31" s="435">
        <v>0.1240626</v>
      </c>
    </row>
    <row r="32" spans="1:74" ht="12" customHeight="1" x14ac:dyDescent="0.2">
      <c r="A32" s="253"/>
      <c r="B32" s="286"/>
      <c r="C32" s="491"/>
      <c r="D32" s="491"/>
      <c r="E32" s="491"/>
      <c r="F32" s="491"/>
      <c r="G32" s="491"/>
      <c r="H32" s="491"/>
      <c r="I32" s="491"/>
      <c r="J32" s="491"/>
      <c r="K32" s="491"/>
      <c r="L32" s="491"/>
      <c r="M32" s="491"/>
      <c r="N32" s="491"/>
      <c r="O32" s="491"/>
      <c r="P32" s="491"/>
      <c r="Q32" s="491"/>
      <c r="R32" s="491"/>
      <c r="S32" s="491"/>
      <c r="T32" s="491"/>
      <c r="U32" s="491"/>
      <c r="V32" s="491"/>
      <c r="W32" s="491"/>
      <c r="X32" s="491"/>
      <c r="Y32" s="491"/>
      <c r="Z32" s="491"/>
      <c r="AA32" s="491"/>
      <c r="AB32" s="491"/>
      <c r="AC32" s="491"/>
      <c r="AD32" s="491"/>
      <c r="AE32" s="491"/>
      <c r="AF32" s="491"/>
      <c r="AG32" s="491"/>
      <c r="AH32" s="491"/>
      <c r="AI32" s="491"/>
      <c r="AJ32" s="491"/>
      <c r="AK32" s="491"/>
      <c r="AL32" s="491"/>
      <c r="AM32" s="491"/>
      <c r="AN32" s="491"/>
      <c r="AO32" s="491"/>
      <c r="AP32" s="491"/>
      <c r="AQ32" s="491"/>
      <c r="AR32" s="491"/>
      <c r="AS32" s="491"/>
      <c r="AT32" s="491"/>
      <c r="AU32" s="491"/>
      <c r="AV32" s="491"/>
      <c r="AW32" s="491"/>
      <c r="AX32" s="491"/>
      <c r="AY32" s="491"/>
      <c r="AZ32" s="953"/>
      <c r="BA32" s="487"/>
      <c r="BB32" s="487"/>
      <c r="BC32" s="487"/>
      <c r="BD32" s="487"/>
      <c r="BE32" s="487"/>
      <c r="BF32" s="487"/>
      <c r="BG32" s="487"/>
      <c r="BH32" s="487"/>
      <c r="BI32" s="487"/>
      <c r="BJ32" s="487"/>
      <c r="BK32" s="487"/>
      <c r="BL32" s="487"/>
      <c r="BM32" s="487"/>
      <c r="BN32" s="487"/>
      <c r="BO32" s="487"/>
      <c r="BP32" s="487"/>
      <c r="BQ32" s="487"/>
      <c r="BR32" s="487"/>
      <c r="BS32" s="487"/>
      <c r="BT32" s="487"/>
      <c r="BU32" s="487"/>
      <c r="BV32" s="487"/>
    </row>
    <row r="33" spans="1:74" s="92" customFormat="1" ht="12" customHeight="1" x14ac:dyDescent="0.2">
      <c r="A33" s="495" t="s">
        <v>135</v>
      </c>
      <c r="B33" s="496" t="s">
        <v>1392</v>
      </c>
      <c r="C33" s="111">
        <v>2.0270265706000001E-2</v>
      </c>
      <c r="D33" s="111">
        <v>1.9287340133999999E-2</v>
      </c>
      <c r="E33" s="111">
        <v>2.2084791238000001E-2</v>
      </c>
      <c r="F33" s="111">
        <v>2.2112071478000001E-2</v>
      </c>
      <c r="G33" s="111">
        <v>2.3440976995000001E-2</v>
      </c>
      <c r="H33" s="111">
        <v>2.345973858E-2</v>
      </c>
      <c r="I33" s="111">
        <v>2.3941312966000002E-2</v>
      </c>
      <c r="J33" s="111">
        <v>2.3760686922999999E-2</v>
      </c>
      <c r="K33" s="111">
        <v>2.2043296907999999E-2</v>
      </c>
      <c r="L33" s="111">
        <v>2.1776845762000001E-2</v>
      </c>
      <c r="M33" s="111">
        <v>2.0523486037000001E-2</v>
      </c>
      <c r="N33" s="111">
        <v>2.0207893003000001E-2</v>
      </c>
      <c r="O33" s="111">
        <v>2.0132200744999999E-2</v>
      </c>
      <c r="P33" s="111">
        <v>1.8887614935000002E-2</v>
      </c>
      <c r="Q33" s="111">
        <v>2.1932399708000001E-2</v>
      </c>
      <c r="R33" s="111">
        <v>2.1965956891000001E-2</v>
      </c>
      <c r="S33" s="111">
        <v>2.3377913688000001E-2</v>
      </c>
      <c r="T33" s="111">
        <v>2.324692427E-2</v>
      </c>
      <c r="U33" s="111">
        <v>2.3866962738999999E-2</v>
      </c>
      <c r="V33" s="111">
        <v>2.3790779421E-2</v>
      </c>
      <c r="W33" s="111">
        <v>2.2086266465999999E-2</v>
      </c>
      <c r="X33" s="111">
        <v>2.1742181725E-2</v>
      </c>
      <c r="Y33" s="111">
        <v>2.0297418928000001E-2</v>
      </c>
      <c r="Z33" s="111">
        <v>2.0743161459000001E-2</v>
      </c>
      <c r="AA33" s="111">
        <v>2.0689383275000001E-2</v>
      </c>
      <c r="AB33" s="111">
        <v>2.0084242764000001E-2</v>
      </c>
      <c r="AC33" s="111">
        <v>2.2377810397999999E-2</v>
      </c>
      <c r="AD33" s="111">
        <v>2.2407245225999999E-2</v>
      </c>
      <c r="AE33" s="111">
        <v>2.4352121527E-2</v>
      </c>
      <c r="AF33" s="111">
        <v>2.3654465842E-2</v>
      </c>
      <c r="AG33" s="111">
        <v>2.4693253360999999E-2</v>
      </c>
      <c r="AH33" s="111">
        <v>2.4035894286E-2</v>
      </c>
      <c r="AI33" s="111">
        <v>2.2478316698E-2</v>
      </c>
      <c r="AJ33" s="111">
        <v>2.2129390958000001E-2</v>
      </c>
      <c r="AK33" s="111">
        <v>2.0475457890999998E-2</v>
      </c>
      <c r="AL33" s="111">
        <v>2.0666232021999999E-2</v>
      </c>
      <c r="AM33" s="111">
        <v>2.0983528242000001E-2</v>
      </c>
      <c r="AN33" s="111">
        <v>1.9934195795000002E-2</v>
      </c>
      <c r="AO33" s="111">
        <v>2.3214949331999999E-2</v>
      </c>
      <c r="AP33" s="111">
        <v>2.3564870729000001E-2</v>
      </c>
      <c r="AQ33" s="111">
        <v>2.4138451511000001E-2</v>
      </c>
      <c r="AR33" s="111">
        <v>2.4639733218999999E-2</v>
      </c>
      <c r="AS33" s="111">
        <v>2.5355112033000001E-2</v>
      </c>
      <c r="AT33" s="111">
        <v>2.4859264573999999E-2</v>
      </c>
      <c r="AU33" s="111">
        <v>2.3524132725999999E-2</v>
      </c>
      <c r="AV33" s="111">
        <v>2.2693497890000001E-2</v>
      </c>
      <c r="AW33" s="111">
        <v>2.0828513701000001E-2</v>
      </c>
      <c r="AX33" s="111">
        <v>2.1194740335999999E-2</v>
      </c>
      <c r="AY33" s="111">
        <v>2.1399816275999999E-2</v>
      </c>
      <c r="AZ33" s="706">
        <v>2.1106638343999999E-2</v>
      </c>
      <c r="BA33" s="497">
        <v>2.4284199999999999E-2</v>
      </c>
      <c r="BB33" s="497">
        <v>2.45837E-2</v>
      </c>
      <c r="BC33" s="497">
        <v>2.5639100000000001E-2</v>
      </c>
      <c r="BD33" s="497">
        <v>2.59841E-2</v>
      </c>
      <c r="BE33" s="497">
        <v>2.6685799999999999E-2</v>
      </c>
      <c r="BF33" s="497">
        <v>2.6268900000000001E-2</v>
      </c>
      <c r="BG33" s="497">
        <v>2.4476299999999999E-2</v>
      </c>
      <c r="BH33" s="497">
        <v>2.41684E-2</v>
      </c>
      <c r="BI33" s="497">
        <v>2.2207299999999999E-2</v>
      </c>
      <c r="BJ33" s="497">
        <v>2.2249999999999999E-2</v>
      </c>
      <c r="BK33" s="497">
        <v>2.24502E-2</v>
      </c>
      <c r="BL33" s="497">
        <v>2.2098699999999999E-2</v>
      </c>
      <c r="BM33" s="497">
        <v>2.5473200000000001E-2</v>
      </c>
      <c r="BN33" s="497">
        <v>2.5822700000000001E-2</v>
      </c>
      <c r="BO33" s="497">
        <v>2.6904999999999998E-2</v>
      </c>
      <c r="BP33" s="497">
        <v>2.72026E-2</v>
      </c>
      <c r="BQ33" s="497">
        <v>2.7931899999999999E-2</v>
      </c>
      <c r="BR33" s="497">
        <v>2.7446600000000002E-2</v>
      </c>
      <c r="BS33" s="497">
        <v>2.5510100000000001E-2</v>
      </c>
      <c r="BT33" s="497">
        <v>2.50897E-2</v>
      </c>
      <c r="BU33" s="497">
        <v>2.2897500000000001E-2</v>
      </c>
      <c r="BV33" s="497">
        <v>2.2899800000000001E-2</v>
      </c>
    </row>
    <row r="34" spans="1:74" ht="12" customHeight="1" x14ac:dyDescent="0.2">
      <c r="A34" s="253" t="s">
        <v>40</v>
      </c>
      <c r="B34" s="754" t="s">
        <v>1042</v>
      </c>
      <c r="C34" s="430">
        <v>1.6731509999999999E-3</v>
      </c>
      <c r="D34" s="430">
        <v>1.5112330000000001E-3</v>
      </c>
      <c r="E34" s="430">
        <v>1.6731509999999999E-3</v>
      </c>
      <c r="F34" s="430">
        <v>1.619178E-3</v>
      </c>
      <c r="G34" s="430">
        <v>1.6731509999999999E-3</v>
      </c>
      <c r="H34" s="430">
        <v>1.619178E-3</v>
      </c>
      <c r="I34" s="430">
        <v>1.6731509999999999E-3</v>
      </c>
      <c r="J34" s="430">
        <v>1.6731509999999999E-3</v>
      </c>
      <c r="K34" s="430">
        <v>1.619178E-3</v>
      </c>
      <c r="L34" s="430">
        <v>1.6731509999999999E-3</v>
      </c>
      <c r="M34" s="430">
        <v>1.619178E-3</v>
      </c>
      <c r="N34" s="430">
        <v>1.6731509999999999E-3</v>
      </c>
      <c r="O34" s="430">
        <v>1.6731509999999999E-3</v>
      </c>
      <c r="P34" s="430">
        <v>1.5112330000000001E-3</v>
      </c>
      <c r="Q34" s="430">
        <v>1.6731509999999999E-3</v>
      </c>
      <c r="R34" s="430">
        <v>1.619178E-3</v>
      </c>
      <c r="S34" s="430">
        <v>1.6731509999999999E-3</v>
      </c>
      <c r="T34" s="430">
        <v>1.619178E-3</v>
      </c>
      <c r="U34" s="430">
        <v>1.6731509999999999E-3</v>
      </c>
      <c r="V34" s="430">
        <v>1.6731509999999999E-3</v>
      </c>
      <c r="W34" s="430">
        <v>1.619178E-3</v>
      </c>
      <c r="X34" s="430">
        <v>1.6731509999999999E-3</v>
      </c>
      <c r="Y34" s="430">
        <v>1.619178E-3</v>
      </c>
      <c r="Z34" s="430">
        <v>1.6731509999999999E-3</v>
      </c>
      <c r="AA34" s="430">
        <v>1.6685789999999999E-3</v>
      </c>
      <c r="AB34" s="430">
        <v>1.560929E-3</v>
      </c>
      <c r="AC34" s="430">
        <v>1.6685789999999999E-3</v>
      </c>
      <c r="AD34" s="430">
        <v>1.6147539999999999E-3</v>
      </c>
      <c r="AE34" s="430">
        <v>1.6685789999999999E-3</v>
      </c>
      <c r="AF34" s="430">
        <v>1.6147539999999999E-3</v>
      </c>
      <c r="AG34" s="430">
        <v>1.6685789999999999E-3</v>
      </c>
      <c r="AH34" s="430">
        <v>1.6685789999999999E-3</v>
      </c>
      <c r="AI34" s="430">
        <v>1.6147539999999999E-3</v>
      </c>
      <c r="AJ34" s="430">
        <v>1.6685789999999999E-3</v>
      </c>
      <c r="AK34" s="430">
        <v>1.6147539999999999E-3</v>
      </c>
      <c r="AL34" s="430">
        <v>1.6685789999999999E-3</v>
      </c>
      <c r="AM34" s="430">
        <v>1.6731509999999999E-3</v>
      </c>
      <c r="AN34" s="430">
        <v>1.5112330000000001E-3</v>
      </c>
      <c r="AO34" s="430">
        <v>1.6731509999999999E-3</v>
      </c>
      <c r="AP34" s="430">
        <v>1.619178E-3</v>
      </c>
      <c r="AQ34" s="430">
        <v>1.6731509999999999E-3</v>
      </c>
      <c r="AR34" s="430">
        <v>1.619178E-3</v>
      </c>
      <c r="AS34" s="430">
        <v>1.6731509999999999E-3</v>
      </c>
      <c r="AT34" s="430">
        <v>1.6731509999999999E-3</v>
      </c>
      <c r="AU34" s="430">
        <v>1.619178E-3</v>
      </c>
      <c r="AV34" s="430">
        <v>1.6731509999999999E-3</v>
      </c>
      <c r="AW34" s="430">
        <v>1.619178E-3</v>
      </c>
      <c r="AX34" s="430">
        <v>1.6387999999999999E-3</v>
      </c>
      <c r="AY34" s="430">
        <v>1.63568E-3</v>
      </c>
      <c r="AZ34" s="951">
        <v>1.647E-3</v>
      </c>
      <c r="BA34" s="435">
        <v>1.6446200000000001E-3</v>
      </c>
      <c r="BB34" s="435">
        <v>1.64693E-3</v>
      </c>
      <c r="BC34" s="435">
        <v>1.64455E-3</v>
      </c>
      <c r="BD34" s="435">
        <v>1.64685E-3</v>
      </c>
      <c r="BE34" s="435">
        <v>1.6444599999999999E-3</v>
      </c>
      <c r="BF34" s="435">
        <v>1.64185E-3</v>
      </c>
      <c r="BG34" s="435">
        <v>1.6439200000000001E-3</v>
      </c>
      <c r="BH34" s="435">
        <v>1.6412600000000001E-3</v>
      </c>
      <c r="BI34" s="435">
        <v>1.6432700000000001E-3</v>
      </c>
      <c r="BJ34" s="435">
        <v>1.6436700000000001E-3</v>
      </c>
      <c r="BK34" s="435">
        <v>1.6444000000000001E-3</v>
      </c>
      <c r="BL34" s="435">
        <v>1.64416E-3</v>
      </c>
      <c r="BM34" s="435">
        <v>1.64412E-3</v>
      </c>
      <c r="BN34" s="435">
        <v>1.64386E-3</v>
      </c>
      <c r="BO34" s="435">
        <v>1.6437999999999999E-3</v>
      </c>
      <c r="BP34" s="435">
        <v>1.6435200000000001E-3</v>
      </c>
      <c r="BQ34" s="435">
        <v>1.6434399999999999E-3</v>
      </c>
      <c r="BR34" s="435">
        <v>1.64358E-3</v>
      </c>
      <c r="BS34" s="435">
        <v>1.6435499999999999E-3</v>
      </c>
      <c r="BT34" s="435">
        <v>1.64376E-3</v>
      </c>
      <c r="BU34" s="435">
        <v>1.6438100000000001E-3</v>
      </c>
      <c r="BV34" s="435">
        <v>1.64382E-3</v>
      </c>
    </row>
    <row r="35" spans="1:74" ht="12" customHeight="1" x14ac:dyDescent="0.2">
      <c r="A35" s="253" t="s">
        <v>560</v>
      </c>
      <c r="B35" s="754" t="s">
        <v>1046</v>
      </c>
      <c r="C35" s="430">
        <v>3.5761701645E-3</v>
      </c>
      <c r="D35" s="430">
        <v>3.9515085107999998E-3</v>
      </c>
      <c r="E35" s="430">
        <v>5.3787992805999999E-3</v>
      </c>
      <c r="F35" s="430">
        <v>5.8962555679E-3</v>
      </c>
      <c r="G35" s="430">
        <v>6.4373992591999999E-3</v>
      </c>
      <c r="H35" s="430">
        <v>6.4588381723000004E-3</v>
      </c>
      <c r="I35" s="430">
        <v>6.7072667248000003E-3</v>
      </c>
      <c r="J35" s="430">
        <v>6.3827005933000001E-3</v>
      </c>
      <c r="K35" s="430">
        <v>5.6920446382999999E-3</v>
      </c>
      <c r="L35" s="430">
        <v>4.8963728474000004E-3</v>
      </c>
      <c r="M35" s="430">
        <v>3.8412513343999998E-3</v>
      </c>
      <c r="N35" s="430">
        <v>3.5376657478999999E-3</v>
      </c>
      <c r="O35" s="430">
        <v>3.9139917624000002E-3</v>
      </c>
      <c r="P35" s="430">
        <v>4.3397052076999997E-3</v>
      </c>
      <c r="Q35" s="430">
        <v>5.9070366826999999E-3</v>
      </c>
      <c r="R35" s="430">
        <v>6.5597647570000001E-3</v>
      </c>
      <c r="S35" s="430">
        <v>7.1467675331999998E-3</v>
      </c>
      <c r="T35" s="430">
        <v>7.0868601387999997E-3</v>
      </c>
      <c r="U35" s="430">
        <v>7.3572397592000004E-3</v>
      </c>
      <c r="V35" s="430">
        <v>7.0700605358000003E-3</v>
      </c>
      <c r="W35" s="430">
        <v>6.3093230016E-3</v>
      </c>
      <c r="X35" s="430">
        <v>5.4725945362000001E-3</v>
      </c>
      <c r="Y35" s="430">
        <v>4.3052915232E-3</v>
      </c>
      <c r="Z35" s="430">
        <v>4.0207532254000001E-3</v>
      </c>
      <c r="AA35" s="430">
        <v>4.2339176557999996E-3</v>
      </c>
      <c r="AB35" s="430">
        <v>4.8445292918000002E-3</v>
      </c>
      <c r="AC35" s="430">
        <v>6.3786816531000001E-3</v>
      </c>
      <c r="AD35" s="430">
        <v>7.0392010156999996E-3</v>
      </c>
      <c r="AE35" s="430">
        <v>7.7791146703999996E-3</v>
      </c>
      <c r="AF35" s="430">
        <v>7.7797731250000002E-3</v>
      </c>
      <c r="AG35" s="430">
        <v>8.0532480469000002E-3</v>
      </c>
      <c r="AH35" s="430">
        <v>7.7272787373000003E-3</v>
      </c>
      <c r="AI35" s="430">
        <v>6.8847216920999996E-3</v>
      </c>
      <c r="AJ35" s="430">
        <v>5.9877814135999999E-3</v>
      </c>
      <c r="AK35" s="430">
        <v>4.6634885035999997E-3</v>
      </c>
      <c r="AL35" s="430">
        <v>4.4367678968999999E-3</v>
      </c>
      <c r="AM35" s="430">
        <v>4.9332482590999996E-3</v>
      </c>
      <c r="AN35" s="430">
        <v>5.3639556168000001E-3</v>
      </c>
      <c r="AO35" s="430">
        <v>7.2676271685999999E-3</v>
      </c>
      <c r="AP35" s="430">
        <v>8.1372054760999995E-3</v>
      </c>
      <c r="AQ35" s="430">
        <v>8.8303118816999999E-3</v>
      </c>
      <c r="AR35" s="430">
        <v>8.8784824362999996E-3</v>
      </c>
      <c r="AS35" s="430">
        <v>9.2547090694999994E-3</v>
      </c>
      <c r="AT35" s="430">
        <v>8.8866922064999992E-3</v>
      </c>
      <c r="AU35" s="430">
        <v>7.9911299085000005E-3</v>
      </c>
      <c r="AV35" s="430">
        <v>6.9064544328999999E-3</v>
      </c>
      <c r="AW35" s="430">
        <v>5.3882464534999999E-3</v>
      </c>
      <c r="AX35" s="430">
        <v>5.0988564861000002E-3</v>
      </c>
      <c r="AY35" s="430">
        <v>5.62876E-3</v>
      </c>
      <c r="AZ35" s="951">
        <v>6.2779699999999999E-3</v>
      </c>
      <c r="BA35" s="435">
        <v>8.5011300000000008E-3</v>
      </c>
      <c r="BB35" s="435">
        <v>9.3691299999999998E-3</v>
      </c>
      <c r="BC35" s="435">
        <v>1.0271000000000001E-2</v>
      </c>
      <c r="BD35" s="435">
        <v>1.03146E-2</v>
      </c>
      <c r="BE35" s="435">
        <v>1.06867E-2</v>
      </c>
      <c r="BF35" s="435">
        <v>1.0247900000000001E-2</v>
      </c>
      <c r="BG35" s="435">
        <v>9.2135299999999993E-3</v>
      </c>
      <c r="BH35" s="435">
        <v>8.1734900000000003E-3</v>
      </c>
      <c r="BI35" s="435">
        <v>6.5282300000000003E-3</v>
      </c>
      <c r="BJ35" s="435">
        <v>6.2054199999999997E-3</v>
      </c>
      <c r="BK35" s="435">
        <v>6.6717E-3</v>
      </c>
      <c r="BL35" s="435">
        <v>7.2809099999999998E-3</v>
      </c>
      <c r="BM35" s="435">
        <v>9.7079499999999999E-3</v>
      </c>
      <c r="BN35" s="435">
        <v>1.06108E-2</v>
      </c>
      <c r="BO35" s="435">
        <v>1.15257E-2</v>
      </c>
      <c r="BP35" s="435">
        <v>1.15377E-2</v>
      </c>
      <c r="BQ35" s="435">
        <v>1.19259E-2</v>
      </c>
      <c r="BR35" s="435">
        <v>1.1414199999999999E-2</v>
      </c>
      <c r="BS35" s="435">
        <v>1.0246E-2</v>
      </c>
      <c r="BT35" s="435">
        <v>9.0753799999999992E-3</v>
      </c>
      <c r="BU35" s="435">
        <v>7.2368600000000003E-3</v>
      </c>
      <c r="BV35" s="435">
        <v>6.86902E-3</v>
      </c>
    </row>
    <row r="36" spans="1:74" ht="12" customHeight="1" x14ac:dyDescent="0.2">
      <c r="A36" s="234" t="s">
        <v>491</v>
      </c>
      <c r="B36" s="754" t="s">
        <v>1389</v>
      </c>
      <c r="C36" s="430">
        <v>6.2699299999999999E-3</v>
      </c>
      <c r="D36" s="430">
        <v>5.82243E-3</v>
      </c>
      <c r="E36" s="430">
        <v>6.1109600000000004E-3</v>
      </c>
      <c r="F36" s="430">
        <v>6.1106099999999998E-3</v>
      </c>
      <c r="G36" s="430">
        <v>6.2791499999999998E-3</v>
      </c>
      <c r="H36" s="430">
        <v>6.4127699999999999E-3</v>
      </c>
      <c r="I36" s="430">
        <v>6.5400600000000003E-3</v>
      </c>
      <c r="J36" s="430">
        <v>6.4406999999999997E-3</v>
      </c>
      <c r="K36" s="430">
        <v>6.2039E-3</v>
      </c>
      <c r="L36" s="430">
        <v>6.3521200000000002E-3</v>
      </c>
      <c r="M36" s="430">
        <v>6.3671600000000002E-3</v>
      </c>
      <c r="N36" s="430">
        <v>6.14928E-3</v>
      </c>
      <c r="O36" s="430">
        <v>6.06487E-3</v>
      </c>
      <c r="P36" s="430">
        <v>5.4813700000000002E-3</v>
      </c>
      <c r="Q36" s="430">
        <v>5.7625300000000001E-3</v>
      </c>
      <c r="R36" s="430">
        <v>5.6207499999999999E-3</v>
      </c>
      <c r="S36" s="430">
        <v>6.1477399999999996E-3</v>
      </c>
      <c r="T36" s="430">
        <v>6.1231599999999999E-3</v>
      </c>
      <c r="U36" s="430">
        <v>6.4016200000000002E-3</v>
      </c>
      <c r="V36" s="430">
        <v>6.3594699999999999E-3</v>
      </c>
      <c r="W36" s="430">
        <v>5.8882600000000002E-3</v>
      </c>
      <c r="X36" s="430">
        <v>5.9880899999999997E-3</v>
      </c>
      <c r="Y36" s="430">
        <v>6.1130400000000001E-3</v>
      </c>
      <c r="Z36" s="430">
        <v>6.52829E-3</v>
      </c>
      <c r="AA36" s="430">
        <v>6.3701900000000004E-3</v>
      </c>
      <c r="AB36" s="430">
        <v>5.8014199999999998E-3</v>
      </c>
      <c r="AC36" s="430">
        <v>5.9921000000000002E-3</v>
      </c>
      <c r="AD36" s="430">
        <v>5.8014599999999996E-3</v>
      </c>
      <c r="AE36" s="430">
        <v>6.3055300000000002E-3</v>
      </c>
      <c r="AF36" s="430">
        <v>5.9638599999999996E-3</v>
      </c>
      <c r="AG36" s="430">
        <v>6.1941499999999998E-3</v>
      </c>
      <c r="AH36" s="430">
        <v>6.1022200000000002E-3</v>
      </c>
      <c r="AI36" s="430">
        <v>5.7132499999999996E-3</v>
      </c>
      <c r="AJ36" s="430">
        <v>5.9441600000000004E-3</v>
      </c>
      <c r="AK36" s="430">
        <v>5.9187900000000002E-3</v>
      </c>
      <c r="AL36" s="430">
        <v>6.05041E-3</v>
      </c>
      <c r="AM36" s="430">
        <v>5.8786300000000001E-3</v>
      </c>
      <c r="AN36" s="430">
        <v>5.3281300000000004E-3</v>
      </c>
      <c r="AO36" s="430">
        <v>5.8701999999999999E-3</v>
      </c>
      <c r="AP36" s="430">
        <v>5.6154200000000003E-3</v>
      </c>
      <c r="AQ36" s="430">
        <v>5.2113999999999997E-3</v>
      </c>
      <c r="AR36" s="430">
        <v>5.4741700000000004E-3</v>
      </c>
      <c r="AS36" s="430">
        <v>5.5991399999999998E-3</v>
      </c>
      <c r="AT36" s="430">
        <v>5.5834099999999996E-3</v>
      </c>
      <c r="AU36" s="430">
        <v>5.5301600000000001E-3</v>
      </c>
      <c r="AV36" s="430">
        <v>5.52624E-3</v>
      </c>
      <c r="AW36" s="430">
        <v>5.6967600000000004E-3</v>
      </c>
      <c r="AX36" s="430">
        <v>5.8889600000000004E-3</v>
      </c>
      <c r="AY36" s="430">
        <v>5.7220099999999996E-3</v>
      </c>
      <c r="AZ36" s="951">
        <v>5.5069100000000003E-3</v>
      </c>
      <c r="BA36" s="435">
        <v>5.7500099999999998E-3</v>
      </c>
      <c r="BB36" s="435">
        <v>5.4883299999999996E-3</v>
      </c>
      <c r="BC36" s="435">
        <v>5.2546499999999996E-3</v>
      </c>
      <c r="BD36" s="435">
        <v>5.4242700000000001E-3</v>
      </c>
      <c r="BE36" s="435">
        <v>5.60685E-3</v>
      </c>
      <c r="BF36" s="435">
        <v>5.7176199999999996E-3</v>
      </c>
      <c r="BG36" s="435">
        <v>5.2977099999999997E-3</v>
      </c>
      <c r="BH36" s="435">
        <v>5.80241E-3</v>
      </c>
      <c r="BI36" s="435">
        <v>5.6671400000000002E-3</v>
      </c>
      <c r="BJ36" s="435">
        <v>5.7839199999999997E-3</v>
      </c>
      <c r="BK36" s="435">
        <v>5.7104699999999996E-3</v>
      </c>
      <c r="BL36" s="435">
        <v>5.5076999999999999E-3</v>
      </c>
      <c r="BM36" s="435">
        <v>5.7356000000000004E-3</v>
      </c>
      <c r="BN36" s="435">
        <v>5.4832099999999996E-3</v>
      </c>
      <c r="BO36" s="435">
        <v>5.2593099999999997E-3</v>
      </c>
      <c r="BP36" s="435">
        <v>5.4259499999999997E-3</v>
      </c>
      <c r="BQ36" s="435">
        <v>5.6129099999999996E-3</v>
      </c>
      <c r="BR36" s="435">
        <v>5.7236500000000003E-3</v>
      </c>
      <c r="BS36" s="435">
        <v>5.2931699999999998E-3</v>
      </c>
      <c r="BT36" s="435">
        <v>5.8171999999999998E-3</v>
      </c>
      <c r="BU36" s="435">
        <v>5.6594699999999998E-3</v>
      </c>
      <c r="BV36" s="435">
        <v>5.7779800000000003E-3</v>
      </c>
    </row>
    <row r="37" spans="1:74" ht="12" customHeight="1" x14ac:dyDescent="0.2">
      <c r="A37" s="234" t="s">
        <v>12</v>
      </c>
      <c r="B37" s="754" t="s">
        <v>1390</v>
      </c>
      <c r="C37" s="430">
        <v>6.2166909999999999E-3</v>
      </c>
      <c r="D37" s="430">
        <v>5.6440240000000001E-3</v>
      </c>
      <c r="E37" s="430">
        <v>6.1301510000000003E-3</v>
      </c>
      <c r="F37" s="430">
        <v>5.8888719999999999E-3</v>
      </c>
      <c r="G37" s="430">
        <v>6.2173810000000001E-3</v>
      </c>
      <c r="H37" s="430">
        <v>6.1400320000000001E-3</v>
      </c>
      <c r="I37" s="430">
        <v>6.2789309999999997E-3</v>
      </c>
      <c r="J37" s="430">
        <v>6.3781610000000002E-3</v>
      </c>
      <c r="K37" s="430">
        <v>5.924332E-3</v>
      </c>
      <c r="L37" s="430">
        <v>6.0237509999999999E-3</v>
      </c>
      <c r="M37" s="430">
        <v>5.9665020000000003E-3</v>
      </c>
      <c r="N37" s="430">
        <v>6.166431E-3</v>
      </c>
      <c r="O37" s="430">
        <v>6.1574710000000003E-3</v>
      </c>
      <c r="P37" s="430">
        <v>5.4782939999999999E-3</v>
      </c>
      <c r="Q37" s="430">
        <v>6.1111209999999997E-3</v>
      </c>
      <c r="R37" s="430">
        <v>5.8533320000000002E-3</v>
      </c>
      <c r="S37" s="430">
        <v>5.9381010000000003E-3</v>
      </c>
      <c r="T37" s="430">
        <v>5.966832E-3</v>
      </c>
      <c r="U37" s="430">
        <v>6.0198209999999999E-3</v>
      </c>
      <c r="V37" s="430">
        <v>6.1390610000000003E-3</v>
      </c>
      <c r="W37" s="430">
        <v>5.982752E-3</v>
      </c>
      <c r="X37" s="430">
        <v>6.078501E-3</v>
      </c>
      <c r="Y37" s="430">
        <v>5.8798119999999999E-3</v>
      </c>
      <c r="Z37" s="430">
        <v>6.1474809999999998E-3</v>
      </c>
      <c r="AA37" s="430">
        <v>6.2005740000000004E-3</v>
      </c>
      <c r="AB37" s="430">
        <v>5.6162740000000001E-3</v>
      </c>
      <c r="AC37" s="430">
        <v>5.9153640000000002E-3</v>
      </c>
      <c r="AD37" s="430">
        <v>5.7034490000000002E-3</v>
      </c>
      <c r="AE37" s="430">
        <v>5.9972439999999997E-3</v>
      </c>
      <c r="AF37" s="430">
        <v>5.9181590000000001E-3</v>
      </c>
      <c r="AG37" s="430">
        <v>6.2458039999999998E-3</v>
      </c>
      <c r="AH37" s="430">
        <v>6.0618540000000002E-3</v>
      </c>
      <c r="AI37" s="430">
        <v>5.9447789999999999E-3</v>
      </c>
      <c r="AJ37" s="430">
        <v>6.0121840000000003E-3</v>
      </c>
      <c r="AK37" s="430">
        <v>5.9234889999999997E-3</v>
      </c>
      <c r="AL37" s="430">
        <v>6.1430740000000001E-3</v>
      </c>
      <c r="AM37" s="430">
        <v>6.1592210000000003E-3</v>
      </c>
      <c r="AN37" s="430">
        <v>5.5709940000000001E-3</v>
      </c>
      <c r="AO37" s="430">
        <v>6.0359410000000004E-3</v>
      </c>
      <c r="AP37" s="430">
        <v>5.7532920000000001E-3</v>
      </c>
      <c r="AQ37" s="430">
        <v>6.0076310000000003E-3</v>
      </c>
      <c r="AR37" s="430">
        <v>6.1822420000000001E-3</v>
      </c>
      <c r="AS37" s="430">
        <v>6.3171909999999998E-3</v>
      </c>
      <c r="AT37" s="430">
        <v>6.2128909999999999E-3</v>
      </c>
      <c r="AU37" s="430">
        <v>6.0358520000000004E-3</v>
      </c>
      <c r="AV37" s="430">
        <v>6.0730209999999996E-3</v>
      </c>
      <c r="AW37" s="430">
        <v>5.8330819999999999E-3</v>
      </c>
      <c r="AX37" s="430">
        <v>6.05975E-3</v>
      </c>
      <c r="AY37" s="430">
        <v>6.1222300000000002E-3</v>
      </c>
      <c r="AZ37" s="951">
        <v>5.5358200000000003E-3</v>
      </c>
      <c r="BA37" s="435">
        <v>6.0253599999999996E-3</v>
      </c>
      <c r="BB37" s="435">
        <v>5.7345E-3</v>
      </c>
      <c r="BC37" s="435">
        <v>5.9624999999999999E-3</v>
      </c>
      <c r="BD37" s="435">
        <v>6.1565700000000001E-3</v>
      </c>
      <c r="BE37" s="435">
        <v>6.2697999999999999E-3</v>
      </c>
      <c r="BF37" s="435">
        <v>6.1616300000000004E-3</v>
      </c>
      <c r="BG37" s="435">
        <v>6.0138800000000001E-3</v>
      </c>
      <c r="BH37" s="435">
        <v>6.0513700000000004E-3</v>
      </c>
      <c r="BI37" s="435">
        <v>6.0027500000000003E-3</v>
      </c>
      <c r="BJ37" s="435">
        <v>6.1481499999999998E-3</v>
      </c>
      <c r="BK37" s="435">
        <v>6.1097599999999997E-3</v>
      </c>
      <c r="BL37" s="435">
        <v>5.5260500000000002E-3</v>
      </c>
      <c r="BM37" s="435">
        <v>6.0185100000000004E-3</v>
      </c>
      <c r="BN37" s="435">
        <v>5.7316900000000002E-3</v>
      </c>
      <c r="BO37" s="435">
        <v>5.9599299999999996E-3</v>
      </c>
      <c r="BP37" s="435">
        <v>6.14899E-3</v>
      </c>
      <c r="BQ37" s="435">
        <v>6.2690899999999997E-3</v>
      </c>
      <c r="BR37" s="435">
        <v>6.1664500000000004E-3</v>
      </c>
      <c r="BS37" s="435">
        <v>6.02266E-3</v>
      </c>
      <c r="BT37" s="435">
        <v>6.0584499999999999E-3</v>
      </c>
      <c r="BU37" s="435">
        <v>5.9960600000000001E-3</v>
      </c>
      <c r="BV37" s="435">
        <v>6.1451600000000002E-3</v>
      </c>
    </row>
    <row r="38" spans="1:74" ht="12" customHeight="1" x14ac:dyDescent="0.2">
      <c r="A38" s="253"/>
      <c r="B38" s="286"/>
      <c r="C38" s="491"/>
      <c r="D38" s="491"/>
      <c r="E38" s="491"/>
      <c r="F38" s="491"/>
      <c r="G38" s="491"/>
      <c r="H38" s="491"/>
      <c r="I38" s="491"/>
      <c r="J38" s="491"/>
      <c r="K38" s="491"/>
      <c r="L38" s="491"/>
      <c r="M38" s="491"/>
      <c r="N38" s="491"/>
      <c r="O38" s="491"/>
      <c r="P38" s="491"/>
      <c r="Q38" s="491"/>
      <c r="R38" s="491"/>
      <c r="S38" s="491"/>
      <c r="T38" s="491"/>
      <c r="U38" s="491"/>
      <c r="V38" s="491"/>
      <c r="W38" s="491"/>
      <c r="X38" s="491"/>
      <c r="Y38" s="491"/>
      <c r="Z38" s="491"/>
      <c r="AA38" s="491"/>
      <c r="AB38" s="491"/>
      <c r="AC38" s="491"/>
      <c r="AD38" s="491"/>
      <c r="AE38" s="491"/>
      <c r="AF38" s="491"/>
      <c r="AG38" s="491"/>
      <c r="AH38" s="491"/>
      <c r="AI38" s="491"/>
      <c r="AJ38" s="491"/>
      <c r="AK38" s="491"/>
      <c r="AL38" s="491"/>
      <c r="AM38" s="491"/>
      <c r="AN38" s="491"/>
      <c r="AO38" s="491"/>
      <c r="AP38" s="491"/>
      <c r="AQ38" s="491"/>
      <c r="AR38" s="491"/>
      <c r="AS38" s="491"/>
      <c r="AT38" s="491"/>
      <c r="AU38" s="491"/>
      <c r="AV38" s="491"/>
      <c r="AW38" s="491"/>
      <c r="AX38" s="491"/>
      <c r="AY38" s="491"/>
      <c r="AZ38" s="953"/>
      <c r="BA38" s="487"/>
      <c r="BB38" s="487"/>
      <c r="BC38" s="487"/>
      <c r="BD38" s="487"/>
      <c r="BE38" s="487"/>
      <c r="BF38" s="487"/>
      <c r="BG38" s="487"/>
      <c r="BH38" s="487"/>
      <c r="BI38" s="487"/>
      <c r="BJ38" s="487"/>
      <c r="BK38" s="487"/>
      <c r="BL38" s="487"/>
      <c r="BM38" s="487"/>
      <c r="BN38" s="487"/>
      <c r="BO38" s="487"/>
      <c r="BP38" s="487"/>
      <c r="BQ38" s="487"/>
      <c r="BR38" s="487"/>
      <c r="BS38" s="487"/>
      <c r="BT38" s="487"/>
      <c r="BU38" s="487"/>
      <c r="BV38" s="487"/>
    </row>
    <row r="39" spans="1:74" s="92" customFormat="1" ht="12" customHeight="1" x14ac:dyDescent="0.2">
      <c r="A39" s="498" t="s">
        <v>14</v>
      </c>
      <c r="B39" s="496" t="s">
        <v>1035</v>
      </c>
      <c r="C39" s="111">
        <v>5.2366693999999998E-2</v>
      </c>
      <c r="D39" s="111">
        <v>4.9461352E-2</v>
      </c>
      <c r="E39" s="111">
        <v>5.8008823000000001E-2</v>
      </c>
      <c r="F39" s="111">
        <v>5.8541931999999998E-2</v>
      </c>
      <c r="G39" s="111">
        <v>6.1752725000000001E-2</v>
      </c>
      <c r="H39" s="111">
        <v>6.0372569000000001E-2</v>
      </c>
      <c r="I39" s="111">
        <v>6.2342649E-2</v>
      </c>
      <c r="J39" s="111">
        <v>6.1625073000000002E-2</v>
      </c>
      <c r="K39" s="111">
        <v>5.8191961E-2</v>
      </c>
      <c r="L39" s="111">
        <v>5.8088744999999997E-2</v>
      </c>
      <c r="M39" s="111">
        <v>5.3623355999999997E-2</v>
      </c>
      <c r="N39" s="111">
        <v>5.3820114000000002E-2</v>
      </c>
      <c r="O39" s="111">
        <v>4.8208069999999999E-2</v>
      </c>
      <c r="P39" s="111">
        <v>4.5999751999999998E-2</v>
      </c>
      <c r="Q39" s="111">
        <v>5.4475959999999997E-2</v>
      </c>
      <c r="R39" s="111">
        <v>5.5743481999999997E-2</v>
      </c>
      <c r="S39" s="111">
        <v>5.9619160999999997E-2</v>
      </c>
      <c r="T39" s="111">
        <v>5.7918183999999998E-2</v>
      </c>
      <c r="U39" s="111">
        <v>6.0110359000000002E-2</v>
      </c>
      <c r="V39" s="111">
        <v>5.9502327000000001E-2</v>
      </c>
      <c r="W39" s="111">
        <v>5.5387551E-2</v>
      </c>
      <c r="X39" s="111">
        <v>5.5221591E-2</v>
      </c>
      <c r="Y39" s="111">
        <v>5.0606601000000001E-2</v>
      </c>
      <c r="Z39" s="111">
        <v>5.0216271E-2</v>
      </c>
      <c r="AA39" s="111">
        <v>4.8374321999999997E-2</v>
      </c>
      <c r="AB39" s="111">
        <v>4.8099546999999999E-2</v>
      </c>
      <c r="AC39" s="111">
        <v>5.5749737000000001E-2</v>
      </c>
      <c r="AD39" s="111">
        <v>5.6937975000000002E-2</v>
      </c>
      <c r="AE39" s="111">
        <v>6.0132096000000003E-2</v>
      </c>
      <c r="AF39" s="111">
        <v>5.9115549000000003E-2</v>
      </c>
      <c r="AG39" s="111">
        <v>6.0815163999999998E-2</v>
      </c>
      <c r="AH39" s="111">
        <v>5.9667445E-2</v>
      </c>
      <c r="AI39" s="111">
        <v>5.5757743999999998E-2</v>
      </c>
      <c r="AJ39" s="111">
        <v>5.4646090000000001E-2</v>
      </c>
      <c r="AK39" s="111">
        <v>4.9517013999999998E-2</v>
      </c>
      <c r="AL39" s="111">
        <v>4.9198036000000001E-2</v>
      </c>
      <c r="AM39" s="111">
        <v>5.0549121000000002E-2</v>
      </c>
      <c r="AN39" s="111">
        <v>4.8566486999999998E-2</v>
      </c>
      <c r="AO39" s="111">
        <v>5.8222713000000002E-2</v>
      </c>
      <c r="AP39" s="111">
        <v>5.9404195E-2</v>
      </c>
      <c r="AQ39" s="111">
        <v>6.2060088999999999E-2</v>
      </c>
      <c r="AR39" s="111">
        <v>6.1338953000000002E-2</v>
      </c>
      <c r="AS39" s="111">
        <v>6.3675413E-2</v>
      </c>
      <c r="AT39" s="111">
        <v>6.1993072000000003E-2</v>
      </c>
      <c r="AU39" s="111">
        <v>5.8348870999999997E-2</v>
      </c>
      <c r="AV39" s="111">
        <v>5.7096960000000002E-2</v>
      </c>
      <c r="AW39" s="111">
        <v>5.1348458999999999E-2</v>
      </c>
      <c r="AX39" s="111">
        <v>5.0097950000000002E-2</v>
      </c>
      <c r="AY39" s="111">
        <v>5.163177E-2</v>
      </c>
      <c r="AZ39" s="706">
        <v>5.0258709999999998E-2</v>
      </c>
      <c r="BA39" s="497">
        <v>5.9985999999999998E-2</v>
      </c>
      <c r="BB39" s="497">
        <v>6.1795000000000003E-2</v>
      </c>
      <c r="BC39" s="497">
        <v>6.5417699999999995E-2</v>
      </c>
      <c r="BD39" s="497">
        <v>6.4616000000000007E-2</v>
      </c>
      <c r="BE39" s="497">
        <v>6.6322900000000004E-2</v>
      </c>
      <c r="BF39" s="497">
        <v>6.4890000000000003E-2</v>
      </c>
      <c r="BG39" s="497">
        <v>6.0354199999999997E-2</v>
      </c>
      <c r="BH39" s="497">
        <v>5.8318300000000003E-2</v>
      </c>
      <c r="BI39" s="497">
        <v>5.2713500000000003E-2</v>
      </c>
      <c r="BJ39" s="497">
        <v>5.1211699999999999E-2</v>
      </c>
      <c r="BK39" s="497">
        <v>5.2579800000000003E-2</v>
      </c>
      <c r="BL39" s="497">
        <v>5.1363800000000001E-2</v>
      </c>
      <c r="BM39" s="497">
        <v>6.1771699999999999E-2</v>
      </c>
      <c r="BN39" s="497">
        <v>6.3853900000000005E-2</v>
      </c>
      <c r="BO39" s="497">
        <v>6.7722900000000003E-2</v>
      </c>
      <c r="BP39" s="497">
        <v>6.6961099999999996E-2</v>
      </c>
      <c r="BQ39" s="497">
        <v>6.8738900000000006E-2</v>
      </c>
      <c r="BR39" s="497">
        <v>6.719E-2</v>
      </c>
      <c r="BS39" s="497">
        <v>6.2350099999999999E-2</v>
      </c>
      <c r="BT39" s="497">
        <v>6.0062600000000001E-2</v>
      </c>
      <c r="BU39" s="497">
        <v>5.4089100000000001E-2</v>
      </c>
      <c r="BV39" s="497">
        <v>5.24057E-2</v>
      </c>
    </row>
    <row r="40" spans="1:74" ht="12" customHeight="1" x14ac:dyDescent="0.2">
      <c r="A40" s="253" t="s">
        <v>316</v>
      </c>
      <c r="B40" s="754" t="s">
        <v>1042</v>
      </c>
      <c r="C40" s="430">
        <v>3.3632879999999999E-3</v>
      </c>
      <c r="D40" s="430">
        <v>3.0378079999999999E-3</v>
      </c>
      <c r="E40" s="430">
        <v>3.3632879999999999E-3</v>
      </c>
      <c r="F40" s="430">
        <v>3.254795E-3</v>
      </c>
      <c r="G40" s="430">
        <v>3.3632879999999999E-3</v>
      </c>
      <c r="H40" s="430">
        <v>3.254795E-3</v>
      </c>
      <c r="I40" s="430">
        <v>3.3632879999999999E-3</v>
      </c>
      <c r="J40" s="430">
        <v>3.3632879999999999E-3</v>
      </c>
      <c r="K40" s="430">
        <v>3.254795E-3</v>
      </c>
      <c r="L40" s="430">
        <v>3.3632879999999999E-3</v>
      </c>
      <c r="M40" s="430">
        <v>3.254795E-3</v>
      </c>
      <c r="N40" s="430">
        <v>3.3632879999999999E-3</v>
      </c>
      <c r="O40" s="430">
        <v>3.3632879999999999E-3</v>
      </c>
      <c r="P40" s="430">
        <v>3.0378079999999999E-3</v>
      </c>
      <c r="Q40" s="430">
        <v>3.3632879999999999E-3</v>
      </c>
      <c r="R40" s="430">
        <v>3.254795E-3</v>
      </c>
      <c r="S40" s="430">
        <v>3.3632879999999999E-3</v>
      </c>
      <c r="T40" s="430">
        <v>3.254795E-3</v>
      </c>
      <c r="U40" s="430">
        <v>3.3632879999999999E-3</v>
      </c>
      <c r="V40" s="430">
        <v>3.3632879999999999E-3</v>
      </c>
      <c r="W40" s="430">
        <v>3.254795E-3</v>
      </c>
      <c r="X40" s="430">
        <v>3.3632879999999999E-3</v>
      </c>
      <c r="Y40" s="430">
        <v>3.254795E-3</v>
      </c>
      <c r="Z40" s="430">
        <v>3.3632879999999999E-3</v>
      </c>
      <c r="AA40" s="430">
        <v>3.3540979999999998E-3</v>
      </c>
      <c r="AB40" s="430">
        <v>3.1377050000000002E-3</v>
      </c>
      <c r="AC40" s="430">
        <v>3.3540979999999998E-3</v>
      </c>
      <c r="AD40" s="430">
        <v>3.2459020000000002E-3</v>
      </c>
      <c r="AE40" s="430">
        <v>3.3540979999999998E-3</v>
      </c>
      <c r="AF40" s="430">
        <v>3.2459020000000002E-3</v>
      </c>
      <c r="AG40" s="430">
        <v>3.3540979999999998E-3</v>
      </c>
      <c r="AH40" s="430">
        <v>3.3540979999999998E-3</v>
      </c>
      <c r="AI40" s="430">
        <v>3.2459020000000002E-3</v>
      </c>
      <c r="AJ40" s="430">
        <v>3.3540979999999998E-3</v>
      </c>
      <c r="AK40" s="430">
        <v>3.2459020000000002E-3</v>
      </c>
      <c r="AL40" s="430">
        <v>3.3540979999999998E-3</v>
      </c>
      <c r="AM40" s="430">
        <v>3.3632879999999999E-3</v>
      </c>
      <c r="AN40" s="430">
        <v>3.0378079999999999E-3</v>
      </c>
      <c r="AO40" s="430">
        <v>3.3632879999999999E-3</v>
      </c>
      <c r="AP40" s="430">
        <v>3.254795E-3</v>
      </c>
      <c r="AQ40" s="430">
        <v>3.3632879999999999E-3</v>
      </c>
      <c r="AR40" s="430">
        <v>3.254795E-3</v>
      </c>
      <c r="AS40" s="430">
        <v>3.3632879999999999E-3</v>
      </c>
      <c r="AT40" s="430">
        <v>3.3632879999999999E-3</v>
      </c>
      <c r="AU40" s="430">
        <v>3.254795E-3</v>
      </c>
      <c r="AV40" s="430">
        <v>3.3632879999999999E-3</v>
      </c>
      <c r="AW40" s="430">
        <v>3.254795E-3</v>
      </c>
      <c r="AX40" s="430">
        <v>3.2942499999999999E-3</v>
      </c>
      <c r="AY40" s="430">
        <v>3.2879699999999999E-3</v>
      </c>
      <c r="AZ40" s="951">
        <v>3.3107100000000001E-3</v>
      </c>
      <c r="BA40" s="435">
        <v>3.3059299999999999E-3</v>
      </c>
      <c r="BB40" s="435">
        <v>3.31058E-3</v>
      </c>
      <c r="BC40" s="435">
        <v>3.3057899999999999E-3</v>
      </c>
      <c r="BD40" s="435">
        <v>3.3104300000000001E-3</v>
      </c>
      <c r="BE40" s="435">
        <v>3.30562E-3</v>
      </c>
      <c r="BF40" s="435">
        <v>3.3003799999999999E-3</v>
      </c>
      <c r="BG40" s="435">
        <v>3.30452E-3</v>
      </c>
      <c r="BH40" s="435">
        <v>3.2991800000000001E-3</v>
      </c>
      <c r="BI40" s="435">
        <v>3.30321E-3</v>
      </c>
      <c r="BJ40" s="435">
        <v>3.3040299999999999E-3</v>
      </c>
      <c r="BK40" s="435">
        <v>3.3054899999999999E-3</v>
      </c>
      <c r="BL40" s="435">
        <v>3.3050200000000001E-3</v>
      </c>
      <c r="BM40" s="435">
        <v>3.3049300000000002E-3</v>
      </c>
      <c r="BN40" s="435">
        <v>3.3044200000000002E-3</v>
      </c>
      <c r="BO40" s="435">
        <v>3.3042900000000001E-3</v>
      </c>
      <c r="BP40" s="435">
        <v>3.3037399999999999E-3</v>
      </c>
      <c r="BQ40" s="435">
        <v>3.3035600000000001E-3</v>
      </c>
      <c r="BR40" s="435">
        <v>3.3038500000000001E-3</v>
      </c>
      <c r="BS40" s="435">
        <v>3.30379E-3</v>
      </c>
      <c r="BT40" s="435">
        <v>3.3042100000000001E-3</v>
      </c>
      <c r="BU40" s="435">
        <v>3.3043E-3</v>
      </c>
      <c r="BV40" s="435">
        <v>3.3043299999999999E-3</v>
      </c>
    </row>
    <row r="41" spans="1:74" ht="12" customHeight="1" x14ac:dyDescent="0.2">
      <c r="A41" s="253" t="s">
        <v>13</v>
      </c>
      <c r="B41" s="754" t="s">
        <v>1047</v>
      </c>
      <c r="C41" s="430">
        <v>1.082632E-2</v>
      </c>
      <c r="D41" s="430">
        <v>1.1941014999999999E-2</v>
      </c>
      <c r="E41" s="430">
        <v>1.6468449E-2</v>
      </c>
      <c r="F41" s="430">
        <v>1.8341570000000001E-2</v>
      </c>
      <c r="G41" s="430">
        <v>2.0212351E-2</v>
      </c>
      <c r="H41" s="430">
        <v>2.0172207000000001E-2</v>
      </c>
      <c r="I41" s="430">
        <v>2.0802274999999999E-2</v>
      </c>
      <c r="J41" s="430">
        <v>2.0084699000000001E-2</v>
      </c>
      <c r="K41" s="430">
        <v>1.7991599E-2</v>
      </c>
      <c r="L41" s="430">
        <v>1.6548370999999999E-2</v>
      </c>
      <c r="M41" s="430">
        <v>1.3422994000000001E-2</v>
      </c>
      <c r="N41" s="430">
        <v>1.2279740000000001E-2</v>
      </c>
      <c r="O41" s="430">
        <v>1.2390129999999999E-2</v>
      </c>
      <c r="P41" s="430">
        <v>1.3648064999999999E-2</v>
      </c>
      <c r="Q41" s="430">
        <v>1.8658020000000001E-2</v>
      </c>
      <c r="R41" s="430">
        <v>2.1080959E-2</v>
      </c>
      <c r="S41" s="430">
        <v>2.3801221000000001E-2</v>
      </c>
      <c r="T41" s="430">
        <v>2.3255661E-2</v>
      </c>
      <c r="U41" s="430">
        <v>2.4292418999999999E-2</v>
      </c>
      <c r="V41" s="430">
        <v>2.3684387000000001E-2</v>
      </c>
      <c r="W41" s="430">
        <v>2.0725028E-2</v>
      </c>
      <c r="X41" s="430">
        <v>1.9403651000000001E-2</v>
      </c>
      <c r="Y41" s="430">
        <v>1.5944078E-2</v>
      </c>
      <c r="Z41" s="430">
        <v>1.4398331E-2</v>
      </c>
      <c r="AA41" s="430">
        <v>1.467941E-2</v>
      </c>
      <c r="AB41" s="430">
        <v>1.6578499999999999E-2</v>
      </c>
      <c r="AC41" s="430">
        <v>2.2054825E-2</v>
      </c>
      <c r="AD41" s="430">
        <v>2.4329995E-2</v>
      </c>
      <c r="AE41" s="430">
        <v>2.6437183999999999E-2</v>
      </c>
      <c r="AF41" s="430">
        <v>2.6507569000000002E-2</v>
      </c>
      <c r="AG41" s="430">
        <v>2.7120252000000001E-2</v>
      </c>
      <c r="AH41" s="430">
        <v>2.5972532999999999E-2</v>
      </c>
      <c r="AI41" s="430">
        <v>2.3149764E-2</v>
      </c>
      <c r="AJ41" s="430">
        <v>2.0951178000000001E-2</v>
      </c>
      <c r="AK41" s="430">
        <v>1.6909034E-2</v>
      </c>
      <c r="AL41" s="430">
        <v>1.5503124E-2</v>
      </c>
      <c r="AM41" s="430">
        <v>1.6124768000000001E-2</v>
      </c>
      <c r="AN41" s="430">
        <v>1.7473523000000001E-2</v>
      </c>
      <c r="AO41" s="430">
        <v>2.3798360000000001E-2</v>
      </c>
      <c r="AP41" s="430">
        <v>2.6090304000000002E-2</v>
      </c>
      <c r="AQ41" s="430">
        <v>2.7635736000000001E-2</v>
      </c>
      <c r="AR41" s="430">
        <v>2.8025062E-2</v>
      </c>
      <c r="AS41" s="430">
        <v>2.9251059999999999E-2</v>
      </c>
      <c r="AT41" s="430">
        <v>2.7568718999999998E-2</v>
      </c>
      <c r="AU41" s="430">
        <v>2.5034979999999998E-2</v>
      </c>
      <c r="AV41" s="430">
        <v>2.2672607000000001E-2</v>
      </c>
      <c r="AW41" s="430">
        <v>1.8034568000000001E-2</v>
      </c>
      <c r="AX41" s="430">
        <v>1.6462899999999999E-2</v>
      </c>
      <c r="AY41" s="430">
        <v>1.7282700000000002E-2</v>
      </c>
      <c r="AZ41" s="951">
        <v>1.8892800000000001E-2</v>
      </c>
      <c r="BA41" s="435">
        <v>2.5618999999999999E-2</v>
      </c>
      <c r="BB41" s="435">
        <v>2.84254E-2</v>
      </c>
      <c r="BC41" s="435">
        <v>3.10508E-2</v>
      </c>
      <c r="BD41" s="435">
        <v>3.12465E-2</v>
      </c>
      <c r="BE41" s="435">
        <v>3.1956199999999997E-2</v>
      </c>
      <c r="BF41" s="435">
        <v>3.0528599999999999E-2</v>
      </c>
      <c r="BG41" s="435">
        <v>2.69906E-2</v>
      </c>
      <c r="BH41" s="435">
        <v>2.39581E-2</v>
      </c>
      <c r="BI41" s="435">
        <v>1.9351199999999999E-2</v>
      </c>
      <c r="BJ41" s="435">
        <v>1.75669E-2</v>
      </c>
      <c r="BK41" s="435">
        <v>1.8213300000000002E-2</v>
      </c>
      <c r="BL41" s="435">
        <v>2.00035E-2</v>
      </c>
      <c r="BM41" s="435">
        <v>2.7405700000000002E-2</v>
      </c>
      <c r="BN41" s="435">
        <v>3.0490400000000001E-2</v>
      </c>
      <c r="BO41" s="435">
        <v>3.3357600000000001E-2</v>
      </c>
      <c r="BP41" s="435">
        <v>3.3598299999999998E-2</v>
      </c>
      <c r="BQ41" s="435">
        <v>3.4374200000000001E-2</v>
      </c>
      <c r="BR41" s="435">
        <v>3.2825100000000003E-2</v>
      </c>
      <c r="BS41" s="435">
        <v>2.8987200000000001E-2</v>
      </c>
      <c r="BT41" s="435">
        <v>2.5697399999999999E-2</v>
      </c>
      <c r="BU41" s="435">
        <v>2.07257E-2</v>
      </c>
      <c r="BV41" s="435">
        <v>1.8760599999999999E-2</v>
      </c>
    </row>
    <row r="42" spans="1:74" ht="12" customHeight="1" x14ac:dyDescent="0.2">
      <c r="A42" s="253" t="s">
        <v>428</v>
      </c>
      <c r="B42" s="754" t="s">
        <v>1390</v>
      </c>
      <c r="C42" s="430">
        <v>3.8177085999999999E-2</v>
      </c>
      <c r="D42" s="430">
        <v>3.4482528999999998E-2</v>
      </c>
      <c r="E42" s="430">
        <v>3.8177085999999999E-2</v>
      </c>
      <c r="F42" s="430">
        <v>3.6945566999999999E-2</v>
      </c>
      <c r="G42" s="430">
        <v>3.8177085999999999E-2</v>
      </c>
      <c r="H42" s="430">
        <v>3.6945566999999999E-2</v>
      </c>
      <c r="I42" s="430">
        <v>3.8177085999999999E-2</v>
      </c>
      <c r="J42" s="430">
        <v>3.8177085999999999E-2</v>
      </c>
      <c r="K42" s="430">
        <v>3.6945566999999999E-2</v>
      </c>
      <c r="L42" s="430">
        <v>3.8177085999999999E-2</v>
      </c>
      <c r="M42" s="430">
        <v>3.6945566999999999E-2</v>
      </c>
      <c r="N42" s="430">
        <v>3.8177085999999999E-2</v>
      </c>
      <c r="O42" s="430">
        <v>3.2454652000000001E-2</v>
      </c>
      <c r="P42" s="430">
        <v>2.9313879000000001E-2</v>
      </c>
      <c r="Q42" s="430">
        <v>3.2454652000000001E-2</v>
      </c>
      <c r="R42" s="430">
        <v>3.1407728000000003E-2</v>
      </c>
      <c r="S42" s="430">
        <v>3.2454652000000001E-2</v>
      </c>
      <c r="T42" s="430">
        <v>3.1407728000000003E-2</v>
      </c>
      <c r="U42" s="430">
        <v>3.2454652000000001E-2</v>
      </c>
      <c r="V42" s="430">
        <v>3.2454652000000001E-2</v>
      </c>
      <c r="W42" s="430">
        <v>3.1407728000000003E-2</v>
      </c>
      <c r="X42" s="430">
        <v>3.2454652000000001E-2</v>
      </c>
      <c r="Y42" s="430">
        <v>3.1407728000000003E-2</v>
      </c>
      <c r="Z42" s="430">
        <v>3.2454652000000001E-2</v>
      </c>
      <c r="AA42" s="430">
        <v>3.0340814000000001E-2</v>
      </c>
      <c r="AB42" s="430">
        <v>2.8383341999999999E-2</v>
      </c>
      <c r="AC42" s="430">
        <v>3.0340814000000001E-2</v>
      </c>
      <c r="AD42" s="430">
        <v>2.9362078E-2</v>
      </c>
      <c r="AE42" s="430">
        <v>3.0340814000000001E-2</v>
      </c>
      <c r="AF42" s="430">
        <v>2.9362078E-2</v>
      </c>
      <c r="AG42" s="430">
        <v>3.0340814000000001E-2</v>
      </c>
      <c r="AH42" s="430">
        <v>3.0340814000000001E-2</v>
      </c>
      <c r="AI42" s="430">
        <v>2.9362078E-2</v>
      </c>
      <c r="AJ42" s="430">
        <v>3.0340814000000001E-2</v>
      </c>
      <c r="AK42" s="430">
        <v>2.9362078E-2</v>
      </c>
      <c r="AL42" s="430">
        <v>3.0340814000000001E-2</v>
      </c>
      <c r="AM42" s="430">
        <v>3.1061064999999999E-2</v>
      </c>
      <c r="AN42" s="430">
        <v>2.8055156000000001E-2</v>
      </c>
      <c r="AO42" s="430">
        <v>3.1061064999999999E-2</v>
      </c>
      <c r="AP42" s="430">
        <v>3.0059096E-2</v>
      </c>
      <c r="AQ42" s="430">
        <v>3.1061064999999999E-2</v>
      </c>
      <c r="AR42" s="430">
        <v>3.0059096E-2</v>
      </c>
      <c r="AS42" s="430">
        <v>3.1061064999999999E-2</v>
      </c>
      <c r="AT42" s="430">
        <v>3.1061064999999999E-2</v>
      </c>
      <c r="AU42" s="430">
        <v>3.0059096E-2</v>
      </c>
      <c r="AV42" s="430">
        <v>3.1061064999999999E-2</v>
      </c>
      <c r="AW42" s="430">
        <v>3.0059096E-2</v>
      </c>
      <c r="AX42" s="430">
        <v>3.0340800000000001E-2</v>
      </c>
      <c r="AY42" s="430">
        <v>3.1061100000000001E-2</v>
      </c>
      <c r="AZ42" s="951">
        <v>2.8055199999999999E-2</v>
      </c>
      <c r="BA42" s="435">
        <v>3.1061100000000001E-2</v>
      </c>
      <c r="BB42" s="435">
        <v>3.0059099999999998E-2</v>
      </c>
      <c r="BC42" s="435">
        <v>3.1061100000000001E-2</v>
      </c>
      <c r="BD42" s="435">
        <v>3.0059099999999998E-2</v>
      </c>
      <c r="BE42" s="435">
        <v>3.1061100000000001E-2</v>
      </c>
      <c r="BF42" s="435">
        <v>3.1061100000000001E-2</v>
      </c>
      <c r="BG42" s="435">
        <v>3.0059099999999998E-2</v>
      </c>
      <c r="BH42" s="435">
        <v>3.1061100000000001E-2</v>
      </c>
      <c r="BI42" s="435">
        <v>3.0059099999999998E-2</v>
      </c>
      <c r="BJ42" s="435">
        <v>3.0340800000000001E-2</v>
      </c>
      <c r="BK42" s="435">
        <v>3.1061100000000001E-2</v>
      </c>
      <c r="BL42" s="435">
        <v>2.8055199999999999E-2</v>
      </c>
      <c r="BM42" s="435">
        <v>3.1061100000000001E-2</v>
      </c>
      <c r="BN42" s="435">
        <v>3.0059099999999998E-2</v>
      </c>
      <c r="BO42" s="435">
        <v>3.1061100000000001E-2</v>
      </c>
      <c r="BP42" s="435">
        <v>3.0059099999999998E-2</v>
      </c>
      <c r="BQ42" s="435">
        <v>3.1061100000000001E-2</v>
      </c>
      <c r="BR42" s="435">
        <v>3.1061100000000001E-2</v>
      </c>
      <c r="BS42" s="435">
        <v>3.0059099999999998E-2</v>
      </c>
      <c r="BT42" s="435">
        <v>3.1061100000000001E-2</v>
      </c>
      <c r="BU42" s="435">
        <v>3.0059099999999998E-2</v>
      </c>
      <c r="BV42" s="435">
        <v>3.0340800000000001E-2</v>
      </c>
    </row>
    <row r="43" spans="1:74" ht="12" customHeight="1" x14ac:dyDescent="0.2">
      <c r="A43" s="252"/>
      <c r="B43" s="286"/>
      <c r="C43" s="492"/>
      <c r="D43" s="492"/>
      <c r="E43" s="492"/>
      <c r="F43" s="492"/>
      <c r="G43" s="492"/>
      <c r="H43" s="492"/>
      <c r="I43" s="492"/>
      <c r="J43" s="492"/>
      <c r="K43" s="492"/>
      <c r="L43" s="492"/>
      <c r="M43" s="492"/>
      <c r="N43" s="492"/>
      <c r="O43" s="492"/>
      <c r="P43" s="492"/>
      <c r="Q43" s="492"/>
      <c r="R43" s="492"/>
      <c r="S43" s="492"/>
      <c r="T43" s="492"/>
      <c r="U43" s="492"/>
      <c r="V43" s="492"/>
      <c r="W43" s="492"/>
      <c r="X43" s="492"/>
      <c r="Y43" s="492"/>
      <c r="Z43" s="492"/>
      <c r="AA43" s="492"/>
      <c r="AB43" s="492"/>
      <c r="AC43" s="492"/>
      <c r="AD43" s="492"/>
      <c r="AE43" s="492"/>
      <c r="AF43" s="492"/>
      <c r="AG43" s="492"/>
      <c r="AH43" s="492"/>
      <c r="AI43" s="492"/>
      <c r="AJ43" s="492"/>
      <c r="AK43" s="492"/>
      <c r="AL43" s="492"/>
      <c r="AM43" s="492"/>
      <c r="AN43" s="492"/>
      <c r="AO43" s="492"/>
      <c r="AP43" s="492"/>
      <c r="AQ43" s="492"/>
      <c r="AR43" s="492"/>
      <c r="AS43" s="492"/>
      <c r="AT43" s="492"/>
      <c r="AU43" s="492"/>
      <c r="AV43" s="492"/>
      <c r="AW43" s="492"/>
      <c r="AX43" s="492"/>
      <c r="AY43" s="492"/>
      <c r="AZ43" s="954"/>
      <c r="BA43" s="488"/>
      <c r="BB43" s="488"/>
      <c r="BC43" s="488"/>
      <c r="BD43" s="488"/>
      <c r="BE43" s="488"/>
      <c r="BF43" s="488"/>
      <c r="BG43" s="488"/>
      <c r="BH43" s="488"/>
      <c r="BI43" s="488"/>
      <c r="BJ43" s="488"/>
      <c r="BK43" s="488"/>
      <c r="BL43" s="488"/>
      <c r="BM43" s="488"/>
      <c r="BN43" s="488"/>
      <c r="BO43" s="488"/>
      <c r="BP43" s="488"/>
      <c r="BQ43" s="488"/>
      <c r="BR43" s="488"/>
      <c r="BS43" s="488"/>
      <c r="BT43" s="488"/>
      <c r="BU43" s="488"/>
      <c r="BV43" s="488"/>
    </row>
    <row r="44" spans="1:74" s="92" customFormat="1" ht="12" customHeight="1" x14ac:dyDescent="0.2">
      <c r="A44" s="498" t="s">
        <v>199</v>
      </c>
      <c r="B44" s="496" t="s">
        <v>1372</v>
      </c>
      <c r="C44" s="111">
        <v>0.11774947854999999</v>
      </c>
      <c r="D44" s="111">
        <v>0.11113875703999999</v>
      </c>
      <c r="E44" s="111">
        <v>0.13272038711</v>
      </c>
      <c r="F44" s="111">
        <v>0.12708820151</v>
      </c>
      <c r="G44" s="111">
        <v>0.13402123101999999</v>
      </c>
      <c r="H44" s="111">
        <v>0.13916720659000001</v>
      </c>
      <c r="I44" s="111">
        <v>0.13162209975</v>
      </c>
      <c r="J44" s="111">
        <v>0.14098988636000001</v>
      </c>
      <c r="K44" s="111">
        <v>0.12806010209999999</v>
      </c>
      <c r="L44" s="111">
        <v>0.14165578005000001</v>
      </c>
      <c r="M44" s="111">
        <v>0.13462154076999999</v>
      </c>
      <c r="N44" s="111">
        <v>0.13430510486</v>
      </c>
      <c r="O44" s="111">
        <v>0.13570656008000001</v>
      </c>
      <c r="P44" s="111">
        <v>0.12431285685</v>
      </c>
      <c r="Q44" s="111">
        <v>0.14873180039</v>
      </c>
      <c r="R44" s="111">
        <v>0.13862906397999999</v>
      </c>
      <c r="S44" s="111">
        <v>0.16170074526</v>
      </c>
      <c r="T44" s="111">
        <v>0.15818090256</v>
      </c>
      <c r="U44" s="111">
        <v>0.14926313439</v>
      </c>
      <c r="V44" s="111">
        <v>0.16171355104999999</v>
      </c>
      <c r="W44" s="111">
        <v>0.15157446611</v>
      </c>
      <c r="X44" s="111">
        <v>0.15937373364999999</v>
      </c>
      <c r="Y44" s="111">
        <v>0.14574475811000001</v>
      </c>
      <c r="Z44" s="111">
        <v>0.15715860349999999</v>
      </c>
      <c r="AA44" s="111">
        <v>0.13985313605999999</v>
      </c>
      <c r="AB44" s="111">
        <v>0.15058724035000001</v>
      </c>
      <c r="AC44" s="111">
        <v>0.1546792676</v>
      </c>
      <c r="AD44" s="111">
        <v>0.15250653066</v>
      </c>
      <c r="AE44" s="111">
        <v>0.16754287034000001</v>
      </c>
      <c r="AF44" s="111">
        <v>0.16144631392</v>
      </c>
      <c r="AG44" s="111">
        <v>0.17324812987999999</v>
      </c>
      <c r="AH44" s="111">
        <v>0.16335133021000001</v>
      </c>
      <c r="AI44" s="111">
        <v>0.15740962634</v>
      </c>
      <c r="AJ44" s="111">
        <v>0.16696574975</v>
      </c>
      <c r="AK44" s="111">
        <v>0.15739847446999999</v>
      </c>
      <c r="AL44" s="111">
        <v>0.15612470740000001</v>
      </c>
      <c r="AM44" s="111">
        <v>0.13231842885</v>
      </c>
      <c r="AN44" s="111">
        <v>0.12961560943</v>
      </c>
      <c r="AO44" s="111">
        <v>0.1394414343</v>
      </c>
      <c r="AP44" s="111">
        <v>0.14156262246000001</v>
      </c>
      <c r="AQ44" s="111">
        <v>0.13875794022999999</v>
      </c>
      <c r="AR44" s="111">
        <v>0.13541763578999999</v>
      </c>
      <c r="AS44" s="111">
        <v>0.14350811774</v>
      </c>
      <c r="AT44" s="111">
        <v>0.14163351789</v>
      </c>
      <c r="AU44" s="111">
        <v>0.13888331549999999</v>
      </c>
      <c r="AV44" s="111">
        <v>0.14860897357</v>
      </c>
      <c r="AW44" s="111">
        <v>0.13608615349</v>
      </c>
      <c r="AX44" s="111">
        <v>0.14857047559</v>
      </c>
      <c r="AY44" s="111">
        <v>0.12521532918</v>
      </c>
      <c r="AZ44" s="706">
        <v>0.12167551451</v>
      </c>
      <c r="BA44" s="497">
        <v>0.14084070000000001</v>
      </c>
      <c r="BB44" s="497">
        <v>0.14461550000000001</v>
      </c>
      <c r="BC44" s="497">
        <v>0.1585519</v>
      </c>
      <c r="BD44" s="497">
        <v>0.15716279999999999</v>
      </c>
      <c r="BE44" s="497">
        <v>0.16254170000000001</v>
      </c>
      <c r="BF44" s="497">
        <v>0.1648886</v>
      </c>
      <c r="BG44" s="497">
        <v>0.1572432</v>
      </c>
      <c r="BH44" s="497">
        <v>0.16656989999999999</v>
      </c>
      <c r="BI44" s="497">
        <v>0.15805859999999999</v>
      </c>
      <c r="BJ44" s="497">
        <v>0.16468969999999999</v>
      </c>
      <c r="BK44" s="497">
        <v>0.15531300000000001</v>
      </c>
      <c r="BL44" s="497">
        <v>0.1461509</v>
      </c>
      <c r="BM44" s="497">
        <v>0.16260740000000001</v>
      </c>
      <c r="BN44" s="497">
        <v>0.1608096</v>
      </c>
      <c r="BO44" s="497">
        <v>0.17203060000000001</v>
      </c>
      <c r="BP44" s="497">
        <v>0.16793630000000001</v>
      </c>
      <c r="BQ44" s="497">
        <v>0.1716444</v>
      </c>
      <c r="BR44" s="497">
        <v>0.17217070000000001</v>
      </c>
      <c r="BS44" s="497">
        <v>0.1634381</v>
      </c>
      <c r="BT44" s="497">
        <v>0.17210810000000001</v>
      </c>
      <c r="BU44" s="497">
        <v>0.1624208</v>
      </c>
      <c r="BV44" s="497">
        <v>0.1689705</v>
      </c>
    </row>
    <row r="45" spans="1:74" ht="12" customHeight="1" x14ac:dyDescent="0.2">
      <c r="A45" s="252" t="s">
        <v>756</v>
      </c>
      <c r="B45" s="754" t="s">
        <v>1386</v>
      </c>
      <c r="C45" s="430">
        <v>3.1295586696000001E-2</v>
      </c>
      <c r="D45" s="430">
        <v>3.0563466760000001E-2</v>
      </c>
      <c r="E45" s="430">
        <v>3.7204449894E-2</v>
      </c>
      <c r="F45" s="430">
        <v>3.7976023608000002E-2</v>
      </c>
      <c r="G45" s="430">
        <v>3.7220423065000001E-2</v>
      </c>
      <c r="H45" s="430">
        <v>4.2690898263000002E-2</v>
      </c>
      <c r="I45" s="430">
        <v>3.8082709947999997E-2</v>
      </c>
      <c r="J45" s="430">
        <v>4.1901542648000001E-2</v>
      </c>
      <c r="K45" s="430">
        <v>3.8419115766000003E-2</v>
      </c>
      <c r="L45" s="430">
        <v>4.3662446087999997E-2</v>
      </c>
      <c r="M45" s="430">
        <v>4.0525326464999997E-2</v>
      </c>
      <c r="N45" s="430">
        <v>4.2173933173999999E-2</v>
      </c>
      <c r="O45" s="430">
        <v>4.4645181875000002E-2</v>
      </c>
      <c r="P45" s="430">
        <v>4.2885108834999998E-2</v>
      </c>
      <c r="Q45" s="430">
        <v>5.1505184012000001E-2</v>
      </c>
      <c r="R45" s="430">
        <v>4.8101870120000001E-2</v>
      </c>
      <c r="S45" s="430">
        <v>6.4170593166999995E-2</v>
      </c>
      <c r="T45" s="430">
        <v>6.0559066561999997E-2</v>
      </c>
      <c r="U45" s="430">
        <v>5.3738973749000003E-2</v>
      </c>
      <c r="V45" s="430">
        <v>6.0734540215E-2</v>
      </c>
      <c r="W45" s="430">
        <v>6.0538793237000003E-2</v>
      </c>
      <c r="X45" s="430">
        <v>5.9065284239000003E-2</v>
      </c>
      <c r="Y45" s="430">
        <v>5.1339770074E-2</v>
      </c>
      <c r="Z45" s="430">
        <v>6.3211621250000002E-2</v>
      </c>
      <c r="AA45" s="430">
        <v>5.3344262535999998E-2</v>
      </c>
      <c r="AB45" s="430">
        <v>6.2005592471000001E-2</v>
      </c>
      <c r="AC45" s="430">
        <v>5.9853524391000001E-2</v>
      </c>
      <c r="AD45" s="430">
        <v>6.4731356721E-2</v>
      </c>
      <c r="AE45" s="430">
        <v>6.5499102532999995E-2</v>
      </c>
      <c r="AF45" s="430">
        <v>6.7371088117999994E-2</v>
      </c>
      <c r="AG45" s="430">
        <v>7.2994892303000006E-2</v>
      </c>
      <c r="AH45" s="430">
        <v>6.5279892532000006E-2</v>
      </c>
      <c r="AI45" s="430">
        <v>6.5176423632999997E-2</v>
      </c>
      <c r="AJ45" s="430">
        <v>6.6892007860000005E-2</v>
      </c>
      <c r="AK45" s="430">
        <v>6.4165659185000001E-2</v>
      </c>
      <c r="AL45" s="430">
        <v>6.2758276724000001E-2</v>
      </c>
      <c r="AM45" s="430">
        <v>4.0946777820000002E-2</v>
      </c>
      <c r="AN45" s="430">
        <v>4.4774972620999998E-2</v>
      </c>
      <c r="AO45" s="430">
        <v>4.6282542024999998E-2</v>
      </c>
      <c r="AP45" s="430">
        <v>4.6348503721000002E-2</v>
      </c>
      <c r="AQ45" s="430">
        <v>4.4341347304000002E-2</v>
      </c>
      <c r="AR45" s="430">
        <v>3.7787911813000001E-2</v>
      </c>
      <c r="AS45" s="430">
        <v>4.4394747769000001E-2</v>
      </c>
      <c r="AT45" s="430">
        <v>4.3195465063000003E-2</v>
      </c>
      <c r="AU45" s="430">
        <v>4.5549147746000003E-2</v>
      </c>
      <c r="AV45" s="430">
        <v>4.8787139908000002E-2</v>
      </c>
      <c r="AW45" s="430">
        <v>4.6008352549999999E-2</v>
      </c>
      <c r="AX45" s="430">
        <v>4.9436364423E-2</v>
      </c>
      <c r="AY45" s="430">
        <v>3.5813965789E-2</v>
      </c>
      <c r="AZ45" s="951">
        <v>3.7692153026999999E-2</v>
      </c>
      <c r="BA45" s="435">
        <v>4.7883299999999997E-2</v>
      </c>
      <c r="BB45" s="435">
        <v>5.3286E-2</v>
      </c>
      <c r="BC45" s="435">
        <v>6.0430200000000003E-2</v>
      </c>
      <c r="BD45" s="435">
        <v>6.13292E-2</v>
      </c>
      <c r="BE45" s="435">
        <v>6.4774799999999993E-2</v>
      </c>
      <c r="BF45" s="435">
        <v>6.6583100000000006E-2</v>
      </c>
      <c r="BG45" s="435">
        <v>6.5567799999999996E-2</v>
      </c>
      <c r="BH45" s="435">
        <v>6.7350999999999994E-2</v>
      </c>
      <c r="BI45" s="435">
        <v>6.4922599999999997E-2</v>
      </c>
      <c r="BJ45" s="435">
        <v>6.8442900000000001E-2</v>
      </c>
      <c r="BK45" s="435">
        <v>6.4978999999999995E-2</v>
      </c>
      <c r="BL45" s="435">
        <v>6.2130600000000001E-2</v>
      </c>
      <c r="BM45" s="435">
        <v>6.9486400000000004E-2</v>
      </c>
      <c r="BN45" s="435">
        <v>6.9140099999999996E-2</v>
      </c>
      <c r="BO45" s="435">
        <v>7.35093E-2</v>
      </c>
      <c r="BP45" s="435">
        <v>7.1915000000000007E-2</v>
      </c>
      <c r="BQ45" s="435">
        <v>7.3773000000000005E-2</v>
      </c>
      <c r="BR45" s="435">
        <v>7.3914400000000005E-2</v>
      </c>
      <c r="BS45" s="435">
        <v>7.1869100000000005E-2</v>
      </c>
      <c r="BT45" s="435">
        <v>7.3089899999999999E-2</v>
      </c>
      <c r="BU45" s="435">
        <v>6.9475099999999998E-2</v>
      </c>
      <c r="BV45" s="435">
        <v>7.29268E-2</v>
      </c>
    </row>
    <row r="46" spans="1:74" ht="12" customHeight="1" x14ac:dyDescent="0.2">
      <c r="A46" s="750" t="s">
        <v>198</v>
      </c>
      <c r="B46" s="755" t="s">
        <v>1048</v>
      </c>
      <c r="C46" s="751">
        <v>8.6453891850999998E-2</v>
      </c>
      <c r="D46" s="751">
        <v>8.0575290282000001E-2</v>
      </c>
      <c r="E46" s="751">
        <v>9.5515937214999999E-2</v>
      </c>
      <c r="F46" s="751">
        <v>8.9112177899E-2</v>
      </c>
      <c r="G46" s="751">
        <v>9.6800807958999993E-2</v>
      </c>
      <c r="H46" s="751">
        <v>9.6476308326000002E-2</v>
      </c>
      <c r="I46" s="751">
        <v>9.3539389804000006E-2</v>
      </c>
      <c r="J46" s="751">
        <v>9.9088343708000001E-2</v>
      </c>
      <c r="K46" s="751">
        <v>8.9640986334E-2</v>
      </c>
      <c r="L46" s="751">
        <v>9.7993333964000007E-2</v>
      </c>
      <c r="M46" s="751">
        <v>9.4096214307000006E-2</v>
      </c>
      <c r="N46" s="751">
        <v>9.2131171681999996E-2</v>
      </c>
      <c r="O46" s="751">
        <v>9.1061378201999998E-2</v>
      </c>
      <c r="P46" s="751">
        <v>8.1427748011000001E-2</v>
      </c>
      <c r="Q46" s="751">
        <v>9.7226616380999997E-2</v>
      </c>
      <c r="R46" s="751">
        <v>9.0527193857000005E-2</v>
      </c>
      <c r="S46" s="751">
        <v>9.7530152090999994E-2</v>
      </c>
      <c r="T46" s="751">
        <v>9.7621835998000006E-2</v>
      </c>
      <c r="U46" s="751">
        <v>9.5524160639999994E-2</v>
      </c>
      <c r="V46" s="751">
        <v>0.10097901082999999</v>
      </c>
      <c r="W46" s="751">
        <v>9.1035672868999995E-2</v>
      </c>
      <c r="X46" s="751">
        <v>0.10030844942</v>
      </c>
      <c r="Y46" s="751">
        <v>9.4404988039999999E-2</v>
      </c>
      <c r="Z46" s="751">
        <v>9.3946982247999994E-2</v>
      </c>
      <c r="AA46" s="751">
        <v>8.6508873520000001E-2</v>
      </c>
      <c r="AB46" s="751">
        <v>8.8581647880999995E-2</v>
      </c>
      <c r="AC46" s="751">
        <v>9.4825743207000004E-2</v>
      </c>
      <c r="AD46" s="751">
        <v>8.7775173935000006E-2</v>
      </c>
      <c r="AE46" s="751">
        <v>0.10204376781000001</v>
      </c>
      <c r="AF46" s="751">
        <v>9.4075225807000007E-2</v>
      </c>
      <c r="AG46" s="751">
        <v>0.10025323758</v>
      </c>
      <c r="AH46" s="751">
        <v>9.8071437679000006E-2</v>
      </c>
      <c r="AI46" s="751">
        <v>9.2233202710999995E-2</v>
      </c>
      <c r="AJ46" s="751">
        <v>0.10007374189</v>
      </c>
      <c r="AK46" s="751">
        <v>9.3232815289000001E-2</v>
      </c>
      <c r="AL46" s="751">
        <v>9.3366430676000006E-2</v>
      </c>
      <c r="AM46" s="751">
        <v>9.1371651028000003E-2</v>
      </c>
      <c r="AN46" s="751">
        <v>8.4840636812999998E-2</v>
      </c>
      <c r="AO46" s="751">
        <v>9.3158892276999999E-2</v>
      </c>
      <c r="AP46" s="751">
        <v>9.5214118737000003E-2</v>
      </c>
      <c r="AQ46" s="751">
        <v>9.4416592921999998E-2</v>
      </c>
      <c r="AR46" s="751">
        <v>9.7629723973999993E-2</v>
      </c>
      <c r="AS46" s="751">
        <v>9.9113369973000007E-2</v>
      </c>
      <c r="AT46" s="751">
        <v>9.8438052831999995E-2</v>
      </c>
      <c r="AU46" s="751">
        <v>9.3334167757E-2</v>
      </c>
      <c r="AV46" s="751">
        <v>9.9821833663000001E-2</v>
      </c>
      <c r="AW46" s="751">
        <v>9.0077800939000002E-2</v>
      </c>
      <c r="AX46" s="751">
        <v>9.9134111168E-2</v>
      </c>
      <c r="AY46" s="751">
        <v>8.9401363388000005E-2</v>
      </c>
      <c r="AZ46" s="955">
        <v>8.3983361482000002E-2</v>
      </c>
      <c r="BA46" s="752">
        <v>9.2957399999999996E-2</v>
      </c>
      <c r="BB46" s="752">
        <v>9.1329499999999994E-2</v>
      </c>
      <c r="BC46" s="752">
        <v>9.8121700000000006E-2</v>
      </c>
      <c r="BD46" s="752">
        <v>9.5833600000000005E-2</v>
      </c>
      <c r="BE46" s="752">
        <v>9.7766900000000004E-2</v>
      </c>
      <c r="BF46" s="752">
        <v>9.8305600000000007E-2</v>
      </c>
      <c r="BG46" s="752">
        <v>9.1675400000000004E-2</v>
      </c>
      <c r="BH46" s="752">
        <v>9.9218899999999999E-2</v>
      </c>
      <c r="BI46" s="752">
        <v>9.3135999999999997E-2</v>
      </c>
      <c r="BJ46" s="752">
        <v>9.6246799999999993E-2</v>
      </c>
      <c r="BK46" s="752">
        <v>9.0333999999999998E-2</v>
      </c>
      <c r="BL46" s="752">
        <v>8.4020200000000003E-2</v>
      </c>
      <c r="BM46" s="752">
        <v>9.3120999999999995E-2</v>
      </c>
      <c r="BN46" s="752">
        <v>9.1669600000000004E-2</v>
      </c>
      <c r="BO46" s="752">
        <v>9.8521300000000006E-2</v>
      </c>
      <c r="BP46" s="752">
        <v>9.6021400000000007E-2</v>
      </c>
      <c r="BQ46" s="752">
        <v>9.7871399999999997E-2</v>
      </c>
      <c r="BR46" s="752">
        <v>9.8256300000000005E-2</v>
      </c>
      <c r="BS46" s="752">
        <v>9.1568999999999998E-2</v>
      </c>
      <c r="BT46" s="752">
        <v>9.9018200000000001E-2</v>
      </c>
      <c r="BU46" s="752">
        <v>9.2945700000000006E-2</v>
      </c>
      <c r="BV46" s="752">
        <v>9.6043699999999996E-2</v>
      </c>
    </row>
    <row r="47" spans="1:74" s="291" customFormat="1" ht="15" x14ac:dyDescent="0.25">
      <c r="A47" s="293"/>
      <c r="B47" s="1107" t="s">
        <v>1436</v>
      </c>
      <c r="C47" s="1107"/>
      <c r="D47" s="1107"/>
      <c r="E47" s="1107"/>
      <c r="F47" s="1107"/>
      <c r="G47" s="1107"/>
      <c r="H47" s="1107"/>
      <c r="I47" s="1107"/>
      <c r="J47" s="1107"/>
      <c r="K47" s="1107"/>
      <c r="L47" s="1107"/>
      <c r="M47" s="1107"/>
      <c r="N47" s="1107"/>
      <c r="O47" s="1107"/>
      <c r="P47" s="1107"/>
      <c r="Q47" s="1107"/>
      <c r="R47" s="797"/>
      <c r="S47" s="301"/>
      <c r="T47" s="301"/>
      <c r="U47" s="301"/>
      <c r="V47" s="301"/>
      <c r="W47" s="301"/>
      <c r="X47" s="301"/>
      <c r="Y47" s="301"/>
      <c r="Z47" s="301"/>
      <c r="AA47" s="301"/>
      <c r="AB47" s="301"/>
      <c r="AC47" s="302"/>
      <c r="AD47" s="302"/>
      <c r="AE47" s="302"/>
      <c r="AF47" s="302"/>
      <c r="AG47" s="302"/>
      <c r="AH47" s="302"/>
      <c r="AI47" s="302"/>
      <c r="AJ47" s="302"/>
      <c r="AK47" s="302"/>
      <c r="AL47" s="302"/>
      <c r="AM47" s="302"/>
      <c r="AN47" s="302"/>
      <c r="AO47" s="302"/>
      <c r="AP47" s="302"/>
      <c r="AQ47" s="302"/>
      <c r="AR47" s="302"/>
      <c r="AS47" s="302"/>
      <c r="AT47" s="302"/>
      <c r="AU47" s="302"/>
      <c r="AV47" s="302"/>
      <c r="AW47" s="302"/>
      <c r="AX47" s="302"/>
      <c r="AY47" s="696"/>
      <c r="AZ47" s="696"/>
      <c r="BA47" s="696"/>
      <c r="BB47" s="696"/>
      <c r="BC47" s="696"/>
      <c r="BD47" s="696"/>
      <c r="BE47" s="696"/>
      <c r="BF47" s="696"/>
      <c r="BG47" s="696"/>
      <c r="BH47" s="696"/>
      <c r="BI47" s="696"/>
      <c r="BJ47" s="302"/>
      <c r="BK47" s="302"/>
      <c r="BL47" s="302"/>
      <c r="BM47" s="302"/>
      <c r="BN47" s="302"/>
      <c r="BO47" s="302"/>
      <c r="BP47" s="302"/>
      <c r="BQ47" s="302"/>
      <c r="BR47" s="302"/>
      <c r="BS47" s="302"/>
      <c r="BT47" s="302"/>
      <c r="BU47" s="302"/>
      <c r="BV47" s="302"/>
    </row>
    <row r="48" spans="1:74" s="256" customFormat="1" ht="24" customHeight="1" x14ac:dyDescent="0.2">
      <c r="A48" s="254"/>
      <c r="B48" s="1104" t="s">
        <v>1437</v>
      </c>
      <c r="C48" s="1106"/>
      <c r="D48" s="1106"/>
      <c r="E48" s="1106"/>
      <c r="F48" s="1106"/>
      <c r="G48" s="1106"/>
      <c r="H48" s="1106"/>
      <c r="I48" s="1106"/>
      <c r="J48" s="1106"/>
      <c r="K48" s="1106"/>
      <c r="L48" s="1106"/>
      <c r="M48" s="1106"/>
      <c r="N48" s="1106"/>
      <c r="O48" s="1106"/>
      <c r="P48" s="1106"/>
      <c r="Q48" s="1106"/>
      <c r="R48" s="763"/>
      <c r="S48" s="255"/>
      <c r="T48" s="255"/>
      <c r="U48" s="255"/>
      <c r="V48" s="255"/>
      <c r="W48" s="255"/>
      <c r="X48" s="255"/>
      <c r="Y48" s="255"/>
      <c r="Z48" s="255"/>
      <c r="AA48" s="255"/>
      <c r="AB48" s="255"/>
      <c r="AC48" s="255"/>
      <c r="AD48" s="255"/>
      <c r="AE48" s="255"/>
      <c r="AF48" s="255"/>
      <c r="AG48" s="255"/>
      <c r="AH48" s="255"/>
      <c r="AI48" s="111"/>
      <c r="AJ48" s="111"/>
      <c r="AK48" s="111"/>
      <c r="AL48" s="111"/>
      <c r="AM48" s="111"/>
      <c r="AN48" s="111"/>
      <c r="AO48" s="111"/>
      <c r="AP48" s="111"/>
      <c r="AQ48" s="111"/>
      <c r="AR48" s="111"/>
      <c r="AS48" s="111"/>
      <c r="AT48" s="111"/>
      <c r="AU48" s="111"/>
      <c r="AV48" s="111"/>
      <c r="AW48" s="111"/>
      <c r="AX48" s="111"/>
      <c r="AY48" s="706"/>
      <c r="AZ48" s="706"/>
      <c r="BA48" s="706"/>
      <c r="BB48" s="706"/>
      <c r="BC48" s="706"/>
      <c r="BD48" s="706"/>
      <c r="BE48" s="706"/>
      <c r="BF48" s="706"/>
      <c r="BG48" s="706"/>
      <c r="BH48" s="706"/>
      <c r="BI48" s="706"/>
      <c r="BJ48" s="111"/>
      <c r="BK48" s="111"/>
      <c r="BL48" s="111"/>
      <c r="BM48" s="111"/>
      <c r="BN48" s="111"/>
      <c r="BO48" s="111"/>
      <c r="BP48" s="111"/>
      <c r="BQ48" s="111"/>
      <c r="BR48" s="111"/>
      <c r="BS48" s="111"/>
      <c r="BT48" s="255"/>
      <c r="BU48" s="255"/>
      <c r="BV48" s="255"/>
    </row>
    <row r="49" spans="1:74" s="256" customFormat="1" ht="12" customHeight="1" x14ac:dyDescent="0.2">
      <c r="A49" s="254"/>
      <c r="B49" s="1106" t="s">
        <v>1438</v>
      </c>
      <c r="C49" s="1106"/>
      <c r="D49" s="1106"/>
      <c r="E49" s="1106"/>
      <c r="F49" s="1106"/>
      <c r="G49" s="1106"/>
      <c r="H49" s="1106"/>
      <c r="I49" s="1106"/>
      <c r="J49" s="1106"/>
      <c r="K49" s="1106"/>
      <c r="L49" s="1106"/>
      <c r="M49" s="1106"/>
      <c r="N49" s="1106"/>
      <c r="O49" s="1106"/>
      <c r="P49" s="1106"/>
      <c r="Q49" s="1106"/>
      <c r="R49" s="763"/>
      <c r="S49" s="255"/>
      <c r="T49" s="255"/>
      <c r="U49" s="255"/>
      <c r="V49" s="255"/>
      <c r="W49" s="255"/>
      <c r="X49" s="255"/>
      <c r="Y49" s="255"/>
      <c r="Z49" s="255"/>
      <c r="AA49" s="255"/>
      <c r="AB49" s="255"/>
      <c r="AC49" s="255"/>
      <c r="AD49" s="255"/>
      <c r="AE49" s="255"/>
      <c r="AF49" s="255"/>
      <c r="AG49" s="255"/>
      <c r="AH49" s="255"/>
      <c r="AI49" s="255"/>
      <c r="AJ49" s="255"/>
      <c r="AK49" s="255"/>
      <c r="AL49" s="255"/>
      <c r="AM49" s="315"/>
      <c r="AN49" s="315"/>
      <c r="AO49" s="315"/>
      <c r="AP49" s="315"/>
      <c r="AQ49" s="315"/>
      <c r="AR49" s="315"/>
      <c r="AS49" s="315"/>
      <c r="AT49" s="315"/>
      <c r="AU49" s="315"/>
      <c r="AV49" s="315"/>
      <c r="AW49" s="315"/>
      <c r="AX49" s="315"/>
      <c r="AY49" s="707"/>
      <c r="AZ49" s="707"/>
      <c r="BA49" s="707"/>
      <c r="BB49" s="707"/>
      <c r="BC49" s="707"/>
      <c r="BD49" s="707"/>
      <c r="BE49" s="707"/>
      <c r="BF49" s="707"/>
      <c r="BG49" s="707"/>
      <c r="BH49" s="707"/>
      <c r="BI49" s="707"/>
      <c r="BJ49" s="315"/>
      <c r="BK49" s="315"/>
      <c r="BL49" s="315"/>
      <c r="BM49" s="315"/>
      <c r="BN49" s="315"/>
      <c r="BO49" s="315"/>
      <c r="BP49" s="315"/>
      <c r="BQ49" s="315"/>
      <c r="BR49" s="315"/>
      <c r="BS49" s="315"/>
      <c r="BT49" s="255"/>
      <c r="BU49" s="255"/>
      <c r="BV49" s="255"/>
    </row>
    <row r="50" spans="1:74" s="256" customFormat="1" ht="12" customHeight="1" x14ac:dyDescent="0.2">
      <c r="A50" s="254"/>
      <c r="B50" s="1106" t="s">
        <v>1439</v>
      </c>
      <c r="C50" s="1106"/>
      <c r="D50" s="1106"/>
      <c r="E50" s="1106"/>
      <c r="F50" s="1106"/>
      <c r="G50" s="1106"/>
      <c r="H50" s="1106"/>
      <c r="I50" s="1106"/>
      <c r="J50" s="1106"/>
      <c r="K50" s="1106"/>
      <c r="L50" s="1106"/>
      <c r="M50" s="1106"/>
      <c r="N50" s="1106"/>
      <c r="O50" s="1106"/>
      <c r="P50" s="1106"/>
      <c r="Q50" s="1106"/>
      <c r="R50" s="797"/>
      <c r="S50" s="255"/>
      <c r="T50" s="255"/>
      <c r="U50" s="255"/>
      <c r="V50" s="255"/>
      <c r="W50" s="255"/>
      <c r="X50" s="255"/>
      <c r="Y50" s="255"/>
      <c r="Z50" s="255"/>
      <c r="AA50" s="255"/>
      <c r="AB50" s="255"/>
      <c r="AC50" s="255"/>
      <c r="AD50" s="255"/>
      <c r="AE50" s="255"/>
      <c r="AF50" s="255"/>
      <c r="AG50" s="255"/>
      <c r="AH50" s="255"/>
      <c r="AI50" s="255"/>
      <c r="AJ50" s="255"/>
      <c r="AK50" s="255"/>
      <c r="AL50" s="255"/>
      <c r="AM50" s="111"/>
      <c r="AN50" s="111"/>
      <c r="AO50" s="111"/>
      <c r="AP50" s="111"/>
      <c r="AQ50" s="111"/>
      <c r="AR50" s="111"/>
      <c r="AS50" s="111"/>
      <c r="AT50" s="111"/>
      <c r="AU50" s="111"/>
      <c r="AV50" s="111"/>
      <c r="AW50" s="111"/>
      <c r="AX50" s="111"/>
      <c r="AY50" s="706"/>
      <c r="AZ50" s="706"/>
      <c r="BA50" s="706"/>
      <c r="BB50" s="706"/>
      <c r="BC50" s="706"/>
      <c r="BD50" s="706"/>
      <c r="BE50" s="706"/>
      <c r="BF50" s="706"/>
      <c r="BG50" s="706"/>
      <c r="BH50" s="706"/>
      <c r="BI50" s="706"/>
      <c r="BJ50" s="111"/>
      <c r="BK50" s="111"/>
      <c r="BL50" s="111"/>
      <c r="BM50" s="111"/>
      <c r="BN50" s="111"/>
      <c r="BO50" s="111"/>
      <c r="BP50" s="111"/>
      <c r="BQ50" s="111"/>
      <c r="BR50" s="111"/>
      <c r="BS50" s="111"/>
      <c r="BT50" s="255"/>
      <c r="BU50" s="255"/>
      <c r="BV50" s="255"/>
    </row>
    <row r="51" spans="1:74" s="256" customFormat="1" ht="20.45" customHeight="1" x14ac:dyDescent="0.2">
      <c r="A51" s="254"/>
      <c r="B51" s="1104" t="s">
        <v>1440</v>
      </c>
      <c r="C51" s="1105"/>
      <c r="D51" s="1105"/>
      <c r="E51" s="1105"/>
      <c r="F51" s="1105"/>
      <c r="G51" s="1105"/>
      <c r="H51" s="1105"/>
      <c r="I51" s="1105"/>
      <c r="J51" s="1105"/>
      <c r="K51" s="1105"/>
      <c r="L51" s="1105"/>
      <c r="M51" s="1105"/>
      <c r="N51" s="1105"/>
      <c r="O51" s="1105"/>
      <c r="P51" s="1105"/>
      <c r="Q51" s="1105"/>
      <c r="R51" s="797"/>
      <c r="S51" s="257"/>
      <c r="T51" s="257"/>
      <c r="U51" s="257"/>
      <c r="V51" s="257"/>
      <c r="W51" s="257"/>
      <c r="X51" s="257"/>
      <c r="Y51" s="257"/>
      <c r="Z51" s="257"/>
      <c r="AA51" s="257"/>
      <c r="AB51" s="257"/>
      <c r="AC51" s="257"/>
      <c r="AD51" s="257"/>
      <c r="AE51" s="257"/>
      <c r="AF51" s="257"/>
      <c r="AG51" s="257"/>
      <c r="AH51" s="257"/>
      <c r="AI51" s="257"/>
      <c r="AJ51" s="257"/>
      <c r="AK51" s="257"/>
      <c r="AL51" s="257"/>
      <c r="AM51" s="111"/>
      <c r="AN51" s="111"/>
      <c r="AO51" s="111"/>
      <c r="AP51" s="111"/>
      <c r="AQ51" s="111"/>
      <c r="AR51" s="111"/>
      <c r="AS51" s="111"/>
      <c r="AT51" s="111"/>
      <c r="AU51" s="111"/>
      <c r="AV51" s="111"/>
      <c r="AW51" s="111"/>
      <c r="AX51" s="111"/>
      <c r="AY51" s="706"/>
      <c r="AZ51" s="706"/>
      <c r="BA51" s="706"/>
      <c r="BB51" s="706"/>
      <c r="BC51" s="706"/>
      <c r="BD51" s="706"/>
      <c r="BE51" s="706"/>
      <c r="BF51" s="706"/>
      <c r="BG51" s="706"/>
      <c r="BH51" s="706"/>
      <c r="BI51" s="706"/>
      <c r="BJ51" s="111"/>
      <c r="BK51" s="111"/>
      <c r="BL51" s="111"/>
      <c r="BM51" s="111"/>
      <c r="BN51" s="111"/>
      <c r="BO51" s="111"/>
      <c r="BP51" s="111"/>
      <c r="BQ51" s="111"/>
      <c r="BR51" s="111"/>
      <c r="BS51" s="111"/>
      <c r="BT51" s="257"/>
      <c r="BU51" s="257"/>
      <c r="BV51" s="257"/>
    </row>
    <row r="52" spans="1:74" s="256" customFormat="1" ht="12" customHeight="1" x14ac:dyDescent="0.2">
      <c r="A52" s="254"/>
      <c r="B52" s="1106" t="s">
        <v>1441</v>
      </c>
      <c r="C52" s="1106"/>
      <c r="D52" s="1106"/>
      <c r="E52" s="1106"/>
      <c r="F52" s="1106"/>
      <c r="G52" s="1106"/>
      <c r="H52" s="1106"/>
      <c r="I52" s="1106"/>
      <c r="J52" s="1106"/>
      <c r="K52" s="1106"/>
      <c r="L52" s="1106"/>
      <c r="M52" s="1106"/>
      <c r="N52" s="1106"/>
      <c r="O52" s="1106"/>
      <c r="P52" s="1106"/>
      <c r="Q52" s="1106"/>
      <c r="R52" s="797"/>
      <c r="S52" s="257"/>
      <c r="T52" s="257"/>
      <c r="U52" s="257"/>
      <c r="V52" s="257"/>
      <c r="W52" s="257"/>
      <c r="X52" s="257"/>
      <c r="Y52" s="257"/>
      <c r="Z52" s="257"/>
      <c r="AA52" s="257"/>
      <c r="AB52" s="257"/>
      <c r="AC52" s="257"/>
      <c r="AD52" s="257"/>
      <c r="AE52" s="257"/>
      <c r="AF52" s="257"/>
      <c r="AG52" s="257"/>
      <c r="AH52" s="257"/>
      <c r="AI52" s="257"/>
      <c r="AJ52" s="257"/>
      <c r="AK52" s="257"/>
      <c r="AL52" s="257"/>
      <c r="AM52" s="111"/>
      <c r="AN52" s="111"/>
      <c r="AO52" s="111"/>
      <c r="AP52" s="111"/>
      <c r="AQ52" s="111"/>
      <c r="AR52" s="111"/>
      <c r="AS52" s="111"/>
      <c r="AT52" s="111"/>
      <c r="AU52" s="111"/>
      <c r="AV52" s="111"/>
      <c r="AW52" s="111"/>
      <c r="AX52" s="111"/>
      <c r="AY52" s="706"/>
      <c r="AZ52" s="706"/>
      <c r="BA52" s="706"/>
      <c r="BB52" s="706"/>
      <c r="BC52" s="706"/>
      <c r="BD52" s="706"/>
      <c r="BE52" s="706"/>
      <c r="BF52" s="706"/>
      <c r="BG52" s="706"/>
      <c r="BH52" s="706"/>
      <c r="BI52" s="706"/>
      <c r="BJ52" s="111"/>
      <c r="BK52" s="111"/>
      <c r="BL52" s="111"/>
      <c r="BM52" s="111"/>
      <c r="BN52" s="111"/>
      <c r="BO52" s="111"/>
      <c r="BP52" s="111"/>
      <c r="BQ52" s="111"/>
      <c r="BR52" s="111"/>
      <c r="BS52" s="111"/>
      <c r="BT52" s="257"/>
      <c r="BU52" s="257"/>
      <c r="BV52" s="257"/>
    </row>
    <row r="53" spans="1:74" s="256" customFormat="1" ht="22.35" customHeight="1" x14ac:dyDescent="0.2">
      <c r="A53" s="254"/>
      <c r="B53" s="1104" t="s">
        <v>1442</v>
      </c>
      <c r="C53" s="1105"/>
      <c r="D53" s="1105"/>
      <c r="E53" s="1105"/>
      <c r="F53" s="1105"/>
      <c r="G53" s="1105"/>
      <c r="H53" s="1105"/>
      <c r="I53" s="1105"/>
      <c r="J53" s="1105"/>
      <c r="K53" s="1105"/>
      <c r="L53" s="1105"/>
      <c r="M53" s="1105"/>
      <c r="N53" s="1105"/>
      <c r="O53" s="1105"/>
      <c r="P53" s="1105"/>
      <c r="Q53" s="1105"/>
      <c r="R53" s="797"/>
      <c r="S53" s="255"/>
      <c r="T53" s="255"/>
      <c r="U53" s="255"/>
      <c r="V53" s="255"/>
      <c r="W53" s="255"/>
      <c r="X53" s="255"/>
      <c r="Y53" s="255"/>
      <c r="Z53" s="255"/>
      <c r="AA53" s="255"/>
      <c r="AB53" s="255"/>
      <c r="AC53" s="255"/>
      <c r="AD53" s="255"/>
      <c r="AE53" s="255"/>
      <c r="AF53" s="255"/>
      <c r="AG53" s="255"/>
      <c r="AH53" s="255"/>
      <c r="AI53" s="255"/>
      <c r="AJ53" s="255"/>
      <c r="AK53" s="255"/>
      <c r="AL53" s="255"/>
      <c r="AM53" s="315"/>
      <c r="AN53" s="315"/>
      <c r="AO53" s="315"/>
      <c r="AP53" s="315"/>
      <c r="AQ53" s="315"/>
      <c r="AR53" s="315"/>
      <c r="AS53" s="315"/>
      <c r="AT53" s="315"/>
      <c r="AU53" s="315"/>
      <c r="AV53" s="315"/>
      <c r="AW53" s="315"/>
      <c r="AX53" s="315"/>
      <c r="AY53" s="707"/>
      <c r="AZ53" s="707"/>
      <c r="BA53" s="707"/>
      <c r="BB53" s="707"/>
      <c r="BC53" s="707"/>
      <c r="BD53" s="707"/>
      <c r="BE53" s="707"/>
      <c r="BF53" s="707"/>
      <c r="BG53" s="707"/>
      <c r="BH53" s="707"/>
      <c r="BI53" s="707"/>
      <c r="BJ53" s="315"/>
      <c r="BK53" s="315"/>
      <c r="BL53" s="315"/>
      <c r="BM53" s="315"/>
      <c r="BN53" s="315"/>
      <c r="BO53" s="315"/>
      <c r="BP53" s="315"/>
      <c r="BQ53" s="315"/>
      <c r="BR53" s="315"/>
      <c r="BS53" s="315"/>
      <c r="BT53" s="255"/>
      <c r="BU53" s="255"/>
      <c r="BV53" s="255"/>
    </row>
    <row r="54" spans="1:74" s="256" customFormat="1" ht="12.75" x14ac:dyDescent="0.2">
      <c r="A54" s="254"/>
      <c r="B54" s="776" t="s">
        <v>809</v>
      </c>
      <c r="C54" s="776"/>
      <c r="D54" s="776"/>
      <c r="E54" s="776"/>
      <c r="F54" s="776"/>
      <c r="G54" s="776"/>
      <c r="H54" s="777"/>
      <c r="I54" s="776"/>
      <c r="J54" s="776"/>
      <c r="K54" s="776"/>
      <c r="L54" s="776"/>
      <c r="M54" s="776"/>
      <c r="N54" s="776"/>
      <c r="O54" s="776"/>
      <c r="P54" s="776"/>
      <c r="Q54" s="776"/>
      <c r="R54" s="778"/>
      <c r="S54" s="255"/>
      <c r="T54" s="255"/>
      <c r="U54" s="255"/>
      <c r="V54" s="255"/>
      <c r="W54" s="255"/>
      <c r="X54" s="255"/>
      <c r="Y54" s="255"/>
      <c r="Z54" s="255"/>
      <c r="AA54" s="255"/>
      <c r="AB54" s="255"/>
      <c r="AC54" s="255"/>
      <c r="AD54" s="255"/>
      <c r="AE54" s="255"/>
      <c r="AF54" s="255"/>
      <c r="AG54" s="255"/>
      <c r="AH54" s="255"/>
      <c r="AI54" s="255"/>
      <c r="AJ54" s="255"/>
      <c r="AK54" s="255"/>
      <c r="AL54" s="255"/>
      <c r="AM54" s="111"/>
      <c r="AN54" s="255"/>
      <c r="AO54" s="255"/>
      <c r="AP54" s="255"/>
      <c r="AQ54" s="255"/>
      <c r="AR54" s="255"/>
      <c r="AS54" s="255"/>
      <c r="AT54" s="255"/>
      <c r="AU54" s="255"/>
      <c r="AV54" s="255"/>
      <c r="AW54" s="255"/>
      <c r="AX54" s="255"/>
      <c r="AY54" s="841"/>
      <c r="AZ54" s="841"/>
      <c r="BA54" s="841"/>
      <c r="BB54" s="841"/>
      <c r="BC54" s="841"/>
      <c r="BD54" s="708"/>
      <c r="BE54" s="708"/>
      <c r="BF54" s="708"/>
      <c r="BG54" s="841"/>
      <c r="BH54" s="841"/>
      <c r="BI54" s="841"/>
      <c r="BJ54" s="255"/>
      <c r="BK54" s="255"/>
      <c r="BL54" s="255"/>
      <c r="BM54" s="255"/>
      <c r="BN54" s="255"/>
      <c r="BO54" s="255"/>
      <c r="BP54" s="255"/>
      <c r="BQ54" s="255"/>
      <c r="BR54" s="255"/>
      <c r="BS54" s="255"/>
      <c r="BT54" s="255"/>
      <c r="BU54" s="255"/>
      <c r="BV54" s="255"/>
    </row>
    <row r="55" spans="1:74" s="256" customFormat="1" ht="12" customHeight="1" x14ac:dyDescent="0.2">
      <c r="A55" s="254"/>
      <c r="B55" s="994" t="str">
        <f>Dates!$G$2</f>
        <v>EIA completed modeling and analysis for this report on Monday, March 9, 2026.</v>
      </c>
      <c r="C55" s="995"/>
      <c r="D55" s="995"/>
      <c r="E55" s="995"/>
      <c r="F55" s="995"/>
      <c r="G55" s="995"/>
      <c r="H55" s="995"/>
      <c r="I55" s="995"/>
      <c r="J55" s="995"/>
      <c r="K55" s="995"/>
      <c r="L55" s="995"/>
      <c r="M55" s="995"/>
      <c r="N55" s="995"/>
      <c r="O55" s="995"/>
      <c r="P55" s="995"/>
      <c r="Q55" s="995"/>
      <c r="R55" s="779"/>
      <c r="S55" s="255"/>
      <c r="T55" s="255"/>
      <c r="U55" s="255"/>
      <c r="V55" s="255"/>
      <c r="W55" s="255"/>
      <c r="X55" s="255"/>
      <c r="Y55" s="255"/>
      <c r="Z55" s="255"/>
      <c r="AA55" s="255"/>
      <c r="AB55" s="255"/>
      <c r="AC55" s="255"/>
      <c r="AD55" s="255"/>
      <c r="AE55" s="255"/>
      <c r="AF55" s="255"/>
      <c r="AG55" s="255"/>
      <c r="AH55" s="255"/>
      <c r="AI55" s="255"/>
      <c r="AJ55" s="255"/>
      <c r="AK55" s="255"/>
      <c r="AL55" s="255"/>
      <c r="AM55" s="255"/>
      <c r="AN55" s="255"/>
      <c r="AO55" s="255"/>
      <c r="AP55" s="255"/>
      <c r="AQ55" s="255"/>
      <c r="AR55" s="255"/>
      <c r="AS55" s="255"/>
      <c r="AT55" s="255"/>
      <c r="AU55" s="255"/>
      <c r="AV55" s="255"/>
      <c r="AW55" s="255"/>
      <c r="AX55" s="255"/>
      <c r="AY55" s="841"/>
      <c r="AZ55" s="841"/>
      <c r="BA55" s="841"/>
      <c r="BB55" s="841"/>
      <c r="BC55" s="841"/>
      <c r="BD55" s="708"/>
      <c r="BE55" s="708"/>
      <c r="BF55" s="708"/>
      <c r="BG55" s="841"/>
      <c r="BH55" s="841"/>
      <c r="BI55" s="841"/>
      <c r="BJ55" s="255"/>
      <c r="BK55" s="255"/>
      <c r="BL55" s="255"/>
      <c r="BM55" s="255"/>
      <c r="BN55" s="255"/>
      <c r="BO55" s="255"/>
      <c r="BP55" s="255"/>
      <c r="BQ55" s="255"/>
      <c r="BR55" s="255"/>
      <c r="BS55" s="255"/>
      <c r="BT55" s="255"/>
      <c r="BU55" s="255"/>
      <c r="BV55" s="255"/>
    </row>
    <row r="56" spans="1:74" s="256" customFormat="1" ht="12" customHeight="1" x14ac:dyDescent="0.2">
      <c r="A56" s="254"/>
      <c r="B56" s="985" t="s">
        <v>1406</v>
      </c>
      <c r="C56" s="986"/>
      <c r="D56" s="986"/>
      <c r="E56" s="986"/>
      <c r="F56" s="986"/>
      <c r="G56" s="986"/>
      <c r="H56" s="986"/>
      <c r="I56" s="986"/>
      <c r="J56" s="986"/>
      <c r="K56" s="986"/>
      <c r="L56" s="986"/>
      <c r="M56" s="986"/>
      <c r="N56" s="986"/>
      <c r="O56" s="986"/>
      <c r="P56" s="986"/>
      <c r="Q56" s="986"/>
      <c r="R56" s="797"/>
      <c r="S56" s="255"/>
      <c r="T56" s="255"/>
      <c r="U56" s="255"/>
      <c r="V56" s="255"/>
      <c r="W56" s="255"/>
      <c r="X56" s="255"/>
      <c r="Y56" s="255"/>
      <c r="Z56" s="255"/>
      <c r="AA56" s="255"/>
      <c r="AB56" s="255"/>
      <c r="AC56" s="255"/>
      <c r="AD56" s="255"/>
      <c r="AE56" s="255"/>
      <c r="AF56" s="255"/>
      <c r="AG56" s="255"/>
      <c r="AH56" s="255"/>
      <c r="AI56" s="255"/>
      <c r="AJ56" s="255"/>
      <c r="AK56" s="255"/>
      <c r="AL56" s="255"/>
      <c r="AM56" s="255"/>
      <c r="AN56" s="255"/>
      <c r="AO56" s="255"/>
      <c r="AP56" s="255"/>
      <c r="AQ56" s="255"/>
      <c r="AR56" s="255"/>
      <c r="AS56" s="255"/>
      <c r="AT56" s="255"/>
      <c r="AU56" s="255"/>
      <c r="AV56" s="255"/>
      <c r="AW56" s="255"/>
      <c r="AX56" s="255"/>
      <c r="AY56" s="841"/>
      <c r="AZ56" s="841"/>
      <c r="BA56" s="841"/>
      <c r="BB56" s="841"/>
      <c r="BC56" s="841"/>
      <c r="BD56" s="708"/>
      <c r="BE56" s="708"/>
      <c r="BF56" s="708"/>
      <c r="BG56" s="841"/>
      <c r="BH56" s="841"/>
      <c r="BI56" s="841"/>
      <c r="BJ56" s="255"/>
      <c r="BK56" s="255"/>
      <c r="BL56" s="255"/>
      <c r="BM56" s="255"/>
      <c r="BN56" s="255"/>
      <c r="BO56" s="255"/>
      <c r="BP56" s="255"/>
      <c r="BQ56" s="255"/>
      <c r="BR56" s="255"/>
      <c r="BS56" s="255"/>
      <c r="BT56" s="255"/>
      <c r="BU56" s="255"/>
      <c r="BV56" s="255"/>
    </row>
    <row r="57" spans="1:74" s="256" customFormat="1" ht="12" customHeight="1" x14ac:dyDescent="0.2">
      <c r="A57" s="254"/>
      <c r="B57" s="974" t="s">
        <v>823</v>
      </c>
      <c r="C57" s="974"/>
      <c r="D57" s="974"/>
      <c r="E57" s="974"/>
      <c r="F57" s="974"/>
      <c r="G57" s="974"/>
      <c r="H57" s="974"/>
      <c r="I57" s="974"/>
      <c r="J57" s="974"/>
      <c r="K57" s="974"/>
      <c r="L57" s="974"/>
      <c r="M57" s="974"/>
      <c r="N57" s="974"/>
      <c r="O57" s="974"/>
      <c r="P57" s="974"/>
      <c r="Q57" s="974"/>
      <c r="R57" s="974"/>
      <c r="S57" s="255"/>
      <c r="T57" s="255"/>
      <c r="U57" s="255"/>
      <c r="V57" s="255"/>
      <c r="W57" s="255"/>
      <c r="X57" s="255"/>
      <c r="Y57" s="255"/>
      <c r="Z57" s="255"/>
      <c r="AA57" s="255"/>
      <c r="AB57" s="255"/>
      <c r="AC57" s="255"/>
      <c r="AD57" s="255"/>
      <c r="AE57" s="255"/>
      <c r="AF57" s="255"/>
      <c r="AG57" s="255"/>
      <c r="AH57" s="255"/>
      <c r="AI57" s="255"/>
      <c r="AJ57" s="255"/>
      <c r="AK57" s="255"/>
      <c r="AL57" s="255"/>
      <c r="AM57" s="255"/>
      <c r="AN57" s="255"/>
      <c r="AO57" s="255"/>
      <c r="AP57" s="255"/>
      <c r="AQ57" s="255"/>
      <c r="AR57" s="255"/>
      <c r="AS57" s="255"/>
      <c r="AT57" s="255"/>
      <c r="AU57" s="255"/>
      <c r="AV57" s="255"/>
      <c r="AW57" s="255"/>
      <c r="AX57" s="255"/>
      <c r="AY57" s="841"/>
      <c r="AZ57" s="841"/>
      <c r="BA57" s="841"/>
      <c r="BB57" s="841"/>
      <c r="BC57" s="841"/>
      <c r="BD57" s="708"/>
      <c r="BE57" s="708"/>
      <c r="BF57" s="708"/>
      <c r="BG57" s="841"/>
      <c r="BH57" s="841"/>
      <c r="BI57" s="841"/>
      <c r="BJ57" s="255"/>
      <c r="BK57" s="255"/>
      <c r="BL57" s="255"/>
      <c r="BM57" s="255"/>
      <c r="BN57" s="255"/>
      <c r="BO57" s="255"/>
      <c r="BP57" s="255"/>
      <c r="BQ57" s="255"/>
      <c r="BR57" s="255"/>
      <c r="BS57" s="255"/>
      <c r="BT57" s="255"/>
      <c r="BU57" s="255"/>
      <c r="BV57" s="255"/>
    </row>
    <row r="58" spans="1:74" s="256" customFormat="1" ht="12" customHeight="1" x14ac:dyDescent="0.2">
      <c r="A58" s="254"/>
      <c r="B58" s="1066" t="s">
        <v>1612</v>
      </c>
      <c r="C58" s="981"/>
      <c r="D58" s="981"/>
      <c r="E58" s="981"/>
      <c r="F58" s="981"/>
      <c r="G58" s="981"/>
      <c r="H58" s="981"/>
      <c r="I58" s="981"/>
      <c r="J58" s="981"/>
      <c r="K58" s="981"/>
      <c r="L58" s="981"/>
      <c r="M58" s="981"/>
      <c r="N58" s="981"/>
      <c r="O58" s="981"/>
      <c r="P58" s="981"/>
      <c r="Q58" s="982"/>
      <c r="R58" s="797"/>
      <c r="S58" s="255"/>
      <c r="T58" s="255"/>
      <c r="U58" s="255"/>
      <c r="V58" s="255"/>
      <c r="W58" s="255"/>
      <c r="X58" s="255"/>
      <c r="Y58" s="255"/>
      <c r="Z58" s="255"/>
      <c r="AA58" s="255"/>
      <c r="AB58" s="255"/>
      <c r="AC58" s="255"/>
      <c r="AD58" s="255"/>
      <c r="AE58" s="255"/>
      <c r="AF58" s="255"/>
      <c r="AG58" s="255"/>
      <c r="AH58" s="255"/>
      <c r="AI58" s="255"/>
      <c r="AJ58" s="255"/>
      <c r="AK58" s="255"/>
      <c r="AL58" s="255"/>
      <c r="AM58" s="255"/>
      <c r="AN58" s="255"/>
      <c r="AO58" s="255"/>
      <c r="AP58" s="255"/>
      <c r="AQ58" s="255"/>
      <c r="AR58" s="255"/>
      <c r="AS58" s="255"/>
      <c r="AT58" s="255"/>
      <c r="AU58" s="255"/>
      <c r="AV58" s="255"/>
      <c r="AW58" s="255"/>
      <c r="AX58" s="255"/>
      <c r="AY58" s="841"/>
      <c r="AZ58" s="841"/>
      <c r="BA58" s="841"/>
      <c r="BB58" s="841"/>
      <c r="BC58" s="841"/>
      <c r="BD58" s="708"/>
      <c r="BE58" s="708"/>
      <c r="BF58" s="708"/>
      <c r="BG58" s="841"/>
      <c r="BH58" s="841"/>
      <c r="BI58" s="841"/>
      <c r="BJ58" s="255"/>
      <c r="BK58" s="255"/>
      <c r="BL58" s="255"/>
      <c r="BM58" s="255"/>
      <c r="BN58" s="255"/>
      <c r="BO58" s="255"/>
      <c r="BP58" s="255"/>
      <c r="BQ58" s="255"/>
      <c r="BR58" s="255"/>
      <c r="BS58" s="255"/>
      <c r="BT58" s="255"/>
      <c r="BU58" s="255"/>
      <c r="BV58" s="255"/>
    </row>
    <row r="59" spans="1:74" s="256" customFormat="1" ht="12" customHeight="1" x14ac:dyDescent="0.2">
      <c r="A59" s="254"/>
      <c r="B59" s="980" t="s">
        <v>800</v>
      </c>
      <c r="C59" s="982"/>
      <c r="D59" s="982"/>
      <c r="E59" s="982"/>
      <c r="F59" s="982"/>
      <c r="G59" s="982"/>
      <c r="H59" s="982"/>
      <c r="I59" s="982"/>
      <c r="J59" s="982"/>
      <c r="K59" s="982"/>
      <c r="L59" s="982"/>
      <c r="M59" s="982"/>
      <c r="N59" s="982"/>
      <c r="O59" s="982"/>
      <c r="P59" s="982"/>
      <c r="Q59" s="1067"/>
      <c r="R59" s="797"/>
      <c r="S59" s="258"/>
      <c r="T59" s="258"/>
      <c r="U59" s="258"/>
      <c r="V59" s="258"/>
      <c r="W59" s="258"/>
      <c r="X59" s="258"/>
      <c r="Y59" s="258"/>
      <c r="Z59" s="258"/>
      <c r="AA59" s="258"/>
      <c r="AB59" s="258"/>
      <c r="AC59" s="258"/>
      <c r="AD59" s="258"/>
      <c r="AE59" s="258"/>
      <c r="AF59" s="258"/>
      <c r="AG59" s="258"/>
      <c r="AH59" s="258"/>
      <c r="AI59" s="258"/>
      <c r="AJ59" s="258"/>
      <c r="AK59" s="258"/>
      <c r="AL59" s="258"/>
      <c r="AM59" s="258"/>
      <c r="AN59" s="258"/>
      <c r="AO59" s="258"/>
      <c r="AP59" s="258"/>
      <c r="AQ59" s="258"/>
      <c r="AR59" s="258"/>
      <c r="AS59" s="258"/>
      <c r="AT59" s="258"/>
      <c r="AU59" s="258"/>
      <c r="AV59" s="258"/>
      <c r="AW59" s="258"/>
      <c r="AX59" s="258"/>
      <c r="AY59" s="841"/>
      <c r="AZ59" s="841"/>
      <c r="BA59" s="841"/>
      <c r="BB59" s="841"/>
      <c r="BC59" s="841"/>
      <c r="BD59" s="708"/>
      <c r="BE59" s="708"/>
      <c r="BF59" s="708"/>
      <c r="BG59" s="841"/>
      <c r="BH59" s="841"/>
      <c r="BI59" s="841"/>
      <c r="BJ59" s="258"/>
      <c r="BK59" s="258"/>
      <c r="BL59" s="258"/>
      <c r="BM59" s="258"/>
      <c r="BN59" s="258"/>
      <c r="BO59" s="258"/>
      <c r="BP59" s="258"/>
      <c r="BQ59" s="258"/>
      <c r="BR59" s="258"/>
      <c r="BS59" s="258"/>
      <c r="BT59" s="258"/>
      <c r="BU59" s="258"/>
      <c r="BV59" s="258"/>
    </row>
    <row r="60" spans="1:74" s="256" customFormat="1" ht="12" customHeight="1" x14ac:dyDescent="0.2">
      <c r="A60" s="254"/>
      <c r="B60" s="1068" t="s">
        <v>825</v>
      </c>
      <c r="C60" s="982"/>
      <c r="D60" s="982"/>
      <c r="E60" s="982"/>
      <c r="F60" s="982"/>
      <c r="G60" s="982"/>
      <c r="H60" s="982"/>
      <c r="I60" s="982"/>
      <c r="J60" s="982"/>
      <c r="K60" s="982"/>
      <c r="L60" s="982"/>
      <c r="M60" s="982"/>
      <c r="N60" s="982"/>
      <c r="O60" s="982"/>
      <c r="P60" s="982"/>
      <c r="Q60" s="982"/>
      <c r="R60" s="797"/>
      <c r="S60" s="258"/>
      <c r="T60" s="258"/>
      <c r="U60" s="258"/>
      <c r="V60" s="258"/>
      <c r="W60" s="258"/>
      <c r="X60" s="258"/>
      <c r="Y60" s="258"/>
      <c r="Z60" s="258"/>
      <c r="AA60" s="258"/>
      <c r="AB60" s="258"/>
      <c r="AC60" s="258"/>
      <c r="AD60" s="258"/>
      <c r="AE60" s="258"/>
      <c r="AF60" s="258"/>
      <c r="AG60" s="258"/>
      <c r="AH60" s="258"/>
      <c r="AI60" s="258"/>
      <c r="AJ60" s="258"/>
      <c r="AK60" s="258"/>
      <c r="AL60" s="258"/>
      <c r="AM60" s="258"/>
      <c r="AN60" s="258"/>
      <c r="AO60" s="258"/>
      <c r="AP60" s="258"/>
      <c r="AQ60" s="258"/>
      <c r="AR60" s="258"/>
      <c r="AS60" s="258"/>
      <c r="AT60" s="258"/>
      <c r="AU60" s="258"/>
      <c r="AV60" s="258"/>
      <c r="AW60" s="258"/>
      <c r="AX60" s="258"/>
      <c r="AY60" s="841"/>
      <c r="AZ60" s="841"/>
      <c r="BA60" s="841"/>
      <c r="BB60" s="841"/>
      <c r="BC60" s="841"/>
      <c r="BD60" s="708"/>
      <c r="BE60" s="708"/>
      <c r="BF60" s="708"/>
      <c r="BG60" s="841"/>
      <c r="BH60" s="841"/>
      <c r="BI60" s="841"/>
      <c r="BJ60" s="258"/>
      <c r="BK60" s="258"/>
      <c r="BL60" s="258"/>
      <c r="BM60" s="258"/>
      <c r="BN60" s="258"/>
      <c r="BO60" s="258"/>
      <c r="BP60" s="258"/>
      <c r="BQ60" s="258"/>
      <c r="BR60" s="258"/>
      <c r="BS60" s="258"/>
      <c r="BT60" s="258"/>
      <c r="BU60" s="258"/>
      <c r="BV60" s="258"/>
    </row>
  </sheetData>
  <mergeCells count="20">
    <mergeCell ref="B48:Q48"/>
    <mergeCell ref="B49:Q49"/>
    <mergeCell ref="B50:Q50"/>
    <mergeCell ref="BK3:BV3"/>
    <mergeCell ref="A1:A2"/>
    <mergeCell ref="C3:N3"/>
    <mergeCell ref="O3:Z3"/>
    <mergeCell ref="AA3:AL3"/>
    <mergeCell ref="AM3:AX3"/>
    <mergeCell ref="AY3:BJ3"/>
    <mergeCell ref="B47:Q47"/>
    <mergeCell ref="B51:Q51"/>
    <mergeCell ref="B53:Q53"/>
    <mergeCell ref="B55:Q55"/>
    <mergeCell ref="B59:Q59"/>
    <mergeCell ref="B60:Q60"/>
    <mergeCell ref="B56:Q56"/>
    <mergeCell ref="B58:Q58"/>
    <mergeCell ref="B52:Q52"/>
    <mergeCell ref="B57:R57"/>
  </mergeCells>
  <phoneticPr fontId="0" type="noConversion"/>
  <hyperlinks>
    <hyperlink ref="A1:A2" location="Contents!A1" display="Table of Contents" xr:uid="{00000000-0004-0000-1400-000000000000}"/>
  </hyperlinks>
  <pageMargins left="0.25" right="0.25" top="0.25" bottom="0.25" header="0.5" footer="0.5"/>
  <pageSetup scale="83"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syncVertical="1" syncRef="C5" transitionEvaluation="1" transitionEntry="1" codeName="Sheet6">
    <pageSetUpPr fitToPage="1"/>
  </sheetPr>
  <dimension ref="A1:BV156"/>
  <sheetViews>
    <sheetView showGridLines="0" zoomScaleNormal="100" workbookViewId="0">
      <pane xSplit="2" ySplit="4" topLeftCell="C5" activePane="bottomRight" state="frozen"/>
      <selection activeCell="BF1" sqref="BF1"/>
      <selection pane="topRight" activeCell="BF1" sqref="BF1"/>
      <selection pane="bottomLeft" activeCell="BF1" sqref="BF1"/>
      <selection pane="bottomRight" activeCell="B1" sqref="B1:AL1"/>
    </sheetView>
  </sheetViews>
  <sheetFormatPr defaultColWidth="9.5703125" defaultRowHeight="11.25" x14ac:dyDescent="0.2"/>
  <cols>
    <col min="1" max="1" width="8.42578125" style="71" customWidth="1"/>
    <col min="2" max="2" width="42.5703125" style="71" customWidth="1"/>
    <col min="3" max="50" width="7.42578125" style="71" customWidth="1"/>
    <col min="51" max="55" width="7.42578125" style="843" customWidth="1"/>
    <col min="56" max="58" width="7.42578125" style="710" customWidth="1"/>
    <col min="59" max="61" width="7.42578125" style="843" customWidth="1"/>
    <col min="62" max="62" width="7.42578125" style="134" customWidth="1"/>
    <col min="63" max="74" width="7.42578125" style="71" customWidth="1"/>
    <col min="75" max="16384" width="9.5703125" style="71"/>
  </cols>
  <sheetData>
    <row r="1" spans="1:74" ht="13.35" customHeight="1" x14ac:dyDescent="0.25">
      <c r="A1" s="996" t="s">
        <v>478</v>
      </c>
      <c r="B1" s="1109" t="s">
        <v>1395</v>
      </c>
      <c r="C1" s="1043"/>
      <c r="D1" s="1043"/>
      <c r="E1" s="1043"/>
      <c r="F1" s="1043"/>
      <c r="G1" s="1043"/>
      <c r="H1" s="1043"/>
      <c r="I1" s="1043"/>
      <c r="J1" s="1043"/>
      <c r="K1" s="1043"/>
      <c r="L1" s="1043"/>
      <c r="M1" s="1043"/>
      <c r="N1" s="1043"/>
      <c r="O1" s="1043"/>
      <c r="P1" s="1043"/>
      <c r="Q1" s="1043"/>
      <c r="R1" s="1043"/>
      <c r="S1" s="1043"/>
      <c r="T1" s="1043"/>
      <c r="U1" s="1043"/>
      <c r="V1" s="1043"/>
      <c r="W1" s="1043"/>
      <c r="X1" s="1043"/>
      <c r="Y1" s="1043"/>
      <c r="Z1" s="1043"/>
      <c r="AA1" s="1043"/>
      <c r="AB1" s="1043"/>
      <c r="AC1" s="1043"/>
      <c r="AD1" s="1043"/>
      <c r="AE1" s="1043"/>
      <c r="AF1" s="1043"/>
      <c r="AG1" s="1043"/>
      <c r="AH1" s="1043"/>
      <c r="AI1" s="1043"/>
      <c r="AJ1" s="1043"/>
      <c r="AK1" s="1043"/>
      <c r="AL1" s="1043"/>
    </row>
    <row r="2" spans="1:74" s="24" customFormat="1" ht="12.75" x14ac:dyDescent="0.2">
      <c r="A2" s="997"/>
      <c r="B2" s="222" t="str">
        <f>"U.S. Energy Information Administration  |  Short-Term Energy Outlook  - "&amp;Dates!D1</f>
        <v>U.S. Energy Information Administration  |  Short-Term Energy Outlook  - March 2026</v>
      </c>
      <c r="C2" s="223"/>
      <c r="D2" s="223"/>
      <c r="E2" s="223"/>
      <c r="F2" s="223"/>
      <c r="G2" s="223"/>
      <c r="H2" s="223"/>
      <c r="I2" s="223"/>
      <c r="J2" s="223"/>
      <c r="K2" s="223"/>
      <c r="L2" s="223"/>
      <c r="M2" s="223"/>
      <c r="N2" s="223"/>
      <c r="O2" s="223"/>
      <c r="P2" s="223"/>
      <c r="Q2" s="223"/>
      <c r="R2" s="223"/>
      <c r="S2" s="223"/>
      <c r="T2" s="223"/>
      <c r="U2" s="223"/>
      <c r="V2" s="223"/>
      <c r="W2" s="223"/>
      <c r="X2" s="223"/>
      <c r="Y2" s="223"/>
      <c r="Z2" s="223"/>
      <c r="AA2" s="223"/>
      <c r="AB2" s="223"/>
      <c r="AC2" s="223"/>
      <c r="AD2" s="223"/>
      <c r="AE2" s="223"/>
      <c r="AF2" s="223"/>
      <c r="AG2" s="223"/>
      <c r="AH2" s="223"/>
      <c r="AI2" s="223"/>
      <c r="AJ2" s="223"/>
      <c r="AK2" s="223"/>
      <c r="AL2" s="223"/>
      <c r="AY2" s="647"/>
      <c r="AZ2" s="647"/>
      <c r="BA2" s="647"/>
      <c r="BB2" s="647"/>
      <c r="BC2" s="647"/>
      <c r="BD2" s="645"/>
      <c r="BE2" s="645"/>
      <c r="BF2" s="645"/>
      <c r="BG2" s="647"/>
      <c r="BH2" s="647"/>
      <c r="BI2" s="647"/>
      <c r="BJ2" s="149"/>
    </row>
    <row r="3" spans="1:74" s="7" customFormat="1" ht="12.75" x14ac:dyDescent="0.2">
      <c r="A3" s="316" t="s">
        <v>760</v>
      </c>
      <c r="B3" s="9"/>
      <c r="C3" s="999">
        <f>Dates!D3</f>
        <v>2022</v>
      </c>
      <c r="D3" s="991"/>
      <c r="E3" s="991"/>
      <c r="F3" s="991"/>
      <c r="G3" s="991"/>
      <c r="H3" s="991"/>
      <c r="I3" s="991"/>
      <c r="J3" s="991"/>
      <c r="K3" s="991"/>
      <c r="L3" s="991"/>
      <c r="M3" s="991"/>
      <c r="N3" s="992"/>
      <c r="O3" s="999">
        <f>C3+1</f>
        <v>2023</v>
      </c>
      <c r="P3" s="1000"/>
      <c r="Q3" s="1000"/>
      <c r="R3" s="1000"/>
      <c r="S3" s="1000"/>
      <c r="T3" s="1000"/>
      <c r="U3" s="1000"/>
      <c r="V3" s="1000"/>
      <c r="W3" s="1000"/>
      <c r="X3" s="991"/>
      <c r="Y3" s="991"/>
      <c r="Z3" s="992"/>
      <c r="AA3" s="988">
        <f>O3+1</f>
        <v>2024</v>
      </c>
      <c r="AB3" s="991"/>
      <c r="AC3" s="991"/>
      <c r="AD3" s="991"/>
      <c r="AE3" s="991"/>
      <c r="AF3" s="991"/>
      <c r="AG3" s="991"/>
      <c r="AH3" s="991"/>
      <c r="AI3" s="991"/>
      <c r="AJ3" s="991"/>
      <c r="AK3" s="991"/>
      <c r="AL3" s="992"/>
      <c r="AM3" s="988">
        <f>AA3+1</f>
        <v>2025</v>
      </c>
      <c r="AN3" s="991"/>
      <c r="AO3" s="991"/>
      <c r="AP3" s="991"/>
      <c r="AQ3" s="991"/>
      <c r="AR3" s="991"/>
      <c r="AS3" s="991"/>
      <c r="AT3" s="991"/>
      <c r="AU3" s="991"/>
      <c r="AV3" s="991"/>
      <c r="AW3" s="991"/>
      <c r="AX3" s="992"/>
      <c r="AY3" s="988">
        <f>AM3+1</f>
        <v>2026</v>
      </c>
      <c r="AZ3" s="989"/>
      <c r="BA3" s="989"/>
      <c r="BB3" s="989"/>
      <c r="BC3" s="989"/>
      <c r="BD3" s="989"/>
      <c r="BE3" s="989"/>
      <c r="BF3" s="989"/>
      <c r="BG3" s="989"/>
      <c r="BH3" s="989"/>
      <c r="BI3" s="989"/>
      <c r="BJ3" s="990"/>
      <c r="BK3" s="988">
        <f>AY3+1</f>
        <v>2027</v>
      </c>
      <c r="BL3" s="991"/>
      <c r="BM3" s="991"/>
      <c r="BN3" s="991"/>
      <c r="BO3" s="991"/>
      <c r="BP3" s="991"/>
      <c r="BQ3" s="991"/>
      <c r="BR3" s="991"/>
      <c r="BS3" s="991"/>
      <c r="BT3" s="991"/>
      <c r="BU3" s="991"/>
      <c r="BV3" s="992"/>
    </row>
    <row r="4" spans="1:74" s="7" customFormat="1" x14ac:dyDescent="0.2">
      <c r="A4" s="322" t="str">
        <f>TEXT(Dates!$D$2,"dddd, mmmm d, yyyy")</f>
        <v>Monday, March 9, 2026</v>
      </c>
      <c r="B4" s="11"/>
      <c r="C4" s="12" t="s">
        <v>214</v>
      </c>
      <c r="D4" s="12" t="s">
        <v>215</v>
      </c>
      <c r="E4" s="12" t="s">
        <v>216</v>
      </c>
      <c r="F4" s="12" t="s">
        <v>217</v>
      </c>
      <c r="G4" s="12" t="s">
        <v>218</v>
      </c>
      <c r="H4" s="12" t="s">
        <v>219</v>
      </c>
      <c r="I4" s="12" t="s">
        <v>220</v>
      </c>
      <c r="J4" s="12" t="s">
        <v>221</v>
      </c>
      <c r="K4" s="12" t="s">
        <v>222</v>
      </c>
      <c r="L4" s="12" t="s">
        <v>223</v>
      </c>
      <c r="M4" s="12" t="s">
        <v>224</v>
      </c>
      <c r="N4" s="12" t="s">
        <v>225</v>
      </c>
      <c r="O4" s="12" t="s">
        <v>214</v>
      </c>
      <c r="P4" s="12" t="s">
        <v>215</v>
      </c>
      <c r="Q4" s="12" t="s">
        <v>216</v>
      </c>
      <c r="R4" s="12" t="s">
        <v>217</v>
      </c>
      <c r="S4" s="12" t="s">
        <v>218</v>
      </c>
      <c r="T4" s="12" t="s">
        <v>219</v>
      </c>
      <c r="U4" s="12" t="s">
        <v>220</v>
      </c>
      <c r="V4" s="12" t="s">
        <v>221</v>
      </c>
      <c r="W4" s="12" t="s">
        <v>222</v>
      </c>
      <c r="X4" s="12" t="s">
        <v>223</v>
      </c>
      <c r="Y4" s="12" t="s">
        <v>224</v>
      </c>
      <c r="Z4" s="12" t="s">
        <v>225</v>
      </c>
      <c r="AA4" s="12" t="s">
        <v>214</v>
      </c>
      <c r="AB4" s="12" t="s">
        <v>215</v>
      </c>
      <c r="AC4" s="12" t="s">
        <v>216</v>
      </c>
      <c r="AD4" s="12" t="s">
        <v>217</v>
      </c>
      <c r="AE4" s="12" t="s">
        <v>218</v>
      </c>
      <c r="AF4" s="12" t="s">
        <v>219</v>
      </c>
      <c r="AG4" s="12" t="s">
        <v>220</v>
      </c>
      <c r="AH4" s="12" t="s">
        <v>221</v>
      </c>
      <c r="AI4" s="12" t="s">
        <v>222</v>
      </c>
      <c r="AJ4" s="12" t="s">
        <v>223</v>
      </c>
      <c r="AK4" s="12" t="s">
        <v>224</v>
      </c>
      <c r="AL4" s="12" t="s">
        <v>225</v>
      </c>
      <c r="AM4" s="12" t="s">
        <v>214</v>
      </c>
      <c r="AN4" s="12" t="s">
        <v>215</v>
      </c>
      <c r="AO4" s="12" t="s">
        <v>216</v>
      </c>
      <c r="AP4" s="12" t="s">
        <v>217</v>
      </c>
      <c r="AQ4" s="12" t="s">
        <v>218</v>
      </c>
      <c r="AR4" s="12" t="s">
        <v>219</v>
      </c>
      <c r="AS4" s="12" t="s">
        <v>220</v>
      </c>
      <c r="AT4" s="12" t="s">
        <v>221</v>
      </c>
      <c r="AU4" s="12" t="s">
        <v>222</v>
      </c>
      <c r="AV4" s="12" t="s">
        <v>223</v>
      </c>
      <c r="AW4" s="12" t="s">
        <v>224</v>
      </c>
      <c r="AX4" s="12" t="s">
        <v>225</v>
      </c>
      <c r="AY4" s="633" t="s">
        <v>214</v>
      </c>
      <c r="AZ4" s="633" t="s">
        <v>215</v>
      </c>
      <c r="BA4" s="633" t="s">
        <v>216</v>
      </c>
      <c r="BB4" s="633" t="s">
        <v>217</v>
      </c>
      <c r="BC4" s="633" t="s">
        <v>218</v>
      </c>
      <c r="BD4" s="633" t="s">
        <v>219</v>
      </c>
      <c r="BE4" s="633" t="s">
        <v>220</v>
      </c>
      <c r="BF4" s="633" t="s">
        <v>221</v>
      </c>
      <c r="BG4" s="633" t="s">
        <v>222</v>
      </c>
      <c r="BH4" s="633" t="s">
        <v>223</v>
      </c>
      <c r="BI4" s="633" t="s">
        <v>224</v>
      </c>
      <c r="BJ4" s="12" t="s">
        <v>225</v>
      </c>
      <c r="BK4" s="12" t="s">
        <v>214</v>
      </c>
      <c r="BL4" s="12" t="s">
        <v>215</v>
      </c>
      <c r="BM4" s="12" t="s">
        <v>216</v>
      </c>
      <c r="BN4" s="12" t="s">
        <v>217</v>
      </c>
      <c r="BO4" s="12" t="s">
        <v>218</v>
      </c>
      <c r="BP4" s="12" t="s">
        <v>219</v>
      </c>
      <c r="BQ4" s="12" t="s">
        <v>220</v>
      </c>
      <c r="BR4" s="12" t="s">
        <v>221</v>
      </c>
      <c r="BS4" s="12" t="s">
        <v>222</v>
      </c>
      <c r="BT4" s="12" t="s">
        <v>223</v>
      </c>
      <c r="BU4" s="12" t="s">
        <v>224</v>
      </c>
      <c r="BV4" s="12" t="s">
        <v>225</v>
      </c>
    </row>
    <row r="5" spans="1:74" ht="11.1" customHeight="1" x14ac:dyDescent="0.2">
      <c r="A5" s="76"/>
      <c r="B5" s="72" t="s">
        <v>474</v>
      </c>
      <c r="C5" s="73"/>
      <c r="D5" s="73"/>
      <c r="E5" s="73"/>
      <c r="F5" s="73"/>
      <c r="G5" s="73"/>
      <c r="H5" s="73"/>
      <c r="I5" s="73"/>
      <c r="J5" s="73"/>
      <c r="K5" s="73"/>
      <c r="L5" s="73"/>
      <c r="M5" s="73"/>
      <c r="N5" s="73"/>
      <c r="O5" s="73"/>
      <c r="P5" s="73"/>
      <c r="Q5" s="73"/>
      <c r="R5" s="73"/>
      <c r="S5" s="73"/>
      <c r="T5" s="73"/>
      <c r="U5" s="73"/>
      <c r="V5" s="73"/>
      <c r="W5" s="73"/>
      <c r="X5" s="73"/>
      <c r="Y5" s="73"/>
      <c r="Z5" s="73"/>
      <c r="AA5" s="73"/>
      <c r="AB5" s="73"/>
      <c r="AC5" s="73"/>
      <c r="AD5" s="73"/>
      <c r="AE5" s="73"/>
      <c r="AF5" s="73"/>
      <c r="AG5" s="73"/>
      <c r="AH5" s="73"/>
      <c r="AI5" s="73"/>
      <c r="AJ5" s="73"/>
      <c r="AK5" s="73"/>
      <c r="AL5" s="73"/>
      <c r="AM5" s="73"/>
      <c r="AN5" s="73"/>
      <c r="AO5" s="73"/>
      <c r="AP5" s="73"/>
      <c r="AQ5" s="73"/>
      <c r="AR5" s="73"/>
      <c r="AS5" s="73"/>
      <c r="AT5" s="73"/>
      <c r="AU5" s="73"/>
      <c r="AV5" s="73"/>
      <c r="AW5" s="73"/>
      <c r="AX5" s="73"/>
      <c r="AY5" s="73"/>
      <c r="AZ5" s="956"/>
      <c r="BA5" s="888"/>
      <c r="BB5" s="888"/>
      <c r="BC5" s="888"/>
      <c r="BD5" s="889"/>
      <c r="BE5" s="889"/>
      <c r="BF5" s="889"/>
      <c r="BG5" s="889"/>
      <c r="BH5" s="889"/>
      <c r="BI5" s="889"/>
      <c r="BJ5" s="502"/>
      <c r="BK5" s="502"/>
      <c r="BL5" s="502"/>
      <c r="BM5" s="502"/>
      <c r="BN5" s="502"/>
      <c r="BO5" s="502"/>
      <c r="BP5" s="502"/>
      <c r="BQ5" s="502"/>
      <c r="BR5" s="502"/>
      <c r="BS5" s="502"/>
      <c r="BT5" s="502"/>
      <c r="BU5" s="502"/>
      <c r="BV5" s="502"/>
    </row>
    <row r="6" spans="1:74" ht="11.1" customHeight="1" x14ac:dyDescent="0.2">
      <c r="A6" s="76"/>
      <c r="B6" s="366" t="s">
        <v>276</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74"/>
      <c r="AE6" s="74"/>
      <c r="AF6" s="74"/>
      <c r="AG6" s="74"/>
      <c r="AH6" s="74"/>
      <c r="AI6" s="74"/>
      <c r="AJ6" s="74"/>
      <c r="AK6" s="74"/>
      <c r="AL6" s="74"/>
      <c r="AM6" s="74"/>
      <c r="AN6" s="74"/>
      <c r="AO6" s="74"/>
      <c r="AP6" s="74"/>
      <c r="AQ6" s="74"/>
      <c r="AR6" s="74"/>
      <c r="AS6" s="74"/>
      <c r="AT6" s="74"/>
      <c r="AU6" s="74"/>
      <c r="AV6" s="74"/>
      <c r="AW6" s="74"/>
      <c r="AX6" s="74"/>
      <c r="AY6" s="74"/>
      <c r="AZ6" s="957"/>
      <c r="BA6" s="890"/>
      <c r="BB6" s="890"/>
      <c r="BC6" s="890"/>
      <c r="BD6" s="503"/>
      <c r="BE6" s="503"/>
      <c r="BF6" s="503"/>
      <c r="BG6" s="503"/>
      <c r="BH6" s="503"/>
      <c r="BI6" s="503"/>
      <c r="BJ6" s="503"/>
      <c r="BK6" s="503"/>
      <c r="BL6" s="503"/>
      <c r="BM6" s="503"/>
      <c r="BN6" s="503"/>
      <c r="BO6" s="503"/>
      <c r="BP6" s="503"/>
      <c r="BQ6" s="503"/>
      <c r="BR6" s="503"/>
      <c r="BS6" s="503"/>
      <c r="BT6" s="503"/>
      <c r="BU6" s="503"/>
      <c r="BV6" s="503"/>
    </row>
    <row r="7" spans="1:74" ht="11.1" customHeight="1" x14ac:dyDescent="0.2">
      <c r="A7" s="76" t="s">
        <v>277</v>
      </c>
      <c r="B7" s="515" t="s">
        <v>806</v>
      </c>
      <c r="C7" s="347">
        <v>21932.71</v>
      </c>
      <c r="D7" s="347">
        <v>21932.71</v>
      </c>
      <c r="E7" s="347">
        <v>21932.71</v>
      </c>
      <c r="F7" s="347">
        <v>21967.044999999998</v>
      </c>
      <c r="G7" s="347">
        <v>21967.044999999998</v>
      </c>
      <c r="H7" s="347">
        <v>21967.044999999998</v>
      </c>
      <c r="I7" s="347">
        <v>22125.625</v>
      </c>
      <c r="J7" s="347">
        <v>22125.625</v>
      </c>
      <c r="K7" s="347">
        <v>22125.625</v>
      </c>
      <c r="L7" s="347">
        <v>22278.345000000001</v>
      </c>
      <c r="M7" s="347">
        <v>22278.345000000001</v>
      </c>
      <c r="N7" s="347">
        <v>22278.345000000001</v>
      </c>
      <c r="O7" s="347">
        <v>22439.607</v>
      </c>
      <c r="P7" s="347">
        <v>22439.607</v>
      </c>
      <c r="Q7" s="347">
        <v>22439.607</v>
      </c>
      <c r="R7" s="347">
        <v>22580.499</v>
      </c>
      <c r="S7" s="347">
        <v>22580.499</v>
      </c>
      <c r="T7" s="347">
        <v>22580.499</v>
      </c>
      <c r="U7" s="347">
        <v>22840.989000000001</v>
      </c>
      <c r="V7" s="347">
        <v>22840.989000000001</v>
      </c>
      <c r="W7" s="347">
        <v>22840.989000000001</v>
      </c>
      <c r="X7" s="347">
        <v>23033.78</v>
      </c>
      <c r="Y7" s="347">
        <v>23033.78</v>
      </c>
      <c r="Z7" s="347">
        <v>23033.78</v>
      </c>
      <c r="AA7" s="347">
        <v>23082.118999999999</v>
      </c>
      <c r="AB7" s="347">
        <v>23082.118999999999</v>
      </c>
      <c r="AC7" s="347">
        <v>23082.118999999999</v>
      </c>
      <c r="AD7" s="347">
        <v>23286.508000000002</v>
      </c>
      <c r="AE7" s="347">
        <v>23286.508000000002</v>
      </c>
      <c r="AF7" s="347">
        <v>23286.508000000002</v>
      </c>
      <c r="AG7" s="347">
        <v>23478.57</v>
      </c>
      <c r="AH7" s="347">
        <v>23478.57</v>
      </c>
      <c r="AI7" s="347">
        <v>23478.57</v>
      </c>
      <c r="AJ7" s="347">
        <v>23586.542000000001</v>
      </c>
      <c r="AK7" s="347">
        <v>23586.542000000001</v>
      </c>
      <c r="AL7" s="347">
        <v>23586.542000000001</v>
      </c>
      <c r="AM7" s="347">
        <v>23548.21</v>
      </c>
      <c r="AN7" s="347">
        <v>23548.21</v>
      </c>
      <c r="AO7" s="347">
        <v>23548.21</v>
      </c>
      <c r="AP7" s="347">
        <v>23770.975999999999</v>
      </c>
      <c r="AQ7" s="347">
        <v>23770.975999999999</v>
      </c>
      <c r="AR7" s="347">
        <v>23770.975999999999</v>
      </c>
      <c r="AS7" s="347">
        <v>24026.833999999999</v>
      </c>
      <c r="AT7" s="347">
        <v>24026.833999999999</v>
      </c>
      <c r="AU7" s="347">
        <v>24026.833999999999</v>
      </c>
      <c r="AV7" s="347">
        <v>24122.89242</v>
      </c>
      <c r="AW7" s="347">
        <v>24168.096232</v>
      </c>
      <c r="AX7" s="347">
        <v>24211.604803999999</v>
      </c>
      <c r="AY7" s="347">
        <v>24250.482263000002</v>
      </c>
      <c r="AZ7" s="902">
        <v>24292.802263000001</v>
      </c>
      <c r="BA7" s="358">
        <v>24335.63</v>
      </c>
      <c r="BB7" s="358">
        <v>24376.12</v>
      </c>
      <c r="BC7" s="358">
        <v>24422.09</v>
      </c>
      <c r="BD7" s="358">
        <v>24470.7</v>
      </c>
      <c r="BE7" s="358">
        <v>24526.38</v>
      </c>
      <c r="BF7" s="358">
        <v>24576.93</v>
      </c>
      <c r="BG7" s="358">
        <v>24626.79</v>
      </c>
      <c r="BH7" s="358">
        <v>24678.91</v>
      </c>
      <c r="BI7" s="358">
        <v>24725.16</v>
      </c>
      <c r="BJ7" s="358">
        <v>24768.5</v>
      </c>
      <c r="BK7" s="358">
        <v>24805.43</v>
      </c>
      <c r="BL7" s="358">
        <v>24845.58</v>
      </c>
      <c r="BM7" s="358">
        <v>24885.46</v>
      </c>
      <c r="BN7" s="358">
        <v>24926.98</v>
      </c>
      <c r="BO7" s="358">
        <v>24964.84</v>
      </c>
      <c r="BP7" s="358">
        <v>25000.959999999999</v>
      </c>
      <c r="BQ7" s="358">
        <v>25033.43</v>
      </c>
      <c r="BR7" s="358">
        <v>25067.53</v>
      </c>
      <c r="BS7" s="358">
        <v>25101.34</v>
      </c>
      <c r="BT7" s="358">
        <v>25134.54</v>
      </c>
      <c r="BU7" s="358">
        <v>25168</v>
      </c>
      <c r="BV7" s="358">
        <v>25201.4</v>
      </c>
    </row>
    <row r="8" spans="1:74" ht="11.1" customHeight="1" x14ac:dyDescent="0.2">
      <c r="A8" s="76"/>
      <c r="B8" s="366" t="s">
        <v>484</v>
      </c>
      <c r="C8" s="347"/>
      <c r="D8" s="347"/>
      <c r="E8" s="347"/>
      <c r="F8" s="347"/>
      <c r="G8" s="347"/>
      <c r="H8" s="347"/>
      <c r="I8" s="347"/>
      <c r="J8" s="347"/>
      <c r="K8" s="347"/>
      <c r="L8" s="347"/>
      <c r="M8" s="347"/>
      <c r="N8" s="347"/>
      <c r="O8" s="347"/>
      <c r="P8" s="347"/>
      <c r="Q8" s="347"/>
      <c r="R8" s="347"/>
      <c r="S8" s="347"/>
      <c r="T8" s="347"/>
      <c r="U8" s="347"/>
      <c r="V8" s="347"/>
      <c r="W8" s="347"/>
      <c r="X8" s="347"/>
      <c r="Y8" s="347"/>
      <c r="Z8" s="347"/>
      <c r="AA8" s="347"/>
      <c r="AB8" s="347"/>
      <c r="AC8" s="347"/>
      <c r="AD8" s="347"/>
      <c r="AE8" s="347"/>
      <c r="AF8" s="347"/>
      <c r="AG8" s="347"/>
      <c r="AH8" s="347"/>
      <c r="AI8" s="347"/>
      <c r="AJ8" s="347"/>
      <c r="AK8" s="347"/>
      <c r="AL8" s="347"/>
      <c r="AM8" s="347"/>
      <c r="AN8" s="347"/>
      <c r="AO8" s="347"/>
      <c r="AP8" s="347"/>
      <c r="AQ8" s="347"/>
      <c r="AR8" s="347"/>
      <c r="AS8" s="347"/>
      <c r="AT8" s="347"/>
      <c r="AU8" s="347"/>
      <c r="AV8" s="347"/>
      <c r="AW8" s="347"/>
      <c r="AX8" s="347"/>
      <c r="AY8" s="347"/>
      <c r="AZ8" s="902"/>
      <c r="BA8" s="358"/>
      <c r="BB8" s="358"/>
      <c r="BC8" s="358"/>
      <c r="BD8" s="358"/>
      <c r="BE8" s="358"/>
      <c r="BF8" s="358"/>
      <c r="BG8" s="358"/>
      <c r="BH8" s="358"/>
      <c r="BI8" s="358"/>
      <c r="BJ8" s="358"/>
      <c r="BK8" s="358"/>
      <c r="BL8" s="358"/>
      <c r="BM8" s="358"/>
      <c r="BN8" s="358"/>
      <c r="BO8" s="358"/>
      <c r="BP8" s="358"/>
      <c r="BQ8" s="358"/>
      <c r="BR8" s="358"/>
      <c r="BS8" s="358"/>
      <c r="BT8" s="358"/>
      <c r="BU8" s="358"/>
      <c r="BV8" s="358"/>
    </row>
    <row r="9" spans="1:74" ht="11.1" customHeight="1" x14ac:dyDescent="0.2">
      <c r="A9" s="76" t="s">
        <v>485</v>
      </c>
      <c r="B9" s="515" t="s">
        <v>806</v>
      </c>
      <c r="C9" s="347">
        <v>15067.8</v>
      </c>
      <c r="D9" s="347">
        <v>15077.9</v>
      </c>
      <c r="E9" s="347">
        <v>15156.8</v>
      </c>
      <c r="F9" s="347">
        <v>15235.4</v>
      </c>
      <c r="G9" s="347">
        <v>15214.1</v>
      </c>
      <c r="H9" s="347">
        <v>15223.6</v>
      </c>
      <c r="I9" s="347">
        <v>15237.1</v>
      </c>
      <c r="J9" s="347">
        <v>15319.8</v>
      </c>
      <c r="K9" s="347">
        <v>15330.5</v>
      </c>
      <c r="L9" s="347">
        <v>15358.1</v>
      </c>
      <c r="M9" s="347">
        <v>15317.1</v>
      </c>
      <c r="N9" s="347">
        <v>15303.6</v>
      </c>
      <c r="O9" s="347">
        <v>15501.5</v>
      </c>
      <c r="P9" s="347">
        <v>15491.8</v>
      </c>
      <c r="Q9" s="347">
        <v>15494</v>
      </c>
      <c r="R9" s="347">
        <v>15541.8</v>
      </c>
      <c r="S9" s="347">
        <v>15535.2</v>
      </c>
      <c r="T9" s="347">
        <v>15584.1</v>
      </c>
      <c r="U9" s="347">
        <v>15658.4</v>
      </c>
      <c r="V9" s="347">
        <v>15668.6</v>
      </c>
      <c r="W9" s="347">
        <v>15688.7</v>
      </c>
      <c r="X9" s="347">
        <v>15730.9</v>
      </c>
      <c r="Y9" s="347">
        <v>15786.9</v>
      </c>
      <c r="Z9" s="347">
        <v>15851.3</v>
      </c>
      <c r="AA9" s="347">
        <v>15793.7</v>
      </c>
      <c r="AB9" s="347">
        <v>15863.1</v>
      </c>
      <c r="AC9" s="347">
        <v>15916.3</v>
      </c>
      <c r="AD9" s="347">
        <v>15945.2</v>
      </c>
      <c r="AE9" s="347">
        <v>16019.2</v>
      </c>
      <c r="AF9" s="347">
        <v>16064.4</v>
      </c>
      <c r="AG9" s="347">
        <v>16123.8</v>
      </c>
      <c r="AH9" s="347">
        <v>16145.7</v>
      </c>
      <c r="AI9" s="347">
        <v>16227.8</v>
      </c>
      <c r="AJ9" s="347">
        <v>16247.7</v>
      </c>
      <c r="AK9" s="347">
        <v>16299.5</v>
      </c>
      <c r="AL9" s="347">
        <v>16415.5</v>
      </c>
      <c r="AM9" s="347">
        <v>16316.5</v>
      </c>
      <c r="AN9" s="347">
        <v>16297</v>
      </c>
      <c r="AO9" s="347">
        <v>16423.900000000001</v>
      </c>
      <c r="AP9" s="347">
        <v>16446.900000000001</v>
      </c>
      <c r="AQ9" s="347">
        <v>16423.900000000001</v>
      </c>
      <c r="AR9" s="347">
        <v>16466.3</v>
      </c>
      <c r="AS9" s="347">
        <v>16547.5</v>
      </c>
      <c r="AT9" s="347">
        <v>16595.8</v>
      </c>
      <c r="AU9" s="347">
        <v>16614.3</v>
      </c>
      <c r="AV9" s="347">
        <v>16665.099999999999</v>
      </c>
      <c r="AW9" s="347">
        <v>16715.400000000001</v>
      </c>
      <c r="AX9" s="347">
        <v>16741.464771999999</v>
      </c>
      <c r="AY9" s="347">
        <v>16766.761277000001</v>
      </c>
      <c r="AZ9" s="902">
        <v>16801.652387999999</v>
      </c>
      <c r="BA9" s="358">
        <v>16839.18</v>
      </c>
      <c r="BB9" s="358">
        <v>16883.82</v>
      </c>
      <c r="BC9" s="358">
        <v>16923.29</v>
      </c>
      <c r="BD9" s="358">
        <v>16962.05</v>
      </c>
      <c r="BE9" s="358">
        <v>17000.14</v>
      </c>
      <c r="BF9" s="358">
        <v>17037.48</v>
      </c>
      <c r="BG9" s="358">
        <v>17074.11</v>
      </c>
      <c r="BH9" s="358">
        <v>17113.099999999999</v>
      </c>
      <c r="BI9" s="358">
        <v>17145.97</v>
      </c>
      <c r="BJ9" s="358">
        <v>17175.79</v>
      </c>
      <c r="BK9" s="358">
        <v>17197.71</v>
      </c>
      <c r="BL9" s="358">
        <v>17225.12</v>
      </c>
      <c r="BM9" s="358">
        <v>17253.150000000001</v>
      </c>
      <c r="BN9" s="358">
        <v>17282.419999999998</v>
      </c>
      <c r="BO9" s="358">
        <v>17311.22</v>
      </c>
      <c r="BP9" s="358">
        <v>17340.18</v>
      </c>
      <c r="BQ9" s="358">
        <v>17369.11</v>
      </c>
      <c r="BR9" s="358">
        <v>17398.5</v>
      </c>
      <c r="BS9" s="358">
        <v>17428.18</v>
      </c>
      <c r="BT9" s="358">
        <v>17457.8</v>
      </c>
      <c r="BU9" s="358">
        <v>17488.3</v>
      </c>
      <c r="BV9" s="358">
        <v>17519.34</v>
      </c>
    </row>
    <row r="10" spans="1:74" ht="11.1" customHeight="1" x14ac:dyDescent="0.2">
      <c r="A10" s="76"/>
      <c r="B10" s="513" t="s">
        <v>573</v>
      </c>
      <c r="C10" s="103"/>
      <c r="D10" s="103"/>
      <c r="E10" s="103"/>
      <c r="F10" s="103"/>
      <c r="G10" s="103"/>
      <c r="H10" s="103"/>
      <c r="I10" s="103"/>
      <c r="J10" s="103"/>
      <c r="K10" s="103"/>
      <c r="L10" s="103"/>
      <c r="M10" s="103"/>
      <c r="N10" s="103"/>
      <c r="O10" s="103"/>
      <c r="P10" s="103"/>
      <c r="Q10" s="103"/>
      <c r="R10" s="103"/>
      <c r="S10" s="103"/>
      <c r="T10" s="103"/>
      <c r="U10" s="103"/>
      <c r="V10" s="103"/>
      <c r="W10" s="103"/>
      <c r="X10" s="103"/>
      <c r="Y10" s="103"/>
      <c r="Z10" s="103"/>
      <c r="AA10" s="103"/>
      <c r="AB10" s="103"/>
      <c r="AC10" s="103"/>
      <c r="AD10" s="103"/>
      <c r="AE10" s="103"/>
      <c r="AF10" s="103"/>
      <c r="AG10" s="103"/>
      <c r="AH10" s="103"/>
      <c r="AI10" s="103"/>
      <c r="AJ10" s="103"/>
      <c r="AK10" s="103"/>
      <c r="AL10" s="103"/>
      <c r="AM10" s="103"/>
      <c r="AN10" s="103"/>
      <c r="AO10" s="103"/>
      <c r="AP10" s="103"/>
      <c r="AQ10" s="103"/>
      <c r="AR10" s="103"/>
      <c r="AS10" s="103"/>
      <c r="AT10" s="103"/>
      <c r="AU10" s="103"/>
      <c r="AV10" s="103"/>
      <c r="AW10" s="103"/>
      <c r="AX10" s="103"/>
      <c r="AY10" s="103"/>
      <c r="AZ10" s="958"/>
      <c r="BA10" s="504"/>
      <c r="BB10" s="504"/>
      <c r="BC10" s="504"/>
      <c r="BD10" s="504"/>
      <c r="BE10" s="504"/>
      <c r="BF10" s="504"/>
      <c r="BG10" s="504"/>
      <c r="BH10" s="504"/>
      <c r="BI10" s="504"/>
      <c r="BJ10" s="504"/>
      <c r="BK10" s="504"/>
      <c r="BL10" s="504"/>
      <c r="BM10" s="504"/>
      <c r="BN10" s="504"/>
      <c r="BO10" s="504"/>
      <c r="BP10" s="504"/>
      <c r="BQ10" s="504"/>
      <c r="BR10" s="504"/>
      <c r="BS10" s="504"/>
      <c r="BT10" s="504"/>
      <c r="BU10" s="504"/>
      <c r="BV10" s="504"/>
    </row>
    <row r="11" spans="1:74" ht="11.1" customHeight="1" x14ac:dyDescent="0.2">
      <c r="A11" s="76" t="s">
        <v>287</v>
      </c>
      <c r="B11" s="515" t="s">
        <v>806</v>
      </c>
      <c r="C11" s="347">
        <v>4000.5239999999999</v>
      </c>
      <c r="D11" s="347">
        <v>4000.5239999999999</v>
      </c>
      <c r="E11" s="347">
        <v>4000.5239999999999</v>
      </c>
      <c r="F11" s="347">
        <v>4019.8180000000002</v>
      </c>
      <c r="G11" s="347">
        <v>4019.8180000000002</v>
      </c>
      <c r="H11" s="347">
        <v>4019.8180000000002</v>
      </c>
      <c r="I11" s="347">
        <v>3997.2310000000002</v>
      </c>
      <c r="J11" s="347">
        <v>3997.2310000000002</v>
      </c>
      <c r="K11" s="347">
        <v>3997.2310000000002</v>
      </c>
      <c r="L11" s="347">
        <v>3992.07</v>
      </c>
      <c r="M11" s="347">
        <v>3992.07</v>
      </c>
      <c r="N11" s="347">
        <v>3992.07</v>
      </c>
      <c r="O11" s="347">
        <v>4039.6570000000002</v>
      </c>
      <c r="P11" s="347">
        <v>4039.6570000000002</v>
      </c>
      <c r="Q11" s="347">
        <v>4039.6570000000002</v>
      </c>
      <c r="R11" s="347">
        <v>4132.2619999999997</v>
      </c>
      <c r="S11" s="347">
        <v>4132.2619999999997</v>
      </c>
      <c r="T11" s="347">
        <v>4132.2619999999997</v>
      </c>
      <c r="U11" s="347">
        <v>4171.2470000000003</v>
      </c>
      <c r="V11" s="347">
        <v>4171.2470000000003</v>
      </c>
      <c r="W11" s="347">
        <v>4171.2470000000003</v>
      </c>
      <c r="X11" s="347">
        <v>4218.4949999999999</v>
      </c>
      <c r="Y11" s="347">
        <v>4218.4949999999999</v>
      </c>
      <c r="Z11" s="347">
        <v>4218.4949999999999</v>
      </c>
      <c r="AA11" s="347">
        <v>4249.7039999999997</v>
      </c>
      <c r="AB11" s="347">
        <v>4249.7039999999997</v>
      </c>
      <c r="AC11" s="347">
        <v>4249.7039999999997</v>
      </c>
      <c r="AD11" s="347">
        <v>4264.9049999999997</v>
      </c>
      <c r="AE11" s="347">
        <v>4264.9049999999997</v>
      </c>
      <c r="AF11" s="347">
        <v>4264.9049999999997</v>
      </c>
      <c r="AG11" s="347">
        <v>4281.2629999999999</v>
      </c>
      <c r="AH11" s="347">
        <v>4281.2629999999999</v>
      </c>
      <c r="AI11" s="347">
        <v>4281.2629999999999</v>
      </c>
      <c r="AJ11" s="347">
        <v>4260.2950000000001</v>
      </c>
      <c r="AK11" s="347">
        <v>4260.2950000000001</v>
      </c>
      <c r="AL11" s="347">
        <v>4260.2950000000001</v>
      </c>
      <c r="AM11" s="347">
        <v>4333.5879999999997</v>
      </c>
      <c r="AN11" s="347">
        <v>4333.5879999999997</v>
      </c>
      <c r="AO11" s="347">
        <v>4333.5879999999997</v>
      </c>
      <c r="AP11" s="347">
        <v>4380.4709999999995</v>
      </c>
      <c r="AQ11" s="347">
        <v>4380.4709999999995</v>
      </c>
      <c r="AR11" s="347">
        <v>4380.4709999999995</v>
      </c>
      <c r="AS11" s="347">
        <v>4389.3140000000003</v>
      </c>
      <c r="AT11" s="347">
        <v>4389.3140000000003</v>
      </c>
      <c r="AU11" s="347">
        <v>4389.3140000000003</v>
      </c>
      <c r="AV11" s="347">
        <v>4402.6155022000003</v>
      </c>
      <c r="AW11" s="347">
        <v>4405.8439422000001</v>
      </c>
      <c r="AX11" s="347">
        <v>4407.0189954999996</v>
      </c>
      <c r="AY11" s="347">
        <v>4398.5434058999999</v>
      </c>
      <c r="AZ11" s="902">
        <v>4401.3096280999998</v>
      </c>
      <c r="BA11" s="358">
        <v>4407.72</v>
      </c>
      <c r="BB11" s="358">
        <v>4422.7550000000001</v>
      </c>
      <c r="BC11" s="358">
        <v>4432.72</v>
      </c>
      <c r="BD11" s="358">
        <v>4442.5959999999995</v>
      </c>
      <c r="BE11" s="358">
        <v>4452.29</v>
      </c>
      <c r="BF11" s="358">
        <v>4462.0540000000001</v>
      </c>
      <c r="BG11" s="358">
        <v>4471.7979999999998</v>
      </c>
      <c r="BH11" s="358">
        <v>4481.4970000000003</v>
      </c>
      <c r="BI11" s="358">
        <v>4491.2160000000003</v>
      </c>
      <c r="BJ11" s="358">
        <v>4500.9340000000002</v>
      </c>
      <c r="BK11" s="358">
        <v>4511.2259999999997</v>
      </c>
      <c r="BL11" s="358">
        <v>4520.5039999999999</v>
      </c>
      <c r="BM11" s="358">
        <v>4529.3459999999995</v>
      </c>
      <c r="BN11" s="358">
        <v>4536.5969999999998</v>
      </c>
      <c r="BO11" s="358">
        <v>4545.4309999999996</v>
      </c>
      <c r="BP11" s="358">
        <v>4554.6959999999999</v>
      </c>
      <c r="BQ11" s="358">
        <v>4565.3500000000004</v>
      </c>
      <c r="BR11" s="358">
        <v>4574.7529999999997</v>
      </c>
      <c r="BS11" s="358">
        <v>4583.8639999999996</v>
      </c>
      <c r="BT11" s="358">
        <v>4591.723</v>
      </c>
      <c r="BU11" s="358">
        <v>4600.973</v>
      </c>
      <c r="BV11" s="358">
        <v>4610.6530000000002</v>
      </c>
    </row>
    <row r="12" spans="1:74" ht="11.1" customHeight="1" x14ac:dyDescent="0.2">
      <c r="A12" s="76"/>
      <c r="B12" s="514" t="s">
        <v>288</v>
      </c>
      <c r="C12" s="346"/>
      <c r="D12" s="346"/>
      <c r="E12" s="346"/>
      <c r="F12" s="346"/>
      <c r="G12" s="346"/>
      <c r="H12" s="346"/>
      <c r="I12" s="346"/>
      <c r="J12" s="346"/>
      <c r="K12" s="346"/>
      <c r="L12" s="346"/>
      <c r="M12" s="346"/>
      <c r="N12" s="346"/>
      <c r="O12" s="346"/>
      <c r="P12" s="346"/>
      <c r="Q12" s="346"/>
      <c r="R12" s="346"/>
      <c r="S12" s="346"/>
      <c r="T12" s="346"/>
      <c r="U12" s="346"/>
      <c r="V12" s="346"/>
      <c r="W12" s="346"/>
      <c r="X12" s="346"/>
      <c r="Y12" s="346"/>
      <c r="Z12" s="346"/>
      <c r="AA12" s="346"/>
      <c r="AB12" s="346"/>
      <c r="AC12" s="346"/>
      <c r="AD12" s="346"/>
      <c r="AE12" s="346"/>
      <c r="AF12" s="346"/>
      <c r="AG12" s="346"/>
      <c r="AH12" s="346"/>
      <c r="AI12" s="346"/>
      <c r="AJ12" s="346"/>
      <c r="AK12" s="346"/>
      <c r="AL12" s="346"/>
      <c r="AM12" s="346"/>
      <c r="AN12" s="346"/>
      <c r="AO12" s="346"/>
      <c r="AP12" s="346"/>
      <c r="AQ12" s="346"/>
      <c r="AR12" s="346"/>
      <c r="AS12" s="346"/>
      <c r="AT12" s="346"/>
      <c r="AU12" s="346"/>
      <c r="AV12" s="346"/>
      <c r="AW12" s="346"/>
      <c r="AX12" s="346"/>
      <c r="AY12" s="346"/>
      <c r="AZ12" s="901"/>
      <c r="BA12" s="357"/>
      <c r="BB12" s="357"/>
      <c r="BC12" s="357"/>
      <c r="BD12" s="357"/>
      <c r="BE12" s="357"/>
      <c r="BF12" s="357"/>
      <c r="BG12" s="357"/>
      <c r="BH12" s="357"/>
      <c r="BI12" s="357"/>
      <c r="BJ12" s="357"/>
      <c r="BK12" s="357"/>
      <c r="BL12" s="357"/>
      <c r="BM12" s="357"/>
      <c r="BN12" s="357"/>
      <c r="BO12" s="357"/>
      <c r="BP12" s="357"/>
      <c r="BQ12" s="357"/>
      <c r="BR12" s="357"/>
      <c r="BS12" s="357"/>
      <c r="BT12" s="357"/>
      <c r="BU12" s="357"/>
      <c r="BV12" s="357"/>
    </row>
    <row r="13" spans="1:74" ht="11.1" customHeight="1" x14ac:dyDescent="0.2">
      <c r="A13" s="76" t="s">
        <v>289</v>
      </c>
      <c r="B13" s="515" t="s">
        <v>806</v>
      </c>
      <c r="C13" s="499">
        <v>283.161</v>
      </c>
      <c r="D13" s="499">
        <v>283.161</v>
      </c>
      <c r="E13" s="499">
        <v>283.161</v>
      </c>
      <c r="F13" s="499">
        <v>150.59200000000001</v>
      </c>
      <c r="G13" s="499">
        <v>150.59200000000001</v>
      </c>
      <c r="H13" s="499">
        <v>150.59200000000001</v>
      </c>
      <c r="I13" s="499">
        <v>99.563999999999993</v>
      </c>
      <c r="J13" s="499">
        <v>99.563999999999993</v>
      </c>
      <c r="K13" s="499">
        <v>99.563999999999993</v>
      </c>
      <c r="L13" s="499">
        <v>191.63200000000001</v>
      </c>
      <c r="M13" s="499">
        <v>191.63200000000001</v>
      </c>
      <c r="N13" s="499">
        <v>191.63200000000001</v>
      </c>
      <c r="O13" s="499">
        <v>45.912999999999997</v>
      </c>
      <c r="P13" s="499">
        <v>45.912999999999997</v>
      </c>
      <c r="Q13" s="499">
        <v>45.912999999999997</v>
      </c>
      <c r="R13" s="499">
        <v>17.585999999999999</v>
      </c>
      <c r="S13" s="499">
        <v>17.585999999999999</v>
      </c>
      <c r="T13" s="499">
        <v>17.585999999999999</v>
      </c>
      <c r="U13" s="499">
        <v>82.465999999999994</v>
      </c>
      <c r="V13" s="499">
        <v>82.465999999999994</v>
      </c>
      <c r="W13" s="499">
        <v>82.465999999999994</v>
      </c>
      <c r="X13" s="499">
        <v>68.87</v>
      </c>
      <c r="Y13" s="499">
        <v>68.87</v>
      </c>
      <c r="Z13" s="499">
        <v>68.87</v>
      </c>
      <c r="AA13" s="499">
        <v>15.467000000000001</v>
      </c>
      <c r="AB13" s="499">
        <v>15.467000000000001</v>
      </c>
      <c r="AC13" s="499">
        <v>15.467000000000001</v>
      </c>
      <c r="AD13" s="499">
        <v>97.665999999999997</v>
      </c>
      <c r="AE13" s="499">
        <v>97.665999999999997</v>
      </c>
      <c r="AF13" s="499">
        <v>97.665999999999997</v>
      </c>
      <c r="AG13" s="499">
        <v>83.262</v>
      </c>
      <c r="AH13" s="499">
        <v>83.262</v>
      </c>
      <c r="AI13" s="499">
        <v>83.262</v>
      </c>
      <c r="AJ13" s="499">
        <v>17.789000000000001</v>
      </c>
      <c r="AK13" s="499">
        <v>17.789000000000001</v>
      </c>
      <c r="AL13" s="499">
        <v>17.789000000000001</v>
      </c>
      <c r="AM13" s="499">
        <v>212.2</v>
      </c>
      <c r="AN13" s="499">
        <v>212.2</v>
      </c>
      <c r="AO13" s="499">
        <v>212.2</v>
      </c>
      <c r="AP13" s="499">
        <v>-45.79</v>
      </c>
      <c r="AQ13" s="499">
        <v>-45.79</v>
      </c>
      <c r="AR13" s="499">
        <v>-45.79</v>
      </c>
      <c r="AS13" s="499">
        <v>-59.667000000000002</v>
      </c>
      <c r="AT13" s="499">
        <v>-59.667000000000002</v>
      </c>
      <c r="AU13" s="499">
        <v>-59.667000000000002</v>
      </c>
      <c r="AV13" s="499">
        <v>-26.351673333000001</v>
      </c>
      <c r="AW13" s="499">
        <v>-16.915610000000001</v>
      </c>
      <c r="AX13" s="499">
        <v>-11.812506666999999</v>
      </c>
      <c r="AY13" s="499">
        <v>-21.126102592999999</v>
      </c>
      <c r="AZ13" s="897">
        <v>-17.126114815000001</v>
      </c>
      <c r="BA13" s="353">
        <v>-9.8962825926000004</v>
      </c>
      <c r="BB13" s="353">
        <v>5.0743822221999997</v>
      </c>
      <c r="BC13" s="353">
        <v>15.380662222</v>
      </c>
      <c r="BD13" s="353">
        <v>25.533545556</v>
      </c>
      <c r="BE13" s="353">
        <v>34.883590740999999</v>
      </c>
      <c r="BF13" s="353">
        <v>45.216761851999998</v>
      </c>
      <c r="BG13" s="353">
        <v>55.883617407000003</v>
      </c>
      <c r="BH13" s="353">
        <v>67.695622592999996</v>
      </c>
      <c r="BI13" s="353">
        <v>78.421248148000004</v>
      </c>
      <c r="BJ13" s="353">
        <v>88.871959258999993</v>
      </c>
      <c r="BK13" s="353">
        <v>99.290327778000005</v>
      </c>
      <c r="BL13" s="353">
        <v>109.00928111</v>
      </c>
      <c r="BM13" s="353">
        <v>118.27139111</v>
      </c>
      <c r="BN13" s="353">
        <v>128.74113333</v>
      </c>
      <c r="BO13" s="353">
        <v>135.84119999999999</v>
      </c>
      <c r="BP13" s="353">
        <v>141.23606667000001</v>
      </c>
      <c r="BQ13" s="353">
        <v>143.88237036999999</v>
      </c>
      <c r="BR13" s="353">
        <v>146.64935926000001</v>
      </c>
      <c r="BS13" s="353">
        <v>148.49367036999999</v>
      </c>
      <c r="BT13" s="353">
        <v>149.39182221999999</v>
      </c>
      <c r="BU13" s="353">
        <v>149.40838889</v>
      </c>
      <c r="BV13" s="353">
        <v>148.51988889</v>
      </c>
    </row>
    <row r="14" spans="1:74" ht="11.1" customHeight="1" x14ac:dyDescent="0.2">
      <c r="A14" s="76"/>
      <c r="B14" s="514" t="s">
        <v>507</v>
      </c>
      <c r="C14" s="429"/>
      <c r="D14" s="429"/>
      <c r="E14" s="429"/>
      <c r="F14" s="429"/>
      <c r="G14" s="429"/>
      <c r="H14" s="429"/>
      <c r="I14" s="429"/>
      <c r="J14" s="429"/>
      <c r="K14" s="429"/>
      <c r="L14" s="429"/>
      <c r="M14" s="429"/>
      <c r="N14" s="429"/>
      <c r="O14" s="429"/>
      <c r="P14" s="429"/>
      <c r="Q14" s="429"/>
      <c r="R14" s="429"/>
      <c r="S14" s="429"/>
      <c r="T14" s="429"/>
      <c r="U14" s="429"/>
      <c r="V14" s="429"/>
      <c r="W14" s="429"/>
      <c r="X14" s="429"/>
      <c r="Y14" s="429"/>
      <c r="Z14" s="429"/>
      <c r="AA14" s="429"/>
      <c r="AB14" s="429"/>
      <c r="AC14" s="429"/>
      <c r="AD14" s="429"/>
      <c r="AE14" s="429"/>
      <c r="AF14" s="429"/>
      <c r="AG14" s="429"/>
      <c r="AH14" s="429"/>
      <c r="AI14" s="429"/>
      <c r="AJ14" s="429"/>
      <c r="AK14" s="429"/>
      <c r="AL14" s="429"/>
      <c r="AM14" s="429"/>
      <c r="AN14" s="429"/>
      <c r="AO14" s="429"/>
      <c r="AP14" s="429"/>
      <c r="AQ14" s="429"/>
      <c r="AR14" s="429"/>
      <c r="AS14" s="429"/>
      <c r="AT14" s="429"/>
      <c r="AU14" s="429"/>
      <c r="AV14" s="429"/>
      <c r="AW14" s="429"/>
      <c r="AX14" s="429"/>
      <c r="AY14" s="429"/>
      <c r="AZ14" s="896"/>
      <c r="BA14" s="352"/>
      <c r="BB14" s="352"/>
      <c r="BC14" s="352"/>
      <c r="BD14" s="352"/>
      <c r="BE14" s="352"/>
      <c r="BF14" s="352"/>
      <c r="BG14" s="352"/>
      <c r="BH14" s="352"/>
      <c r="BI14" s="352"/>
      <c r="BJ14" s="352"/>
      <c r="BK14" s="352"/>
      <c r="BL14" s="352"/>
      <c r="BM14" s="352"/>
      <c r="BN14" s="352"/>
      <c r="BO14" s="352"/>
      <c r="BP14" s="352"/>
      <c r="BQ14" s="352"/>
      <c r="BR14" s="352"/>
      <c r="BS14" s="352"/>
      <c r="BT14" s="352"/>
      <c r="BU14" s="352"/>
      <c r="BV14" s="352"/>
    </row>
    <row r="15" spans="1:74" ht="11.1" customHeight="1" x14ac:dyDescent="0.2">
      <c r="A15" s="76" t="s">
        <v>509</v>
      </c>
      <c r="B15" s="515" t="s">
        <v>806</v>
      </c>
      <c r="C15" s="347">
        <v>3665.4670000000001</v>
      </c>
      <c r="D15" s="347">
        <v>3665.4670000000001</v>
      </c>
      <c r="E15" s="347">
        <v>3665.4670000000001</v>
      </c>
      <c r="F15" s="347">
        <v>3652.4070000000002</v>
      </c>
      <c r="G15" s="347">
        <v>3652.4070000000002</v>
      </c>
      <c r="H15" s="347">
        <v>3652.4070000000002</v>
      </c>
      <c r="I15" s="347">
        <v>3667.8449999999998</v>
      </c>
      <c r="J15" s="347">
        <v>3667.8449999999998</v>
      </c>
      <c r="K15" s="347">
        <v>3667.8449999999998</v>
      </c>
      <c r="L15" s="347">
        <v>3705.1210000000001</v>
      </c>
      <c r="M15" s="347">
        <v>3705.1210000000001</v>
      </c>
      <c r="N15" s="347">
        <v>3705.1210000000001</v>
      </c>
      <c r="O15" s="347">
        <v>3742.9079999999999</v>
      </c>
      <c r="P15" s="347">
        <v>3742.9079999999999</v>
      </c>
      <c r="Q15" s="347">
        <v>3742.9079999999999</v>
      </c>
      <c r="R15" s="347">
        <v>3773.5439999999999</v>
      </c>
      <c r="S15" s="347">
        <v>3773.5439999999999</v>
      </c>
      <c r="T15" s="347">
        <v>3773.5439999999999</v>
      </c>
      <c r="U15" s="347">
        <v>3821.2379999999998</v>
      </c>
      <c r="V15" s="347">
        <v>3821.2379999999998</v>
      </c>
      <c r="W15" s="347">
        <v>3821.2379999999998</v>
      </c>
      <c r="X15" s="347">
        <v>3865.0610000000001</v>
      </c>
      <c r="Y15" s="347">
        <v>3865.0610000000001</v>
      </c>
      <c r="Z15" s="347">
        <v>3865.0610000000001</v>
      </c>
      <c r="AA15" s="347">
        <v>3887.0549999999998</v>
      </c>
      <c r="AB15" s="347">
        <v>3887.0549999999998</v>
      </c>
      <c r="AC15" s="347">
        <v>3887.0549999999998</v>
      </c>
      <c r="AD15" s="347">
        <v>3919.17</v>
      </c>
      <c r="AE15" s="347">
        <v>3919.17</v>
      </c>
      <c r="AF15" s="347">
        <v>3919.17</v>
      </c>
      <c r="AG15" s="347">
        <v>3971.2809999999999</v>
      </c>
      <c r="AH15" s="347">
        <v>3971.2809999999999</v>
      </c>
      <c r="AI15" s="347">
        <v>3971.2809999999999</v>
      </c>
      <c r="AJ15" s="347">
        <v>4003.7809999999999</v>
      </c>
      <c r="AK15" s="347">
        <v>4003.7809999999999</v>
      </c>
      <c r="AL15" s="347">
        <v>4003.7809999999999</v>
      </c>
      <c r="AM15" s="347">
        <v>3993.9229999999998</v>
      </c>
      <c r="AN15" s="347">
        <v>3993.9229999999998</v>
      </c>
      <c r="AO15" s="347">
        <v>3993.9229999999998</v>
      </c>
      <c r="AP15" s="347">
        <v>3992.9740000000002</v>
      </c>
      <c r="AQ15" s="347">
        <v>3992.9740000000002</v>
      </c>
      <c r="AR15" s="347">
        <v>3992.9740000000002</v>
      </c>
      <c r="AS15" s="347">
        <v>4014.9830000000002</v>
      </c>
      <c r="AT15" s="347">
        <v>4014.9830000000002</v>
      </c>
      <c r="AU15" s="347">
        <v>4014.9830000000002</v>
      </c>
      <c r="AV15" s="347">
        <v>3980.2477236999998</v>
      </c>
      <c r="AW15" s="347">
        <v>3980.1015877999998</v>
      </c>
      <c r="AX15" s="347">
        <v>3990.2883531000002</v>
      </c>
      <c r="AY15" s="347">
        <v>4032.3139623000002</v>
      </c>
      <c r="AZ15" s="902">
        <v>4047.0370733999998</v>
      </c>
      <c r="BA15" s="358">
        <v>4055.9639999999999</v>
      </c>
      <c r="BB15" s="358">
        <v>4051.7930000000001</v>
      </c>
      <c r="BC15" s="358">
        <v>4054.6019999999999</v>
      </c>
      <c r="BD15" s="358">
        <v>4057.09</v>
      </c>
      <c r="BE15" s="358">
        <v>4059.2669999999998</v>
      </c>
      <c r="BF15" s="358">
        <v>4061.107</v>
      </c>
      <c r="BG15" s="358">
        <v>4062.62</v>
      </c>
      <c r="BH15" s="358">
        <v>4063.3989999999999</v>
      </c>
      <c r="BI15" s="358">
        <v>4064.5630000000001</v>
      </c>
      <c r="BJ15" s="358">
        <v>4065.7060000000001</v>
      </c>
      <c r="BK15" s="358">
        <v>4067.0450000000001</v>
      </c>
      <c r="BL15" s="358">
        <v>4067.9810000000002</v>
      </c>
      <c r="BM15" s="358">
        <v>4068.7310000000002</v>
      </c>
      <c r="BN15" s="358">
        <v>4069.201</v>
      </c>
      <c r="BO15" s="358">
        <v>4069.6509999999998</v>
      </c>
      <c r="BP15" s="358">
        <v>4069.9870000000001</v>
      </c>
      <c r="BQ15" s="358">
        <v>4070.453</v>
      </c>
      <c r="BR15" s="358">
        <v>4070.3760000000002</v>
      </c>
      <c r="BS15" s="358">
        <v>4070.002</v>
      </c>
      <c r="BT15" s="358">
        <v>4068.9520000000002</v>
      </c>
      <c r="BU15" s="358">
        <v>4068.2640000000001</v>
      </c>
      <c r="BV15" s="358">
        <v>4067.5610000000001</v>
      </c>
    </row>
    <row r="16" spans="1:74" ht="11.1" customHeight="1" x14ac:dyDescent="0.2">
      <c r="A16" s="76"/>
      <c r="B16" s="514" t="s">
        <v>508</v>
      </c>
      <c r="C16" s="429"/>
      <c r="D16" s="429"/>
      <c r="E16" s="429"/>
      <c r="F16" s="429"/>
      <c r="G16" s="429"/>
      <c r="H16" s="429"/>
      <c r="I16" s="429"/>
      <c r="J16" s="429"/>
      <c r="K16" s="429"/>
      <c r="L16" s="429"/>
      <c r="M16" s="429"/>
      <c r="N16" s="429"/>
      <c r="O16" s="429"/>
      <c r="P16" s="429"/>
      <c r="Q16" s="429"/>
      <c r="R16" s="429"/>
      <c r="S16" s="429"/>
      <c r="T16" s="429"/>
      <c r="U16" s="429"/>
      <c r="V16" s="429"/>
      <c r="W16" s="429"/>
      <c r="X16" s="429"/>
      <c r="Y16" s="429"/>
      <c r="Z16" s="429"/>
      <c r="AA16" s="429"/>
      <c r="AB16" s="429"/>
      <c r="AC16" s="429"/>
      <c r="AD16" s="429"/>
      <c r="AE16" s="429"/>
      <c r="AF16" s="429"/>
      <c r="AG16" s="429"/>
      <c r="AH16" s="429"/>
      <c r="AI16" s="429"/>
      <c r="AJ16" s="429"/>
      <c r="AK16" s="429"/>
      <c r="AL16" s="429"/>
      <c r="AM16" s="429"/>
      <c r="AN16" s="429"/>
      <c r="AO16" s="429"/>
      <c r="AP16" s="429"/>
      <c r="AQ16" s="429"/>
      <c r="AR16" s="429"/>
      <c r="AS16" s="429"/>
      <c r="AT16" s="429"/>
      <c r="AU16" s="429"/>
      <c r="AV16" s="429"/>
      <c r="AW16" s="429"/>
      <c r="AX16" s="429"/>
      <c r="AY16" s="429"/>
      <c r="AZ16" s="896"/>
      <c r="BA16" s="352"/>
      <c r="BB16" s="352"/>
      <c r="BC16" s="352"/>
      <c r="BD16" s="352"/>
      <c r="BE16" s="352"/>
      <c r="BF16" s="352"/>
      <c r="BG16" s="352"/>
      <c r="BH16" s="352"/>
      <c r="BI16" s="352"/>
      <c r="BJ16" s="352"/>
      <c r="BK16" s="352"/>
      <c r="BL16" s="352"/>
      <c r="BM16" s="352"/>
      <c r="BN16" s="352"/>
      <c r="BO16" s="352"/>
      <c r="BP16" s="352"/>
      <c r="BQ16" s="352"/>
      <c r="BR16" s="352"/>
      <c r="BS16" s="352"/>
      <c r="BT16" s="352"/>
      <c r="BU16" s="352"/>
      <c r="BV16" s="352"/>
    </row>
    <row r="17" spans="1:74" ht="11.1" customHeight="1" x14ac:dyDescent="0.2">
      <c r="A17" s="76" t="s">
        <v>510</v>
      </c>
      <c r="B17" s="515" t="s">
        <v>806</v>
      </c>
      <c r="C17" s="347">
        <v>2377.5259999999998</v>
      </c>
      <c r="D17" s="347">
        <v>2377.5259999999998</v>
      </c>
      <c r="E17" s="347">
        <v>2377.5259999999998</v>
      </c>
      <c r="F17" s="347">
        <v>2451.6869999999999</v>
      </c>
      <c r="G17" s="347">
        <v>2451.6869999999999</v>
      </c>
      <c r="H17" s="347">
        <v>2451.6869999999999</v>
      </c>
      <c r="I17" s="347">
        <v>2538.933</v>
      </c>
      <c r="J17" s="347">
        <v>2538.933</v>
      </c>
      <c r="K17" s="347">
        <v>2538.933</v>
      </c>
      <c r="L17" s="347">
        <v>2520.098</v>
      </c>
      <c r="M17" s="347">
        <v>2520.098</v>
      </c>
      <c r="N17" s="347">
        <v>2520.098</v>
      </c>
      <c r="O17" s="347">
        <v>2543.5430000000001</v>
      </c>
      <c r="P17" s="347">
        <v>2543.5430000000001</v>
      </c>
      <c r="Q17" s="347">
        <v>2543.5430000000001</v>
      </c>
      <c r="R17" s="347">
        <v>2509.2640000000001</v>
      </c>
      <c r="S17" s="347">
        <v>2509.2640000000001</v>
      </c>
      <c r="T17" s="347">
        <v>2509.2640000000001</v>
      </c>
      <c r="U17" s="347">
        <v>2536.7260000000001</v>
      </c>
      <c r="V17" s="347">
        <v>2536.7260000000001</v>
      </c>
      <c r="W17" s="347">
        <v>2536.7260000000001</v>
      </c>
      <c r="X17" s="347">
        <v>2574.6280000000002</v>
      </c>
      <c r="Y17" s="347">
        <v>2574.6280000000002</v>
      </c>
      <c r="Z17" s="347">
        <v>2574.6280000000002</v>
      </c>
      <c r="AA17" s="347">
        <v>2603.6390000000001</v>
      </c>
      <c r="AB17" s="347">
        <v>2603.6390000000001</v>
      </c>
      <c r="AC17" s="347">
        <v>2603.6390000000001</v>
      </c>
      <c r="AD17" s="347">
        <v>2607.96</v>
      </c>
      <c r="AE17" s="347">
        <v>2607.96</v>
      </c>
      <c r="AF17" s="347">
        <v>2607.96</v>
      </c>
      <c r="AG17" s="347">
        <v>2664.3380000000002</v>
      </c>
      <c r="AH17" s="347">
        <v>2664.3380000000002</v>
      </c>
      <c r="AI17" s="347">
        <v>2664.3380000000002</v>
      </c>
      <c r="AJ17" s="347">
        <v>2658.4540000000002</v>
      </c>
      <c r="AK17" s="347">
        <v>2658.4540000000002</v>
      </c>
      <c r="AL17" s="347">
        <v>2658.4540000000002</v>
      </c>
      <c r="AM17" s="347">
        <v>2659.5279999999998</v>
      </c>
      <c r="AN17" s="347">
        <v>2659.5279999999998</v>
      </c>
      <c r="AO17" s="347">
        <v>2659.5279999999998</v>
      </c>
      <c r="AP17" s="347">
        <v>2647.279</v>
      </c>
      <c r="AQ17" s="347">
        <v>2647.279</v>
      </c>
      <c r="AR17" s="347">
        <v>2647.279</v>
      </c>
      <c r="AS17" s="347">
        <v>2708.7739999999999</v>
      </c>
      <c r="AT17" s="347">
        <v>2708.7739999999999</v>
      </c>
      <c r="AU17" s="347">
        <v>2708.7739999999999</v>
      </c>
      <c r="AV17" s="347">
        <v>2721.0728021</v>
      </c>
      <c r="AW17" s="347">
        <v>2722.6744451</v>
      </c>
      <c r="AX17" s="347">
        <v>2721.5474333000002</v>
      </c>
      <c r="AY17" s="347">
        <v>2708.3793378999999</v>
      </c>
      <c r="AZ17" s="902">
        <v>2708.7793379</v>
      </c>
      <c r="BA17" s="358">
        <v>2713.4349999999999</v>
      </c>
      <c r="BB17" s="358">
        <v>2726.2809999999999</v>
      </c>
      <c r="BC17" s="358">
        <v>2736.4969999999998</v>
      </c>
      <c r="BD17" s="358">
        <v>2748.0169999999998</v>
      </c>
      <c r="BE17" s="358">
        <v>2763.0210000000002</v>
      </c>
      <c r="BF17" s="358">
        <v>2775.5169999999998</v>
      </c>
      <c r="BG17" s="358">
        <v>2787.683</v>
      </c>
      <c r="BH17" s="358">
        <v>2798.94</v>
      </c>
      <c r="BI17" s="358">
        <v>2810.8829999999998</v>
      </c>
      <c r="BJ17" s="358">
        <v>2822.933</v>
      </c>
      <c r="BK17" s="358">
        <v>2835.587</v>
      </c>
      <c r="BL17" s="358">
        <v>2847.4769999999999</v>
      </c>
      <c r="BM17" s="358">
        <v>2859.1</v>
      </c>
      <c r="BN17" s="358">
        <v>2870.4470000000001</v>
      </c>
      <c r="BO17" s="358">
        <v>2881.5430000000001</v>
      </c>
      <c r="BP17" s="358">
        <v>2892.3809999999999</v>
      </c>
      <c r="BQ17" s="358">
        <v>2903.1410000000001</v>
      </c>
      <c r="BR17" s="358">
        <v>2913.3220000000001</v>
      </c>
      <c r="BS17" s="358">
        <v>2923.107</v>
      </c>
      <c r="BT17" s="358">
        <v>2931.857</v>
      </c>
      <c r="BU17" s="358">
        <v>2941.328</v>
      </c>
      <c r="BV17" s="358">
        <v>2950.88</v>
      </c>
    </row>
    <row r="18" spans="1:74" ht="11.1" customHeight="1" x14ac:dyDescent="0.2">
      <c r="A18" s="76"/>
      <c r="B18" s="514" t="s">
        <v>512</v>
      </c>
      <c r="C18" s="429"/>
      <c r="D18" s="429"/>
      <c r="E18" s="429"/>
      <c r="F18" s="429"/>
      <c r="G18" s="429"/>
      <c r="H18" s="429"/>
      <c r="I18" s="429"/>
      <c r="J18" s="429"/>
      <c r="K18" s="429"/>
      <c r="L18" s="429"/>
      <c r="M18" s="429"/>
      <c r="N18" s="429"/>
      <c r="O18" s="429"/>
      <c r="P18" s="429"/>
      <c r="Q18" s="429"/>
      <c r="R18" s="429"/>
      <c r="S18" s="429"/>
      <c r="T18" s="429"/>
      <c r="U18" s="429"/>
      <c r="V18" s="429"/>
      <c r="W18" s="429"/>
      <c r="X18" s="429"/>
      <c r="Y18" s="429"/>
      <c r="Z18" s="429"/>
      <c r="AA18" s="429"/>
      <c r="AB18" s="429"/>
      <c r="AC18" s="429"/>
      <c r="AD18" s="429"/>
      <c r="AE18" s="429"/>
      <c r="AF18" s="429"/>
      <c r="AG18" s="429"/>
      <c r="AH18" s="429"/>
      <c r="AI18" s="429"/>
      <c r="AJ18" s="429"/>
      <c r="AK18" s="429"/>
      <c r="AL18" s="429"/>
      <c r="AM18" s="429"/>
      <c r="AN18" s="429"/>
      <c r="AO18" s="429"/>
      <c r="AP18" s="429"/>
      <c r="AQ18" s="429"/>
      <c r="AR18" s="429"/>
      <c r="AS18" s="429"/>
      <c r="AT18" s="429"/>
      <c r="AU18" s="429"/>
      <c r="AV18" s="429"/>
      <c r="AW18" s="429"/>
      <c r="AX18" s="429"/>
      <c r="AY18" s="429"/>
      <c r="AZ18" s="896"/>
      <c r="BA18" s="352"/>
      <c r="BB18" s="352"/>
      <c r="BC18" s="352"/>
      <c r="BD18" s="352"/>
      <c r="BE18" s="352"/>
      <c r="BF18" s="352"/>
      <c r="BG18" s="352"/>
      <c r="BH18" s="352"/>
      <c r="BI18" s="352"/>
      <c r="BJ18" s="352"/>
      <c r="BK18" s="352"/>
      <c r="BL18" s="352"/>
      <c r="BM18" s="352"/>
      <c r="BN18" s="352"/>
      <c r="BO18" s="352"/>
      <c r="BP18" s="352"/>
      <c r="BQ18" s="352"/>
      <c r="BR18" s="352"/>
      <c r="BS18" s="352"/>
      <c r="BT18" s="352"/>
      <c r="BU18" s="352"/>
      <c r="BV18" s="352"/>
    </row>
    <row r="19" spans="1:74" ht="11.1" customHeight="1" x14ac:dyDescent="0.2">
      <c r="A19" s="265" t="s">
        <v>511</v>
      </c>
      <c r="B19" s="515" t="s">
        <v>806</v>
      </c>
      <c r="C19" s="347">
        <v>3484.366</v>
      </c>
      <c r="D19" s="347">
        <v>3484.366</v>
      </c>
      <c r="E19" s="347">
        <v>3484.366</v>
      </c>
      <c r="F19" s="347">
        <v>3544.7310000000002</v>
      </c>
      <c r="G19" s="347">
        <v>3544.7310000000002</v>
      </c>
      <c r="H19" s="347">
        <v>3544.7310000000002</v>
      </c>
      <c r="I19" s="347">
        <v>3492.0239999999999</v>
      </c>
      <c r="J19" s="347">
        <v>3492.0239999999999</v>
      </c>
      <c r="K19" s="347">
        <v>3492.0239999999999</v>
      </c>
      <c r="L19" s="347">
        <v>3464.6149999999998</v>
      </c>
      <c r="M19" s="347">
        <v>3464.6149999999998</v>
      </c>
      <c r="N19" s="347">
        <v>3464.6149999999998</v>
      </c>
      <c r="O19" s="347">
        <v>3455.7330000000002</v>
      </c>
      <c r="P19" s="347">
        <v>3455.7330000000002</v>
      </c>
      <c r="Q19" s="347">
        <v>3455.7330000000002</v>
      </c>
      <c r="R19" s="347">
        <v>3437.3780000000002</v>
      </c>
      <c r="S19" s="347">
        <v>3437.3780000000002</v>
      </c>
      <c r="T19" s="347">
        <v>3437.3780000000002</v>
      </c>
      <c r="U19" s="347">
        <v>3462.895</v>
      </c>
      <c r="V19" s="347">
        <v>3462.895</v>
      </c>
      <c r="W19" s="347">
        <v>3462.895</v>
      </c>
      <c r="X19" s="347">
        <v>3508.7759999999998</v>
      </c>
      <c r="Y19" s="347">
        <v>3508.7759999999998</v>
      </c>
      <c r="Z19" s="347">
        <v>3508.7759999999998</v>
      </c>
      <c r="AA19" s="347">
        <v>3567.779</v>
      </c>
      <c r="AB19" s="347">
        <v>3567.779</v>
      </c>
      <c r="AC19" s="347">
        <v>3567.779</v>
      </c>
      <c r="AD19" s="347">
        <v>3640.2060000000001</v>
      </c>
      <c r="AE19" s="347">
        <v>3640.2060000000001</v>
      </c>
      <c r="AF19" s="347">
        <v>3640.2060000000001</v>
      </c>
      <c r="AG19" s="347">
        <v>3729.2330000000002</v>
      </c>
      <c r="AH19" s="347">
        <v>3729.2330000000002</v>
      </c>
      <c r="AI19" s="347">
        <v>3729.2330000000002</v>
      </c>
      <c r="AJ19" s="347">
        <v>3727.4479999999999</v>
      </c>
      <c r="AK19" s="347">
        <v>3727.4479999999999</v>
      </c>
      <c r="AL19" s="347">
        <v>3727.4479999999999</v>
      </c>
      <c r="AM19" s="347">
        <v>4040.2460000000001</v>
      </c>
      <c r="AN19" s="347">
        <v>4040.2460000000001</v>
      </c>
      <c r="AO19" s="347">
        <v>4040.2460000000001</v>
      </c>
      <c r="AP19" s="347">
        <v>3705.3159999999998</v>
      </c>
      <c r="AQ19" s="347">
        <v>3705.3159999999998</v>
      </c>
      <c r="AR19" s="347">
        <v>3705.3159999999998</v>
      </c>
      <c r="AS19" s="347">
        <v>3664.2660000000001</v>
      </c>
      <c r="AT19" s="347">
        <v>3664.2660000000001</v>
      </c>
      <c r="AU19" s="347">
        <v>3664.2660000000001</v>
      </c>
      <c r="AV19" s="347">
        <v>3635.9124456</v>
      </c>
      <c r="AW19" s="347">
        <v>3632.5020823</v>
      </c>
      <c r="AX19" s="347">
        <v>3635.5515673</v>
      </c>
      <c r="AY19" s="347">
        <v>3643.3150688000001</v>
      </c>
      <c r="AZ19" s="902">
        <v>3660.5936243000001</v>
      </c>
      <c r="BA19" s="358">
        <v>3685.6410000000001</v>
      </c>
      <c r="BB19" s="358">
        <v>3733.9290000000001</v>
      </c>
      <c r="BC19" s="358">
        <v>3762.9119999999998</v>
      </c>
      <c r="BD19" s="358">
        <v>3788.0610000000001</v>
      </c>
      <c r="BE19" s="358">
        <v>3805.0659999999998</v>
      </c>
      <c r="BF19" s="358">
        <v>3825.78</v>
      </c>
      <c r="BG19" s="358">
        <v>3845.8919999999998</v>
      </c>
      <c r="BH19" s="358">
        <v>3864.94</v>
      </c>
      <c r="BI19" s="358">
        <v>3884.1979999999999</v>
      </c>
      <c r="BJ19" s="358">
        <v>3903.2020000000002</v>
      </c>
      <c r="BK19" s="358">
        <v>3922.14</v>
      </c>
      <c r="BL19" s="358">
        <v>3940.498</v>
      </c>
      <c r="BM19" s="358">
        <v>3958.4609999999998</v>
      </c>
      <c r="BN19" s="358">
        <v>3974.07</v>
      </c>
      <c r="BO19" s="358">
        <v>3992.7179999999998</v>
      </c>
      <c r="BP19" s="358">
        <v>4012.444</v>
      </c>
      <c r="BQ19" s="358">
        <v>4036.5619999999999</v>
      </c>
      <c r="BR19" s="358">
        <v>4055.9560000000001</v>
      </c>
      <c r="BS19" s="358">
        <v>4073.9409999999998</v>
      </c>
      <c r="BT19" s="358">
        <v>4087.741</v>
      </c>
      <c r="BU19" s="358">
        <v>4104.9889999999996</v>
      </c>
      <c r="BV19" s="358">
        <v>4122.91</v>
      </c>
    </row>
    <row r="20" spans="1:74" ht="11.1" customHeight="1" x14ac:dyDescent="0.2">
      <c r="A20" s="76"/>
      <c r="B20" s="366" t="s">
        <v>280</v>
      </c>
      <c r="C20" s="103"/>
      <c r="D20" s="103"/>
      <c r="E20" s="103"/>
      <c r="F20" s="103"/>
      <c r="G20" s="103"/>
      <c r="H20" s="103"/>
      <c r="I20" s="103"/>
      <c r="J20" s="103"/>
      <c r="K20" s="103"/>
      <c r="L20" s="103"/>
      <c r="M20" s="103"/>
      <c r="N20" s="103"/>
      <c r="O20" s="103"/>
      <c r="P20" s="103"/>
      <c r="Q20" s="103"/>
      <c r="R20" s="103"/>
      <c r="S20" s="103"/>
      <c r="T20" s="103"/>
      <c r="U20" s="103"/>
      <c r="V20" s="103"/>
      <c r="W20" s="103"/>
      <c r="X20" s="103"/>
      <c r="Y20" s="103"/>
      <c r="Z20" s="103"/>
      <c r="AA20" s="103"/>
      <c r="AB20" s="103"/>
      <c r="AC20" s="103"/>
      <c r="AD20" s="103"/>
      <c r="AE20" s="103"/>
      <c r="AF20" s="103"/>
      <c r="AG20" s="103"/>
      <c r="AH20" s="103"/>
      <c r="AI20" s="103"/>
      <c r="AJ20" s="103"/>
      <c r="AK20" s="103"/>
      <c r="AL20" s="103"/>
      <c r="AM20" s="103"/>
      <c r="AN20" s="103"/>
      <c r="AO20" s="103"/>
      <c r="AP20" s="103"/>
      <c r="AQ20" s="103"/>
      <c r="AR20" s="103"/>
      <c r="AS20" s="103"/>
      <c r="AT20" s="103"/>
      <c r="AU20" s="103"/>
      <c r="AV20" s="103"/>
      <c r="AW20" s="103"/>
      <c r="AX20" s="103"/>
      <c r="AY20" s="103"/>
      <c r="AZ20" s="958"/>
      <c r="BA20" s="504"/>
      <c r="BB20" s="504"/>
      <c r="BC20" s="504"/>
      <c r="BD20" s="504"/>
      <c r="BE20" s="504"/>
      <c r="BF20" s="504"/>
      <c r="BG20" s="504"/>
      <c r="BH20" s="504"/>
      <c r="BI20" s="504"/>
      <c r="BJ20" s="504"/>
      <c r="BK20" s="504"/>
      <c r="BL20" s="504"/>
      <c r="BM20" s="504"/>
      <c r="BN20" s="504"/>
      <c r="BO20" s="504"/>
      <c r="BP20" s="504"/>
      <c r="BQ20" s="504"/>
      <c r="BR20" s="504"/>
      <c r="BS20" s="504"/>
      <c r="BT20" s="504"/>
      <c r="BU20" s="504"/>
      <c r="BV20" s="504"/>
    </row>
    <row r="21" spans="1:74" ht="11.1" customHeight="1" x14ac:dyDescent="0.2">
      <c r="A21" s="76" t="s">
        <v>281</v>
      </c>
      <c r="B21" s="515" t="s">
        <v>806</v>
      </c>
      <c r="C21" s="347">
        <v>16206.1</v>
      </c>
      <c r="D21" s="347">
        <v>16207.6</v>
      </c>
      <c r="E21" s="347">
        <v>16127.2</v>
      </c>
      <c r="F21" s="347">
        <v>16125.5</v>
      </c>
      <c r="G21" s="347">
        <v>16103</v>
      </c>
      <c r="H21" s="347">
        <v>16062.9</v>
      </c>
      <c r="I21" s="347">
        <v>16270.4</v>
      </c>
      <c r="J21" s="347">
        <v>16367.3</v>
      </c>
      <c r="K21" s="347">
        <v>16423.8</v>
      </c>
      <c r="L21" s="347">
        <v>16476.3</v>
      </c>
      <c r="M21" s="347">
        <v>16502.7</v>
      </c>
      <c r="N21" s="347">
        <v>16578.2</v>
      </c>
      <c r="O21" s="347">
        <v>16906.900000000001</v>
      </c>
      <c r="P21" s="347">
        <v>16998.2</v>
      </c>
      <c r="Q21" s="347">
        <v>17098.8</v>
      </c>
      <c r="R21" s="347">
        <v>17135.3</v>
      </c>
      <c r="S21" s="347">
        <v>17196.7</v>
      </c>
      <c r="T21" s="347">
        <v>17216.3</v>
      </c>
      <c r="U21" s="347">
        <v>17250.599999999999</v>
      </c>
      <c r="V21" s="347">
        <v>17275.3</v>
      </c>
      <c r="W21" s="347">
        <v>17282.2</v>
      </c>
      <c r="X21" s="347">
        <v>17341.3</v>
      </c>
      <c r="Y21" s="347">
        <v>17427.099999999999</v>
      </c>
      <c r="Z21" s="347">
        <v>17481.7</v>
      </c>
      <c r="AA21" s="347">
        <v>17575.400000000001</v>
      </c>
      <c r="AB21" s="347">
        <v>17596.2</v>
      </c>
      <c r="AC21" s="347">
        <v>17617</v>
      </c>
      <c r="AD21" s="347">
        <v>17638.599999999999</v>
      </c>
      <c r="AE21" s="347">
        <v>17713.3</v>
      </c>
      <c r="AF21" s="347">
        <v>17751.099999999999</v>
      </c>
      <c r="AG21" s="347">
        <v>17743.2</v>
      </c>
      <c r="AH21" s="347">
        <v>17752.900000000001</v>
      </c>
      <c r="AI21" s="347">
        <v>17769.900000000001</v>
      </c>
      <c r="AJ21" s="347">
        <v>17810.5</v>
      </c>
      <c r="AK21" s="347">
        <v>17851.400000000001</v>
      </c>
      <c r="AL21" s="347">
        <v>17867.900000000001</v>
      </c>
      <c r="AM21" s="347">
        <v>17889.8</v>
      </c>
      <c r="AN21" s="347">
        <v>17910.5</v>
      </c>
      <c r="AO21" s="347">
        <v>18029.099999999999</v>
      </c>
      <c r="AP21" s="347">
        <v>18132.900000000001</v>
      </c>
      <c r="AQ21" s="347">
        <v>17980.900000000001</v>
      </c>
      <c r="AR21" s="347">
        <v>17962.099999999999</v>
      </c>
      <c r="AS21" s="347">
        <v>18009.5</v>
      </c>
      <c r="AT21" s="347">
        <v>18027.599999999999</v>
      </c>
      <c r="AU21" s="347">
        <v>18037.900000000001</v>
      </c>
      <c r="AV21" s="347">
        <v>18018.7</v>
      </c>
      <c r="AW21" s="347">
        <v>18031.2</v>
      </c>
      <c r="AX21" s="347">
        <v>18100.180171</v>
      </c>
      <c r="AY21" s="347">
        <v>18242.203244</v>
      </c>
      <c r="AZ21" s="902">
        <v>18321.055466000002</v>
      </c>
      <c r="BA21" s="358">
        <v>18388.62</v>
      </c>
      <c r="BB21" s="358">
        <v>18429.54</v>
      </c>
      <c r="BC21" s="358">
        <v>18486.03</v>
      </c>
      <c r="BD21" s="358">
        <v>18542.740000000002</v>
      </c>
      <c r="BE21" s="358">
        <v>18600.11</v>
      </c>
      <c r="BF21" s="358">
        <v>18656.919999999998</v>
      </c>
      <c r="BG21" s="358">
        <v>18713.62</v>
      </c>
      <c r="BH21" s="358">
        <v>18776.45</v>
      </c>
      <c r="BI21" s="358">
        <v>18828.22</v>
      </c>
      <c r="BJ21" s="358">
        <v>18875.189999999999</v>
      </c>
      <c r="BK21" s="358">
        <v>18909.22</v>
      </c>
      <c r="BL21" s="358">
        <v>18952.689999999999</v>
      </c>
      <c r="BM21" s="358">
        <v>18997.46</v>
      </c>
      <c r="BN21" s="358">
        <v>19046.13</v>
      </c>
      <c r="BO21" s="358">
        <v>19091.55</v>
      </c>
      <c r="BP21" s="358">
        <v>19136.32</v>
      </c>
      <c r="BQ21" s="358">
        <v>19182.29</v>
      </c>
      <c r="BR21" s="358">
        <v>19224.36</v>
      </c>
      <c r="BS21" s="358">
        <v>19264.39</v>
      </c>
      <c r="BT21" s="358">
        <v>19294.830000000002</v>
      </c>
      <c r="BU21" s="358">
        <v>19336.41</v>
      </c>
      <c r="BV21" s="358">
        <v>19381.599999999999</v>
      </c>
    </row>
    <row r="22" spans="1:74" ht="11.1" customHeight="1" x14ac:dyDescent="0.2">
      <c r="A22" s="76"/>
      <c r="B22" s="509" t="s">
        <v>293</v>
      </c>
      <c r="C22" s="346"/>
      <c r="D22" s="346"/>
      <c r="E22" s="346"/>
      <c r="F22" s="346"/>
      <c r="G22" s="346"/>
      <c r="H22" s="346"/>
      <c r="I22" s="346"/>
      <c r="J22" s="346"/>
      <c r="K22" s="346"/>
      <c r="L22" s="346"/>
      <c r="M22" s="346"/>
      <c r="N22" s="346"/>
      <c r="O22" s="346"/>
      <c r="P22" s="346"/>
      <c r="Q22" s="346"/>
      <c r="R22" s="346"/>
      <c r="S22" s="346"/>
      <c r="T22" s="346"/>
      <c r="U22" s="346"/>
      <c r="V22" s="346"/>
      <c r="W22" s="346"/>
      <c r="X22" s="346"/>
      <c r="Y22" s="346"/>
      <c r="Z22" s="346"/>
      <c r="AA22" s="346"/>
      <c r="AB22" s="346"/>
      <c r="AC22" s="346"/>
      <c r="AD22" s="346"/>
      <c r="AE22" s="346"/>
      <c r="AF22" s="346"/>
      <c r="AG22" s="346"/>
      <c r="AH22" s="346"/>
      <c r="AI22" s="346"/>
      <c r="AJ22" s="346"/>
      <c r="AK22" s="346"/>
      <c r="AL22" s="346"/>
      <c r="AM22" s="346"/>
      <c r="AN22" s="346"/>
      <c r="AO22" s="346"/>
      <c r="AP22" s="346"/>
      <c r="AQ22" s="346"/>
      <c r="AR22" s="346"/>
      <c r="AS22" s="346"/>
      <c r="AT22" s="346"/>
      <c r="AU22" s="346"/>
      <c r="AV22" s="346"/>
      <c r="AW22" s="346"/>
      <c r="AX22" s="346"/>
      <c r="AY22" s="346"/>
      <c r="AZ22" s="901"/>
      <c r="BA22" s="357"/>
      <c r="BB22" s="357"/>
      <c r="BC22" s="357"/>
      <c r="BD22" s="357"/>
      <c r="BE22" s="357"/>
      <c r="BF22" s="357"/>
      <c r="BG22" s="357"/>
      <c r="BH22" s="357"/>
      <c r="BI22" s="357"/>
      <c r="BJ22" s="357"/>
      <c r="BK22" s="357"/>
      <c r="BL22" s="357"/>
      <c r="BM22" s="357"/>
      <c r="BN22" s="357"/>
      <c r="BO22" s="357"/>
      <c r="BP22" s="357"/>
      <c r="BQ22" s="357"/>
      <c r="BR22" s="357"/>
      <c r="BS22" s="357"/>
      <c r="BT22" s="357"/>
      <c r="BU22" s="357"/>
      <c r="BV22" s="357"/>
    </row>
    <row r="23" spans="1:74" ht="11.1" customHeight="1" x14ac:dyDescent="0.2">
      <c r="A23" s="76" t="s">
        <v>294</v>
      </c>
      <c r="B23" s="510" t="s">
        <v>1054</v>
      </c>
      <c r="C23" s="343">
        <v>150.006</v>
      </c>
      <c r="D23" s="343">
        <v>150.82499999999999</v>
      </c>
      <c r="E23" s="343">
        <v>151.315</v>
      </c>
      <c r="F23" s="343">
        <v>151.62299999999999</v>
      </c>
      <c r="G23" s="343">
        <v>151.92400000000001</v>
      </c>
      <c r="H23" s="343">
        <v>152.358</v>
      </c>
      <c r="I23" s="343">
        <v>153.072</v>
      </c>
      <c r="J23" s="343">
        <v>153.36199999999999</v>
      </c>
      <c r="K23" s="343">
        <v>153.58199999999999</v>
      </c>
      <c r="L23" s="343">
        <v>153.93899999999999</v>
      </c>
      <c r="M23" s="343">
        <v>154.24199999999999</v>
      </c>
      <c r="N23" s="343">
        <v>154.34200000000001</v>
      </c>
      <c r="O23" s="343">
        <v>154.77600000000001</v>
      </c>
      <c r="P23" s="343">
        <v>155.066</v>
      </c>
      <c r="Q23" s="343">
        <v>155.13399999999999</v>
      </c>
      <c r="R23" s="343">
        <v>155.375</v>
      </c>
      <c r="S23" s="343">
        <v>155.655</v>
      </c>
      <c r="T23" s="343">
        <v>155.88</v>
      </c>
      <c r="U23" s="343">
        <v>156.04300000000001</v>
      </c>
      <c r="V23" s="343">
        <v>156.261</v>
      </c>
      <c r="W23" s="343">
        <v>156.417</v>
      </c>
      <c r="X23" s="343">
        <v>156.57599999999999</v>
      </c>
      <c r="Y23" s="343">
        <v>156.703</v>
      </c>
      <c r="Z23" s="343">
        <v>156.857</v>
      </c>
      <c r="AA23" s="343">
        <v>157.03200000000001</v>
      </c>
      <c r="AB23" s="343">
        <v>157.238</v>
      </c>
      <c r="AC23" s="343">
        <v>157.46600000000001</v>
      </c>
      <c r="AD23" s="343">
        <v>157.53</v>
      </c>
      <c r="AE23" s="343">
        <v>157.608</v>
      </c>
      <c r="AF23" s="343">
        <v>157.69499999999999</v>
      </c>
      <c r="AG23" s="343">
        <v>157.74799999999999</v>
      </c>
      <c r="AH23" s="343">
        <v>157.75700000000001</v>
      </c>
      <c r="AI23" s="343">
        <v>157.91200000000001</v>
      </c>
      <c r="AJ23" s="343">
        <v>157.94499999999999</v>
      </c>
      <c r="AK23" s="343">
        <v>158.07900000000001</v>
      </c>
      <c r="AL23" s="343">
        <v>158.316</v>
      </c>
      <c r="AM23" s="343">
        <v>158.268</v>
      </c>
      <c r="AN23" s="343">
        <v>158.31</v>
      </c>
      <c r="AO23" s="343">
        <v>158.37700000000001</v>
      </c>
      <c r="AP23" s="343">
        <v>158.48500000000001</v>
      </c>
      <c r="AQ23" s="343">
        <v>158.49799999999999</v>
      </c>
      <c r="AR23" s="343">
        <v>158.47800000000001</v>
      </c>
      <c r="AS23" s="343">
        <v>158.542</v>
      </c>
      <c r="AT23" s="343">
        <v>158.47200000000001</v>
      </c>
      <c r="AU23" s="343">
        <v>158.548</v>
      </c>
      <c r="AV23" s="343">
        <v>158.40799999999999</v>
      </c>
      <c r="AW23" s="343">
        <v>158.44900000000001</v>
      </c>
      <c r="AX23" s="343">
        <v>158.49700000000001</v>
      </c>
      <c r="AY23" s="343">
        <v>158.62700000000001</v>
      </c>
      <c r="AZ23" s="898">
        <v>158.62163333000001</v>
      </c>
      <c r="BA23" s="354">
        <v>158.70179999999999</v>
      </c>
      <c r="BB23" s="354">
        <v>158.8015</v>
      </c>
      <c r="BC23" s="354">
        <v>158.89760000000001</v>
      </c>
      <c r="BD23" s="354">
        <v>158.99850000000001</v>
      </c>
      <c r="BE23" s="354">
        <v>159.113</v>
      </c>
      <c r="BF23" s="354">
        <v>159.21690000000001</v>
      </c>
      <c r="BG23" s="354">
        <v>159.31909999999999</v>
      </c>
      <c r="BH23" s="354">
        <v>159.42519999999999</v>
      </c>
      <c r="BI23" s="354">
        <v>159.5196</v>
      </c>
      <c r="BJ23" s="354">
        <v>159.6078</v>
      </c>
      <c r="BK23" s="354">
        <v>159.68440000000001</v>
      </c>
      <c r="BL23" s="354">
        <v>159.7647</v>
      </c>
      <c r="BM23" s="354">
        <v>159.84299999999999</v>
      </c>
      <c r="BN23" s="354">
        <v>159.92500000000001</v>
      </c>
      <c r="BO23" s="354">
        <v>159.99539999999999</v>
      </c>
      <c r="BP23" s="354">
        <v>160.05959999999999</v>
      </c>
      <c r="BQ23" s="354">
        <v>160.11410000000001</v>
      </c>
      <c r="BR23" s="354">
        <v>160.16900000000001</v>
      </c>
      <c r="BS23" s="354">
        <v>160.22069999999999</v>
      </c>
      <c r="BT23" s="354">
        <v>160.27070000000001</v>
      </c>
      <c r="BU23" s="354">
        <v>160.31460000000001</v>
      </c>
      <c r="BV23" s="354">
        <v>160.35380000000001</v>
      </c>
    </row>
    <row r="24" spans="1:74" s="78" customFormat="1" ht="11.1" customHeight="1" x14ac:dyDescent="0.2">
      <c r="A24" s="76"/>
      <c r="B24" s="509" t="s">
        <v>1598</v>
      </c>
      <c r="C24" s="343"/>
      <c r="D24" s="343"/>
      <c r="E24" s="343"/>
      <c r="F24" s="343"/>
      <c r="G24" s="343"/>
      <c r="H24" s="343"/>
      <c r="I24" s="343"/>
      <c r="J24" s="343"/>
      <c r="K24" s="343"/>
      <c r="L24" s="343"/>
      <c r="M24" s="343"/>
      <c r="N24" s="343"/>
      <c r="O24" s="343"/>
      <c r="P24" s="343"/>
      <c r="Q24" s="343"/>
      <c r="R24" s="343"/>
      <c r="S24" s="343"/>
      <c r="T24" s="343"/>
      <c r="U24" s="343"/>
      <c r="V24" s="343"/>
      <c r="W24" s="343"/>
      <c r="X24" s="343"/>
      <c r="Y24" s="343"/>
      <c r="Z24" s="343"/>
      <c r="AA24" s="343"/>
      <c r="AB24" s="343"/>
      <c r="AC24" s="343"/>
      <c r="AD24" s="343"/>
      <c r="AE24" s="343"/>
      <c r="AF24" s="343"/>
      <c r="AG24" s="343"/>
      <c r="AH24" s="343"/>
      <c r="AI24" s="343"/>
      <c r="AJ24" s="343"/>
      <c r="AK24" s="343"/>
      <c r="AL24" s="343"/>
      <c r="AM24" s="343"/>
      <c r="AN24" s="343"/>
      <c r="AO24" s="343"/>
      <c r="AP24" s="343"/>
      <c r="AQ24" s="343"/>
      <c r="AR24" s="343"/>
      <c r="AS24" s="343"/>
      <c r="AT24" s="343"/>
      <c r="AU24" s="343"/>
      <c r="AV24" s="343"/>
      <c r="AW24" s="343"/>
      <c r="AX24" s="343"/>
      <c r="AY24" s="343"/>
      <c r="AZ24" s="898"/>
      <c r="BA24" s="354"/>
      <c r="BB24" s="354"/>
      <c r="BC24" s="354"/>
      <c r="BD24" s="354"/>
      <c r="BE24" s="354"/>
      <c r="BF24" s="354"/>
      <c r="BG24" s="354"/>
      <c r="BH24" s="354"/>
      <c r="BI24" s="354"/>
      <c r="BJ24" s="354"/>
      <c r="BK24" s="354"/>
      <c r="BL24" s="354"/>
      <c r="BM24" s="354"/>
      <c r="BN24" s="354"/>
      <c r="BO24" s="354"/>
      <c r="BP24" s="354"/>
      <c r="BQ24" s="354"/>
      <c r="BR24" s="354"/>
      <c r="BS24" s="354"/>
      <c r="BT24" s="354"/>
      <c r="BU24" s="354"/>
      <c r="BV24" s="354"/>
    </row>
    <row r="25" spans="1:74" s="78" customFormat="1" ht="11.1" customHeight="1" x14ac:dyDescent="0.2">
      <c r="A25" s="76" t="s">
        <v>486</v>
      </c>
      <c r="B25" s="510" t="s">
        <v>1055</v>
      </c>
      <c r="C25" s="343">
        <v>4</v>
      </c>
      <c r="D25" s="343">
        <v>3.9</v>
      </c>
      <c r="E25" s="343">
        <v>3.7</v>
      </c>
      <c r="F25" s="343">
        <v>3.7</v>
      </c>
      <c r="G25" s="343">
        <v>3.6</v>
      </c>
      <c r="H25" s="343">
        <v>3.6</v>
      </c>
      <c r="I25" s="343">
        <v>3.5</v>
      </c>
      <c r="J25" s="343">
        <v>3.6</v>
      </c>
      <c r="K25" s="343">
        <v>3.5</v>
      </c>
      <c r="L25" s="343">
        <v>3.6</v>
      </c>
      <c r="M25" s="343">
        <v>3.6</v>
      </c>
      <c r="N25" s="343">
        <v>3.5</v>
      </c>
      <c r="O25" s="343">
        <v>3.5</v>
      </c>
      <c r="P25" s="343">
        <v>3.6</v>
      </c>
      <c r="Q25" s="343">
        <v>3.5</v>
      </c>
      <c r="R25" s="343">
        <v>3.4</v>
      </c>
      <c r="S25" s="343">
        <v>3.6</v>
      </c>
      <c r="T25" s="343">
        <v>3.6</v>
      </c>
      <c r="U25" s="343">
        <v>3.5</v>
      </c>
      <c r="V25" s="343">
        <v>3.7</v>
      </c>
      <c r="W25" s="343">
        <v>3.7</v>
      </c>
      <c r="X25" s="343">
        <v>3.9</v>
      </c>
      <c r="Y25" s="343">
        <v>3.7</v>
      </c>
      <c r="Z25" s="343">
        <v>3.8</v>
      </c>
      <c r="AA25" s="343">
        <v>3.7</v>
      </c>
      <c r="AB25" s="343">
        <v>3.9</v>
      </c>
      <c r="AC25" s="343">
        <v>3.9</v>
      </c>
      <c r="AD25" s="343">
        <v>3.9</v>
      </c>
      <c r="AE25" s="343">
        <v>3.9</v>
      </c>
      <c r="AF25" s="343">
        <v>4.0999999999999996</v>
      </c>
      <c r="AG25" s="343">
        <v>4.2</v>
      </c>
      <c r="AH25" s="343">
        <v>4.2</v>
      </c>
      <c r="AI25" s="343">
        <v>4.0999999999999996</v>
      </c>
      <c r="AJ25" s="343">
        <v>4.0999999999999996</v>
      </c>
      <c r="AK25" s="343">
        <v>4.2</v>
      </c>
      <c r="AL25" s="343">
        <v>4.0999999999999996</v>
      </c>
      <c r="AM25" s="343">
        <v>4</v>
      </c>
      <c r="AN25" s="343">
        <v>4.2</v>
      </c>
      <c r="AO25" s="343">
        <v>4.2</v>
      </c>
      <c r="AP25" s="343">
        <v>4.2</v>
      </c>
      <c r="AQ25" s="343">
        <v>4.3</v>
      </c>
      <c r="AR25" s="343">
        <v>4.0999999999999996</v>
      </c>
      <c r="AS25" s="343">
        <v>4.3</v>
      </c>
      <c r="AT25" s="343">
        <v>4.3</v>
      </c>
      <c r="AU25" s="343">
        <v>4.4000000000000004</v>
      </c>
      <c r="AV25" s="343" t="str">
        <f>"-"</f>
        <v>-</v>
      </c>
      <c r="AW25" s="343">
        <v>4.5</v>
      </c>
      <c r="AX25" s="343">
        <v>4.4000000000000004</v>
      </c>
      <c r="AY25" s="343">
        <v>4.3</v>
      </c>
      <c r="AZ25" s="898">
        <v>4.5198594443999998</v>
      </c>
      <c r="BA25" s="354">
        <v>4.5455909999999999</v>
      </c>
      <c r="BB25" s="354">
        <v>4.5798319999999997</v>
      </c>
      <c r="BC25" s="354">
        <v>4.5951300000000002</v>
      </c>
      <c r="BD25" s="354">
        <v>4.6014679999999997</v>
      </c>
      <c r="BE25" s="354">
        <v>4.5939589999999999</v>
      </c>
      <c r="BF25" s="354">
        <v>4.5860399999999997</v>
      </c>
      <c r="BG25" s="354">
        <v>4.5728239999999998</v>
      </c>
      <c r="BH25" s="354">
        <v>4.5500569999999998</v>
      </c>
      <c r="BI25" s="354">
        <v>4.5294400000000001</v>
      </c>
      <c r="BJ25" s="354">
        <v>4.5067180000000002</v>
      </c>
      <c r="BK25" s="354">
        <v>4.4779840000000002</v>
      </c>
      <c r="BL25" s="354">
        <v>4.453983</v>
      </c>
      <c r="BM25" s="354">
        <v>4.4308079999999999</v>
      </c>
      <c r="BN25" s="354">
        <v>4.4078739999999996</v>
      </c>
      <c r="BO25" s="354">
        <v>4.3867900000000004</v>
      </c>
      <c r="BP25" s="354">
        <v>4.3669700000000002</v>
      </c>
      <c r="BQ25" s="354">
        <v>4.3479979999999996</v>
      </c>
      <c r="BR25" s="354">
        <v>4.3310209999999998</v>
      </c>
      <c r="BS25" s="354">
        <v>4.31562</v>
      </c>
      <c r="BT25" s="354">
        <v>4.3024290000000001</v>
      </c>
      <c r="BU25" s="354">
        <v>4.2897090000000002</v>
      </c>
      <c r="BV25" s="354">
        <v>4.2780940000000003</v>
      </c>
    </row>
    <row r="26" spans="1:74" ht="11.1" customHeight="1" x14ac:dyDescent="0.2">
      <c r="A26" s="76"/>
      <c r="B26" s="509" t="s">
        <v>487</v>
      </c>
      <c r="C26" s="500"/>
      <c r="D26" s="500"/>
      <c r="E26" s="500"/>
      <c r="F26" s="500"/>
      <c r="G26" s="500"/>
      <c r="H26" s="500"/>
      <c r="I26" s="500"/>
      <c r="J26" s="500"/>
      <c r="K26" s="500"/>
      <c r="L26" s="500"/>
      <c r="M26" s="500"/>
      <c r="N26" s="500"/>
      <c r="O26" s="500"/>
      <c r="P26" s="500"/>
      <c r="Q26" s="500"/>
      <c r="R26" s="500"/>
      <c r="S26" s="500"/>
      <c r="T26" s="500"/>
      <c r="U26" s="500"/>
      <c r="V26" s="500"/>
      <c r="W26" s="500"/>
      <c r="X26" s="500"/>
      <c r="Y26" s="500"/>
      <c r="Z26" s="500"/>
      <c r="AA26" s="500"/>
      <c r="AB26" s="500"/>
      <c r="AC26" s="500"/>
      <c r="AD26" s="500"/>
      <c r="AE26" s="500"/>
      <c r="AF26" s="500"/>
      <c r="AG26" s="500"/>
      <c r="AH26" s="500"/>
      <c r="AI26" s="500"/>
      <c r="AJ26" s="500"/>
      <c r="AK26" s="500"/>
      <c r="AL26" s="500"/>
      <c r="AM26" s="500"/>
      <c r="AN26" s="500"/>
      <c r="AO26" s="500"/>
      <c r="AP26" s="500"/>
      <c r="AQ26" s="500"/>
      <c r="AR26" s="500"/>
      <c r="AS26" s="500"/>
      <c r="AT26" s="500"/>
      <c r="AU26" s="500"/>
      <c r="AV26" s="500"/>
      <c r="AW26" s="500"/>
      <c r="AX26" s="500"/>
      <c r="AY26" s="500"/>
      <c r="AZ26" s="959"/>
      <c r="BA26" s="505"/>
      <c r="BB26" s="505"/>
      <c r="BC26" s="505"/>
      <c r="BD26" s="505"/>
      <c r="BE26" s="505"/>
      <c r="BF26" s="505"/>
      <c r="BG26" s="505"/>
      <c r="BH26" s="505"/>
      <c r="BI26" s="505"/>
      <c r="BJ26" s="505"/>
      <c r="BK26" s="505"/>
      <c r="BL26" s="505"/>
      <c r="BM26" s="505"/>
      <c r="BN26" s="505"/>
      <c r="BO26" s="505"/>
      <c r="BP26" s="505"/>
      <c r="BQ26" s="505"/>
      <c r="BR26" s="505"/>
      <c r="BS26" s="505"/>
      <c r="BT26" s="505"/>
      <c r="BU26" s="505"/>
      <c r="BV26" s="505"/>
    </row>
    <row r="27" spans="1:74" ht="11.1" customHeight="1" x14ac:dyDescent="0.2">
      <c r="A27" s="76" t="s">
        <v>488</v>
      </c>
      <c r="B27" s="510" t="s">
        <v>1056</v>
      </c>
      <c r="C27" s="341">
        <v>1.702</v>
      </c>
      <c r="D27" s="341">
        <v>1.7350000000000001</v>
      </c>
      <c r="E27" s="341">
        <v>1.712</v>
      </c>
      <c r="F27" s="341">
        <v>1.82</v>
      </c>
      <c r="G27" s="341">
        <v>1.5309999999999999</v>
      </c>
      <c r="H27" s="341">
        <v>1.5509999999999999</v>
      </c>
      <c r="I27" s="341">
        <v>1.381</v>
      </c>
      <c r="J27" s="341">
        <v>1.5309999999999999</v>
      </c>
      <c r="K27" s="341">
        <v>1.488</v>
      </c>
      <c r="L27" s="341">
        <v>1.4350000000000001</v>
      </c>
      <c r="M27" s="341">
        <v>1.4239999999999999</v>
      </c>
      <c r="N27" s="341">
        <v>1.3080000000000001</v>
      </c>
      <c r="O27" s="341">
        <v>1.361</v>
      </c>
      <c r="P27" s="341">
        <v>1.399</v>
      </c>
      <c r="Q27" s="341">
        <v>1.377</v>
      </c>
      <c r="R27" s="341">
        <v>1.3540000000000001</v>
      </c>
      <c r="S27" s="341">
        <v>1.5840000000000001</v>
      </c>
      <c r="T27" s="341">
        <v>1.421</v>
      </c>
      <c r="U27" s="341">
        <v>1.46</v>
      </c>
      <c r="V27" s="341">
        <v>1.3169999999999999</v>
      </c>
      <c r="W27" s="341">
        <v>1.371</v>
      </c>
      <c r="X27" s="341">
        <v>1.3680000000000001</v>
      </c>
      <c r="Y27" s="341">
        <v>1.514</v>
      </c>
      <c r="Z27" s="341">
        <v>1.5209999999999999</v>
      </c>
      <c r="AA27" s="341">
        <v>1.381</v>
      </c>
      <c r="AB27" s="341">
        <v>1.552</v>
      </c>
      <c r="AC27" s="341">
        <v>1.3120000000000001</v>
      </c>
      <c r="AD27" s="341">
        <v>1.385</v>
      </c>
      <c r="AE27" s="341">
        <v>1.3160000000000001</v>
      </c>
      <c r="AF27" s="341">
        <v>1.327</v>
      </c>
      <c r="AG27" s="341">
        <v>1.2649999999999999</v>
      </c>
      <c r="AH27" s="341">
        <v>1.391</v>
      </c>
      <c r="AI27" s="341">
        <v>1.357</v>
      </c>
      <c r="AJ27" s="341">
        <v>1.3520000000000001</v>
      </c>
      <c r="AK27" s="341">
        <v>1.2949999999999999</v>
      </c>
      <c r="AL27" s="341">
        <v>1.514</v>
      </c>
      <c r="AM27" s="341">
        <v>1.3580000000000001</v>
      </c>
      <c r="AN27" s="341">
        <v>1.49</v>
      </c>
      <c r="AO27" s="341">
        <v>1.355</v>
      </c>
      <c r="AP27" s="341">
        <v>1.3979999999999999</v>
      </c>
      <c r="AQ27" s="341">
        <v>1.282</v>
      </c>
      <c r="AR27" s="341">
        <v>1.3819999999999999</v>
      </c>
      <c r="AS27" s="341">
        <v>1.42</v>
      </c>
      <c r="AT27" s="341">
        <v>1.2909999999999999</v>
      </c>
      <c r="AU27" s="341">
        <v>1.306</v>
      </c>
      <c r="AV27" s="341">
        <v>1.246</v>
      </c>
      <c r="AW27" s="341">
        <v>1.2898121852</v>
      </c>
      <c r="AX27" s="341">
        <v>1.2912877407000001</v>
      </c>
      <c r="AY27" s="341">
        <v>1.3176949630000001</v>
      </c>
      <c r="AZ27" s="896">
        <v>1.3237517406999999</v>
      </c>
      <c r="BA27" s="352">
        <v>1.3259240000000001</v>
      </c>
      <c r="BB27" s="352">
        <v>1.3187279999999999</v>
      </c>
      <c r="BC27" s="352">
        <v>1.3172459999999999</v>
      </c>
      <c r="BD27" s="352">
        <v>1.3159920000000001</v>
      </c>
      <c r="BE27" s="352">
        <v>1.312934</v>
      </c>
      <c r="BF27" s="352">
        <v>1.3136639999999999</v>
      </c>
      <c r="BG27" s="352">
        <v>1.316149</v>
      </c>
      <c r="BH27" s="352">
        <v>1.323566</v>
      </c>
      <c r="BI27" s="352">
        <v>1.327178</v>
      </c>
      <c r="BJ27" s="352">
        <v>1.330163</v>
      </c>
      <c r="BK27" s="352">
        <v>1.332557</v>
      </c>
      <c r="BL27" s="352">
        <v>1.3342590000000001</v>
      </c>
      <c r="BM27" s="352">
        <v>1.335307</v>
      </c>
      <c r="BN27" s="352">
        <v>1.333942</v>
      </c>
      <c r="BO27" s="352">
        <v>1.3349979999999999</v>
      </c>
      <c r="BP27" s="352">
        <v>1.3367169999999999</v>
      </c>
      <c r="BQ27" s="352">
        <v>1.340687</v>
      </c>
      <c r="BR27" s="352">
        <v>1.3425419999999999</v>
      </c>
      <c r="BS27" s="352">
        <v>1.3438699999999999</v>
      </c>
      <c r="BT27" s="352">
        <v>1.344787</v>
      </c>
      <c r="BU27" s="352">
        <v>1.344973</v>
      </c>
      <c r="BV27" s="352">
        <v>1.344544</v>
      </c>
    </row>
    <row r="28" spans="1:74" s="78" customFormat="1" ht="11.1" customHeight="1" x14ac:dyDescent="0.2">
      <c r="A28" s="77"/>
      <c r="B28" s="99"/>
      <c r="C28" s="343"/>
      <c r="D28" s="343"/>
      <c r="E28" s="343"/>
      <c r="F28" s="343"/>
      <c r="G28" s="343"/>
      <c r="H28" s="343"/>
      <c r="I28" s="343"/>
      <c r="J28" s="343"/>
      <c r="K28" s="343"/>
      <c r="L28" s="343"/>
      <c r="M28" s="343"/>
      <c r="N28" s="343"/>
      <c r="O28" s="343"/>
      <c r="P28" s="343"/>
      <c r="Q28" s="343"/>
      <c r="R28" s="343"/>
      <c r="S28" s="343"/>
      <c r="T28" s="343"/>
      <c r="U28" s="343"/>
      <c r="V28" s="343"/>
      <c r="W28" s="343"/>
      <c r="X28" s="343"/>
      <c r="Y28" s="343"/>
      <c r="Z28" s="343"/>
      <c r="AA28" s="343"/>
      <c r="AB28" s="343"/>
      <c r="AC28" s="343"/>
      <c r="AD28" s="343"/>
      <c r="AE28" s="343"/>
      <c r="AF28" s="343"/>
      <c r="AG28" s="343"/>
      <c r="AH28" s="343"/>
      <c r="AI28" s="343"/>
      <c r="AJ28" s="343"/>
      <c r="AK28" s="343"/>
      <c r="AL28" s="343"/>
      <c r="AM28" s="343"/>
      <c r="AN28" s="343"/>
      <c r="AO28" s="343"/>
      <c r="AP28" s="343"/>
      <c r="AQ28" s="343"/>
      <c r="AR28" s="343"/>
      <c r="AS28" s="343"/>
      <c r="AT28" s="343"/>
      <c r="AU28" s="343"/>
      <c r="AV28" s="343"/>
      <c r="AW28" s="343"/>
      <c r="AX28" s="343"/>
      <c r="AY28" s="343"/>
      <c r="AZ28" s="898"/>
      <c r="BA28" s="354"/>
      <c r="BB28" s="354"/>
      <c r="BC28" s="354"/>
      <c r="BD28" s="354"/>
      <c r="BE28" s="354"/>
      <c r="BF28" s="354"/>
      <c r="BG28" s="354"/>
      <c r="BH28" s="354"/>
      <c r="BI28" s="354"/>
      <c r="BJ28" s="354"/>
      <c r="BK28" s="354"/>
      <c r="BL28" s="354"/>
      <c r="BM28" s="354"/>
      <c r="BN28" s="354"/>
      <c r="BO28" s="354"/>
      <c r="BP28" s="354"/>
      <c r="BQ28" s="354"/>
      <c r="BR28" s="354"/>
      <c r="BS28" s="354"/>
      <c r="BT28" s="354"/>
      <c r="BU28" s="354"/>
      <c r="BV28" s="354"/>
    </row>
    <row r="29" spans="1:74" ht="11.1" customHeight="1" x14ac:dyDescent="0.2">
      <c r="A29" s="70"/>
      <c r="B29" s="129" t="s">
        <v>751</v>
      </c>
      <c r="C29" s="348"/>
      <c r="D29" s="348"/>
      <c r="E29" s="348"/>
      <c r="F29" s="348"/>
      <c r="G29" s="348"/>
      <c r="H29" s="348"/>
      <c r="I29" s="348"/>
      <c r="J29" s="348"/>
      <c r="K29" s="348"/>
      <c r="L29" s="348"/>
      <c r="M29" s="348"/>
      <c r="N29" s="348"/>
      <c r="O29" s="348"/>
      <c r="P29" s="348"/>
      <c r="Q29" s="348"/>
      <c r="R29" s="348"/>
      <c r="S29" s="348"/>
      <c r="T29" s="348"/>
      <c r="U29" s="348"/>
      <c r="V29" s="348"/>
      <c r="W29" s="348"/>
      <c r="X29" s="348"/>
      <c r="Y29" s="348"/>
      <c r="Z29" s="348"/>
      <c r="AA29" s="348"/>
      <c r="AB29" s="348"/>
      <c r="AC29" s="348"/>
      <c r="AD29" s="348"/>
      <c r="AE29" s="348"/>
      <c r="AF29" s="348"/>
      <c r="AG29" s="348"/>
      <c r="AH29" s="348"/>
      <c r="AI29" s="348"/>
      <c r="AJ29" s="348"/>
      <c r="AK29" s="348"/>
      <c r="AL29" s="348"/>
      <c r="AM29" s="348"/>
      <c r="AN29" s="348"/>
      <c r="AO29" s="348"/>
      <c r="AP29" s="348"/>
      <c r="AQ29" s="348"/>
      <c r="AR29" s="348"/>
      <c r="AS29" s="348"/>
      <c r="AT29" s="348"/>
      <c r="AU29" s="348"/>
      <c r="AV29" s="348"/>
      <c r="AW29" s="348"/>
      <c r="AX29" s="348"/>
      <c r="AY29" s="348"/>
      <c r="AZ29" s="903"/>
      <c r="BA29" s="359"/>
      <c r="BB29" s="359"/>
      <c r="BC29" s="359"/>
      <c r="BD29" s="359"/>
      <c r="BE29" s="359"/>
      <c r="BF29" s="359"/>
      <c r="BG29" s="359"/>
      <c r="BH29" s="359"/>
      <c r="BI29" s="359"/>
      <c r="BJ29" s="359"/>
      <c r="BK29" s="359"/>
      <c r="BL29" s="359"/>
      <c r="BM29" s="359"/>
      <c r="BN29" s="359"/>
      <c r="BO29" s="359"/>
      <c r="BP29" s="359"/>
      <c r="BQ29" s="359"/>
      <c r="BR29" s="359"/>
      <c r="BS29" s="359"/>
      <c r="BT29" s="359"/>
      <c r="BU29" s="359"/>
      <c r="BV29" s="359"/>
    </row>
    <row r="30" spans="1:74" ht="11.1" customHeight="1" x14ac:dyDescent="0.2">
      <c r="A30" s="265" t="s">
        <v>296</v>
      </c>
      <c r="B30" s="511" t="s">
        <v>295</v>
      </c>
      <c r="C30" s="343">
        <v>100.18559999999999</v>
      </c>
      <c r="D30" s="343">
        <v>100.8064</v>
      </c>
      <c r="E30" s="343">
        <v>101.3907</v>
      </c>
      <c r="F30" s="343">
        <v>101.44</v>
      </c>
      <c r="G30" s="343">
        <v>101.3335</v>
      </c>
      <c r="H30" s="343">
        <v>101.018</v>
      </c>
      <c r="I30" s="343">
        <v>101.223</v>
      </c>
      <c r="J30" s="343">
        <v>101.0963</v>
      </c>
      <c r="K30" s="343">
        <v>101.29179999999999</v>
      </c>
      <c r="L30" s="343">
        <v>101.2529</v>
      </c>
      <c r="M30" s="343">
        <v>100.9552</v>
      </c>
      <c r="N30" s="343">
        <v>99.766400000000004</v>
      </c>
      <c r="O30" s="343">
        <v>100.505</v>
      </c>
      <c r="P30" s="343">
        <v>100.6416</v>
      </c>
      <c r="Q30" s="343">
        <v>101.0205</v>
      </c>
      <c r="R30" s="343">
        <v>101.253</v>
      </c>
      <c r="S30" s="343">
        <v>100.9286</v>
      </c>
      <c r="T30" s="343">
        <v>100.11960000000001</v>
      </c>
      <c r="U30" s="343">
        <v>100.9067</v>
      </c>
      <c r="V30" s="343">
        <v>100.83929999999999</v>
      </c>
      <c r="W30" s="343">
        <v>101.0211</v>
      </c>
      <c r="X30" s="343">
        <v>100.4689</v>
      </c>
      <c r="Y30" s="343">
        <v>100.8639</v>
      </c>
      <c r="Z30" s="343">
        <v>100.6031</v>
      </c>
      <c r="AA30" s="343">
        <v>99.222300000000004</v>
      </c>
      <c r="AB30" s="343">
        <v>100.285</v>
      </c>
      <c r="AC30" s="343">
        <v>100.4575</v>
      </c>
      <c r="AD30" s="343">
        <v>100.24339999999999</v>
      </c>
      <c r="AE30" s="343">
        <v>100.863</v>
      </c>
      <c r="AF30" s="343">
        <v>100.89400000000001</v>
      </c>
      <c r="AG30" s="343">
        <v>99.975700000000003</v>
      </c>
      <c r="AH30" s="343">
        <v>100.43089999999999</v>
      </c>
      <c r="AI30" s="343">
        <v>99.808400000000006</v>
      </c>
      <c r="AJ30" s="343">
        <v>99.469499999999996</v>
      </c>
      <c r="AK30" s="343">
        <v>99.292500000000004</v>
      </c>
      <c r="AL30" s="343">
        <v>100.32729999999999</v>
      </c>
      <c r="AM30" s="343">
        <v>100.0647</v>
      </c>
      <c r="AN30" s="343">
        <v>101.0993</v>
      </c>
      <c r="AO30" s="343">
        <v>101.04040000000001</v>
      </c>
      <c r="AP30" s="343">
        <v>101.1279</v>
      </c>
      <c r="AQ30" s="343">
        <v>100.96550000000001</v>
      </c>
      <c r="AR30" s="343">
        <v>101.4785</v>
      </c>
      <c r="AS30" s="343">
        <v>101.89400000000001</v>
      </c>
      <c r="AT30" s="343">
        <v>101.58669999999999</v>
      </c>
      <c r="AU30" s="343">
        <v>101.7779</v>
      </c>
      <c r="AV30" s="343">
        <v>101.5163</v>
      </c>
      <c r="AW30" s="343">
        <v>101.9528</v>
      </c>
      <c r="AX30" s="343">
        <v>102.325</v>
      </c>
      <c r="AY30" s="343">
        <v>102.32733704</v>
      </c>
      <c r="AZ30" s="898">
        <v>102.35869259</v>
      </c>
      <c r="BA30" s="354">
        <v>102.2901</v>
      </c>
      <c r="BB30" s="354">
        <v>101.9213</v>
      </c>
      <c r="BC30" s="354">
        <v>101.8028</v>
      </c>
      <c r="BD30" s="354">
        <v>101.7346</v>
      </c>
      <c r="BE30" s="354">
        <v>101.76560000000001</v>
      </c>
      <c r="BF30" s="354">
        <v>101.7607</v>
      </c>
      <c r="BG30" s="354">
        <v>101.7692</v>
      </c>
      <c r="BH30" s="354">
        <v>101.8235</v>
      </c>
      <c r="BI30" s="354">
        <v>101.8342</v>
      </c>
      <c r="BJ30" s="354">
        <v>101.83369999999999</v>
      </c>
      <c r="BK30" s="354">
        <v>101.7979</v>
      </c>
      <c r="BL30" s="354">
        <v>101.79340000000001</v>
      </c>
      <c r="BM30" s="354">
        <v>101.7961</v>
      </c>
      <c r="BN30" s="354">
        <v>101.8373</v>
      </c>
      <c r="BO30" s="354">
        <v>101.8306</v>
      </c>
      <c r="BP30" s="354">
        <v>101.8073</v>
      </c>
      <c r="BQ30" s="354">
        <v>101.7017</v>
      </c>
      <c r="BR30" s="354">
        <v>101.6949</v>
      </c>
      <c r="BS30" s="354">
        <v>101.7209</v>
      </c>
      <c r="BT30" s="354">
        <v>101.8455</v>
      </c>
      <c r="BU30" s="354">
        <v>101.88809999999999</v>
      </c>
      <c r="BV30" s="354">
        <v>101.9144</v>
      </c>
    </row>
    <row r="31" spans="1:74" ht="11.1" customHeight="1" x14ac:dyDescent="0.2">
      <c r="A31" s="130" t="s">
        <v>282</v>
      </c>
      <c r="B31" s="515" t="s">
        <v>1057</v>
      </c>
      <c r="C31" s="343">
        <v>97.953500000000005</v>
      </c>
      <c r="D31" s="343">
        <v>98.522300000000001</v>
      </c>
      <c r="E31" s="343">
        <v>98.970399999999998</v>
      </c>
      <c r="F31" s="343">
        <v>98.920400000000001</v>
      </c>
      <c r="G31" s="343">
        <v>98.479900000000001</v>
      </c>
      <c r="H31" s="343">
        <v>97.938299999999998</v>
      </c>
      <c r="I31" s="343">
        <v>98.0214</v>
      </c>
      <c r="J31" s="343">
        <v>98.001900000000006</v>
      </c>
      <c r="K31" s="343">
        <v>97.993600000000001</v>
      </c>
      <c r="L31" s="343">
        <v>98.239000000000004</v>
      </c>
      <c r="M31" s="343">
        <v>97.455500000000001</v>
      </c>
      <c r="N31" s="343">
        <v>95.754499999999993</v>
      </c>
      <c r="O31" s="343">
        <v>97.433199999999999</v>
      </c>
      <c r="P31" s="343">
        <v>97.482100000000003</v>
      </c>
      <c r="Q31" s="343">
        <v>96.855199999999996</v>
      </c>
      <c r="R31" s="343">
        <v>97.773799999999994</v>
      </c>
      <c r="S31" s="343">
        <v>97.595600000000005</v>
      </c>
      <c r="T31" s="343">
        <v>96.921700000000001</v>
      </c>
      <c r="U31" s="343">
        <v>97.307500000000005</v>
      </c>
      <c r="V31" s="343">
        <v>97.2654</v>
      </c>
      <c r="W31" s="343">
        <v>97.303700000000006</v>
      </c>
      <c r="X31" s="343">
        <v>96.786000000000001</v>
      </c>
      <c r="Y31" s="343">
        <v>97.2483</v>
      </c>
      <c r="Z31" s="343">
        <v>97.244500000000002</v>
      </c>
      <c r="AA31" s="343">
        <v>95.745699999999999</v>
      </c>
      <c r="AB31" s="343">
        <v>96.955299999999994</v>
      </c>
      <c r="AC31" s="343">
        <v>97.089600000000004</v>
      </c>
      <c r="AD31" s="343">
        <v>96.563999999999993</v>
      </c>
      <c r="AE31" s="343">
        <v>97.104600000000005</v>
      </c>
      <c r="AF31" s="343">
        <v>96.926400000000001</v>
      </c>
      <c r="AG31" s="343">
        <v>96.166300000000007</v>
      </c>
      <c r="AH31" s="343">
        <v>96.624399999999994</v>
      </c>
      <c r="AI31" s="343">
        <v>96.086399999999998</v>
      </c>
      <c r="AJ31" s="343">
        <v>95.444900000000004</v>
      </c>
      <c r="AK31" s="343">
        <v>95.724599999999995</v>
      </c>
      <c r="AL31" s="343">
        <v>96.1524</v>
      </c>
      <c r="AM31" s="343">
        <v>95.767300000000006</v>
      </c>
      <c r="AN31" s="343">
        <v>96.955399999999997</v>
      </c>
      <c r="AO31" s="343">
        <v>97.389799999999994</v>
      </c>
      <c r="AP31" s="343">
        <v>97.331400000000002</v>
      </c>
      <c r="AQ31" s="343">
        <v>97.248199999999997</v>
      </c>
      <c r="AR31" s="343">
        <v>97.579400000000007</v>
      </c>
      <c r="AS31" s="343">
        <v>98.069299999999998</v>
      </c>
      <c r="AT31" s="343">
        <v>98.036699999999996</v>
      </c>
      <c r="AU31" s="343">
        <v>98.191900000000004</v>
      </c>
      <c r="AV31" s="343">
        <v>97.625299999999996</v>
      </c>
      <c r="AW31" s="343">
        <v>97.977999999999994</v>
      </c>
      <c r="AX31" s="343">
        <v>98.178700000000006</v>
      </c>
      <c r="AY31" s="343">
        <v>98.457135555999997</v>
      </c>
      <c r="AZ31" s="898">
        <v>98.555092221999999</v>
      </c>
      <c r="BA31" s="354">
        <v>98.552880000000002</v>
      </c>
      <c r="BB31" s="354">
        <v>98.240650000000002</v>
      </c>
      <c r="BC31" s="354">
        <v>98.195499999999996</v>
      </c>
      <c r="BD31" s="354">
        <v>98.207579999999993</v>
      </c>
      <c r="BE31" s="354">
        <v>98.331329999999994</v>
      </c>
      <c r="BF31" s="354">
        <v>98.417029999999997</v>
      </c>
      <c r="BG31" s="354">
        <v>98.519120000000001</v>
      </c>
      <c r="BH31" s="354">
        <v>98.686430000000001</v>
      </c>
      <c r="BI31" s="354">
        <v>98.784679999999994</v>
      </c>
      <c r="BJ31" s="354">
        <v>98.862719999999996</v>
      </c>
      <c r="BK31" s="354">
        <v>98.871700000000004</v>
      </c>
      <c r="BL31" s="354">
        <v>98.945909999999998</v>
      </c>
      <c r="BM31" s="354">
        <v>99.036510000000007</v>
      </c>
      <c r="BN31" s="354">
        <v>99.206419999999994</v>
      </c>
      <c r="BO31" s="354">
        <v>99.282629999999997</v>
      </c>
      <c r="BP31" s="354">
        <v>99.328040000000001</v>
      </c>
      <c r="BQ31" s="354">
        <v>99.27328</v>
      </c>
      <c r="BR31" s="354">
        <v>99.309139999999999</v>
      </c>
      <c r="BS31" s="354">
        <v>99.366240000000005</v>
      </c>
      <c r="BT31" s="354">
        <v>99.507480000000001</v>
      </c>
      <c r="BU31" s="354">
        <v>99.559880000000007</v>
      </c>
      <c r="BV31" s="354">
        <v>99.586340000000007</v>
      </c>
    </row>
    <row r="32" spans="1:74" ht="11.1" customHeight="1" x14ac:dyDescent="0.2">
      <c r="A32" s="266" t="s">
        <v>500</v>
      </c>
      <c r="B32" s="516" t="s">
        <v>1051</v>
      </c>
      <c r="C32" s="343">
        <v>103.7313</v>
      </c>
      <c r="D32" s="343">
        <v>105.01179999999999</v>
      </c>
      <c r="E32" s="343">
        <v>105.01179999999999</v>
      </c>
      <c r="F32" s="343">
        <v>104.9546</v>
      </c>
      <c r="G32" s="343">
        <v>104.6437</v>
      </c>
      <c r="H32" s="343">
        <v>104.5685</v>
      </c>
      <c r="I32" s="343">
        <v>104.2671</v>
      </c>
      <c r="J32" s="343">
        <v>104.3343</v>
      </c>
      <c r="K32" s="343">
        <v>104.46729999999999</v>
      </c>
      <c r="L32" s="343">
        <v>104.64490000000001</v>
      </c>
      <c r="M32" s="343">
        <v>104.29219999999999</v>
      </c>
      <c r="N32" s="343">
        <v>102.6683</v>
      </c>
      <c r="O32" s="343">
        <v>104.67400000000001</v>
      </c>
      <c r="P32" s="343">
        <v>104.36239999999999</v>
      </c>
      <c r="Q32" s="343">
        <v>103.0971</v>
      </c>
      <c r="R32" s="343">
        <v>103.3466</v>
      </c>
      <c r="S32" s="343">
        <v>103.6722</v>
      </c>
      <c r="T32" s="343">
        <v>102.03</v>
      </c>
      <c r="U32" s="343">
        <v>101.3032</v>
      </c>
      <c r="V32" s="343">
        <v>102.5175</v>
      </c>
      <c r="W32" s="343">
        <v>102.29649999999999</v>
      </c>
      <c r="X32" s="343">
        <v>103.1369</v>
      </c>
      <c r="Y32" s="343">
        <v>103.03749999999999</v>
      </c>
      <c r="Z32" s="343">
        <v>102.7332</v>
      </c>
      <c r="AA32" s="343">
        <v>102.1968</v>
      </c>
      <c r="AB32" s="343">
        <v>103.0378</v>
      </c>
      <c r="AC32" s="343">
        <v>102.6746</v>
      </c>
      <c r="AD32" s="343">
        <v>102.6621</v>
      </c>
      <c r="AE32" s="343">
        <v>103.5547</v>
      </c>
      <c r="AF32" s="343">
        <v>102.7512</v>
      </c>
      <c r="AG32" s="343">
        <v>103.12560000000001</v>
      </c>
      <c r="AH32" s="343">
        <v>102.1906</v>
      </c>
      <c r="AI32" s="343">
        <v>103.057</v>
      </c>
      <c r="AJ32" s="343">
        <v>102.9605</v>
      </c>
      <c r="AK32" s="343">
        <v>103.1661</v>
      </c>
      <c r="AL32" s="343">
        <v>104.07899999999999</v>
      </c>
      <c r="AM32" s="343">
        <v>104.37430000000001</v>
      </c>
      <c r="AN32" s="343">
        <v>103.72629999999999</v>
      </c>
      <c r="AO32" s="343">
        <v>103.9919</v>
      </c>
      <c r="AP32" s="343">
        <v>104.163</v>
      </c>
      <c r="AQ32" s="343">
        <v>104.1373</v>
      </c>
      <c r="AR32" s="343">
        <v>104.0003</v>
      </c>
      <c r="AS32" s="343">
        <v>104.46720000000001</v>
      </c>
      <c r="AT32" s="343">
        <v>104.7273</v>
      </c>
      <c r="AU32" s="343">
        <v>104.7693</v>
      </c>
      <c r="AV32" s="343">
        <v>104.0444</v>
      </c>
      <c r="AW32" s="343">
        <v>105.3677</v>
      </c>
      <c r="AX32" s="343">
        <v>106.402</v>
      </c>
      <c r="AY32" s="343">
        <v>105.86630741</v>
      </c>
      <c r="AZ32" s="898">
        <v>106.14068519</v>
      </c>
      <c r="BA32" s="354">
        <v>106.4012</v>
      </c>
      <c r="BB32" s="354">
        <v>106.688</v>
      </c>
      <c r="BC32" s="354">
        <v>106.8907</v>
      </c>
      <c r="BD32" s="354">
        <v>107.04949999999999</v>
      </c>
      <c r="BE32" s="354">
        <v>107.1037</v>
      </c>
      <c r="BF32" s="354">
        <v>107.22</v>
      </c>
      <c r="BG32" s="354">
        <v>107.3378</v>
      </c>
      <c r="BH32" s="354">
        <v>107.46550000000001</v>
      </c>
      <c r="BI32" s="354">
        <v>107.58</v>
      </c>
      <c r="BJ32" s="354">
        <v>107.6896</v>
      </c>
      <c r="BK32" s="354">
        <v>107.78319999999999</v>
      </c>
      <c r="BL32" s="354">
        <v>107.8916</v>
      </c>
      <c r="BM32" s="354">
        <v>108.0035</v>
      </c>
      <c r="BN32" s="354">
        <v>108.11879999999999</v>
      </c>
      <c r="BO32" s="354">
        <v>108.2381</v>
      </c>
      <c r="BP32" s="354">
        <v>108.3612</v>
      </c>
      <c r="BQ32" s="354">
        <v>108.4919</v>
      </c>
      <c r="BR32" s="354">
        <v>108.61960000000001</v>
      </c>
      <c r="BS32" s="354">
        <v>108.74809999999999</v>
      </c>
      <c r="BT32" s="354">
        <v>108.8755</v>
      </c>
      <c r="BU32" s="354">
        <v>109.0074</v>
      </c>
      <c r="BV32" s="354">
        <v>109.1416</v>
      </c>
    </row>
    <row r="33" spans="1:74" ht="11.1" customHeight="1" x14ac:dyDescent="0.2">
      <c r="A33" s="266" t="s">
        <v>501</v>
      </c>
      <c r="B33" s="516" t="s">
        <v>1052</v>
      </c>
      <c r="C33" s="343">
        <v>94.238699999999994</v>
      </c>
      <c r="D33" s="343">
        <v>94.963899999999995</v>
      </c>
      <c r="E33" s="343">
        <v>94.856399999999994</v>
      </c>
      <c r="F33" s="343">
        <v>94.293400000000005</v>
      </c>
      <c r="G33" s="343">
        <v>93.782499999999999</v>
      </c>
      <c r="H33" s="343">
        <v>93.053899999999999</v>
      </c>
      <c r="I33" s="343">
        <v>91.597399999999993</v>
      </c>
      <c r="J33" s="343">
        <v>89.057299999999998</v>
      </c>
      <c r="K33" s="343">
        <v>88.313900000000004</v>
      </c>
      <c r="L33" s="343">
        <v>86.169799999999995</v>
      </c>
      <c r="M33" s="343">
        <v>87.654499999999999</v>
      </c>
      <c r="N33" s="343">
        <v>83.128100000000003</v>
      </c>
      <c r="O33" s="343">
        <v>84.742599999999996</v>
      </c>
      <c r="P33" s="343">
        <v>83.123400000000004</v>
      </c>
      <c r="Q33" s="343">
        <v>83.297600000000003</v>
      </c>
      <c r="R33" s="343">
        <v>81.486900000000006</v>
      </c>
      <c r="S33" s="343">
        <v>82.660700000000006</v>
      </c>
      <c r="T33" s="343">
        <v>81.959800000000001</v>
      </c>
      <c r="U33" s="343">
        <v>80.427700000000002</v>
      </c>
      <c r="V33" s="343">
        <v>81.671700000000001</v>
      </c>
      <c r="W33" s="343">
        <v>83.310599999999994</v>
      </c>
      <c r="X33" s="343">
        <v>82.829800000000006</v>
      </c>
      <c r="Y33" s="343">
        <v>83.365399999999994</v>
      </c>
      <c r="Z33" s="343">
        <v>83.217299999999994</v>
      </c>
      <c r="AA33" s="343">
        <v>82.416200000000003</v>
      </c>
      <c r="AB33" s="343">
        <v>83.743099999999998</v>
      </c>
      <c r="AC33" s="343">
        <v>83.626599999999996</v>
      </c>
      <c r="AD33" s="343">
        <v>83.556100000000001</v>
      </c>
      <c r="AE33" s="343">
        <v>83.537700000000001</v>
      </c>
      <c r="AF33" s="343">
        <v>83.454899999999995</v>
      </c>
      <c r="AG33" s="343">
        <v>83.615399999999994</v>
      </c>
      <c r="AH33" s="343">
        <v>83.599199999999996</v>
      </c>
      <c r="AI33" s="343">
        <v>83.825000000000003</v>
      </c>
      <c r="AJ33" s="343">
        <v>83.016099999999994</v>
      </c>
      <c r="AK33" s="343">
        <v>83.752499999999998</v>
      </c>
      <c r="AL33" s="343">
        <v>82.94</v>
      </c>
      <c r="AM33" s="343">
        <v>83.386700000000005</v>
      </c>
      <c r="AN33" s="343">
        <v>82.347899999999996</v>
      </c>
      <c r="AO33" s="343">
        <v>81.627700000000004</v>
      </c>
      <c r="AP33" s="343">
        <v>81.084699999999998</v>
      </c>
      <c r="AQ33" s="343">
        <v>80.858599999999996</v>
      </c>
      <c r="AR33" s="343">
        <v>82.142499999999998</v>
      </c>
      <c r="AS33" s="343">
        <v>82.004000000000005</v>
      </c>
      <c r="AT33" s="343">
        <v>81.466999999999999</v>
      </c>
      <c r="AU33" s="343">
        <v>81.106200000000001</v>
      </c>
      <c r="AV33" s="343">
        <v>81.273600000000002</v>
      </c>
      <c r="AW33" s="343">
        <v>80.602900000000005</v>
      </c>
      <c r="AX33" s="343">
        <v>80.371499999999997</v>
      </c>
      <c r="AY33" s="343">
        <v>80.656389630000007</v>
      </c>
      <c r="AZ33" s="898">
        <v>80.582264073999994</v>
      </c>
      <c r="BA33" s="354">
        <v>80.491550000000004</v>
      </c>
      <c r="BB33" s="354">
        <v>80.240660000000005</v>
      </c>
      <c r="BC33" s="354">
        <v>80.224440000000001</v>
      </c>
      <c r="BD33" s="354">
        <v>80.299310000000006</v>
      </c>
      <c r="BE33" s="354">
        <v>80.603819999999999</v>
      </c>
      <c r="BF33" s="354">
        <v>80.756969999999995</v>
      </c>
      <c r="BG33" s="354">
        <v>80.897300000000001</v>
      </c>
      <c r="BH33" s="354">
        <v>81.019480000000001</v>
      </c>
      <c r="BI33" s="354">
        <v>81.138170000000002</v>
      </c>
      <c r="BJ33" s="354">
        <v>81.248050000000006</v>
      </c>
      <c r="BK33" s="354">
        <v>81.326549999999997</v>
      </c>
      <c r="BL33" s="354">
        <v>81.435699999999997</v>
      </c>
      <c r="BM33" s="354">
        <v>81.552930000000003</v>
      </c>
      <c r="BN33" s="354">
        <v>81.790710000000004</v>
      </c>
      <c r="BO33" s="354">
        <v>81.839780000000005</v>
      </c>
      <c r="BP33" s="354">
        <v>81.81259</v>
      </c>
      <c r="BQ33" s="354">
        <v>81.548580000000001</v>
      </c>
      <c r="BR33" s="354">
        <v>81.489310000000003</v>
      </c>
      <c r="BS33" s="354">
        <v>81.474209999999999</v>
      </c>
      <c r="BT33" s="354">
        <v>81.650639999999996</v>
      </c>
      <c r="BU33" s="354">
        <v>81.613349999999997</v>
      </c>
      <c r="BV33" s="354">
        <v>81.509699999999995</v>
      </c>
    </row>
    <row r="34" spans="1:74" ht="11.1" customHeight="1" x14ac:dyDescent="0.2">
      <c r="A34" s="266" t="s">
        <v>502</v>
      </c>
      <c r="B34" s="516" t="s">
        <v>1396</v>
      </c>
      <c r="C34" s="343">
        <v>88.280299999999997</v>
      </c>
      <c r="D34" s="343">
        <v>88.807100000000005</v>
      </c>
      <c r="E34" s="343">
        <v>88.896100000000004</v>
      </c>
      <c r="F34" s="343">
        <v>87.941100000000006</v>
      </c>
      <c r="G34" s="343">
        <v>88.004000000000005</v>
      </c>
      <c r="H34" s="343">
        <v>86.307299999999998</v>
      </c>
      <c r="I34" s="343">
        <v>85.333799999999997</v>
      </c>
      <c r="J34" s="343">
        <v>86.333500000000001</v>
      </c>
      <c r="K34" s="343">
        <v>87.780199999999994</v>
      </c>
      <c r="L34" s="343">
        <v>86.438000000000002</v>
      </c>
      <c r="M34" s="343">
        <v>86.890100000000004</v>
      </c>
      <c r="N34" s="343">
        <v>83.498400000000004</v>
      </c>
      <c r="O34" s="343">
        <v>85.645799999999994</v>
      </c>
      <c r="P34" s="343">
        <v>84.978099999999998</v>
      </c>
      <c r="Q34" s="343">
        <v>86.0137</v>
      </c>
      <c r="R34" s="343">
        <v>87.468400000000003</v>
      </c>
      <c r="S34" s="343">
        <v>86.851200000000006</v>
      </c>
      <c r="T34" s="343">
        <v>86.467600000000004</v>
      </c>
      <c r="U34" s="343">
        <v>87.424400000000006</v>
      </c>
      <c r="V34" s="343">
        <v>88.073800000000006</v>
      </c>
      <c r="W34" s="343">
        <v>88.807100000000005</v>
      </c>
      <c r="X34" s="343">
        <v>88.510900000000007</v>
      </c>
      <c r="Y34" s="343">
        <v>89.6845</v>
      </c>
      <c r="Z34" s="343">
        <v>90.448899999999995</v>
      </c>
      <c r="AA34" s="343">
        <v>88.223299999999995</v>
      </c>
      <c r="AB34" s="343">
        <v>88.867400000000004</v>
      </c>
      <c r="AC34" s="343">
        <v>90.633600000000001</v>
      </c>
      <c r="AD34" s="343">
        <v>88.069100000000006</v>
      </c>
      <c r="AE34" s="343">
        <v>89.586100000000002</v>
      </c>
      <c r="AF34" s="343">
        <v>89.162000000000006</v>
      </c>
      <c r="AG34" s="343">
        <v>89.4495</v>
      </c>
      <c r="AH34" s="343">
        <v>90.076300000000003</v>
      </c>
      <c r="AI34" s="343">
        <v>89.998099999999994</v>
      </c>
      <c r="AJ34" s="343">
        <v>91.560400000000001</v>
      </c>
      <c r="AK34" s="343">
        <v>89.436599999999999</v>
      </c>
      <c r="AL34" s="343">
        <v>91.352000000000004</v>
      </c>
      <c r="AM34" s="343">
        <v>90.312299999999993</v>
      </c>
      <c r="AN34" s="343">
        <v>89.996700000000004</v>
      </c>
      <c r="AO34" s="343">
        <v>89.3596</v>
      </c>
      <c r="AP34" s="343">
        <v>88.966499999999996</v>
      </c>
      <c r="AQ34" s="343">
        <v>89.856399999999994</v>
      </c>
      <c r="AR34" s="343">
        <v>91.156800000000004</v>
      </c>
      <c r="AS34" s="343">
        <v>89.754599999999996</v>
      </c>
      <c r="AT34" s="343">
        <v>89.475200000000001</v>
      </c>
      <c r="AU34" s="343">
        <v>89.668099999999995</v>
      </c>
      <c r="AV34" s="343">
        <v>88.613100000000003</v>
      </c>
      <c r="AW34" s="343">
        <v>91.668800000000005</v>
      </c>
      <c r="AX34" s="343">
        <v>93.301199999999994</v>
      </c>
      <c r="AY34" s="343">
        <v>91.473905926</v>
      </c>
      <c r="AZ34" s="898">
        <v>91.563984814999998</v>
      </c>
      <c r="BA34" s="354">
        <v>91.624250000000004</v>
      </c>
      <c r="BB34" s="354">
        <v>91.657349999999994</v>
      </c>
      <c r="BC34" s="354">
        <v>91.656000000000006</v>
      </c>
      <c r="BD34" s="354">
        <v>91.622839999999997</v>
      </c>
      <c r="BE34" s="354">
        <v>91.539619999999999</v>
      </c>
      <c r="BF34" s="354">
        <v>91.456540000000004</v>
      </c>
      <c r="BG34" s="354">
        <v>91.355350000000001</v>
      </c>
      <c r="BH34" s="354">
        <v>91.225480000000005</v>
      </c>
      <c r="BI34" s="354">
        <v>91.095979999999997</v>
      </c>
      <c r="BJ34" s="354">
        <v>90.956299999999999</v>
      </c>
      <c r="BK34" s="354">
        <v>90.785510000000002</v>
      </c>
      <c r="BL34" s="354">
        <v>90.641130000000004</v>
      </c>
      <c r="BM34" s="354">
        <v>90.50224</v>
      </c>
      <c r="BN34" s="354">
        <v>90.390270000000001</v>
      </c>
      <c r="BO34" s="354">
        <v>90.246290000000002</v>
      </c>
      <c r="BP34" s="354">
        <v>90.091729999999998</v>
      </c>
      <c r="BQ34" s="354">
        <v>89.887829999999994</v>
      </c>
      <c r="BR34" s="354">
        <v>89.741169999999997</v>
      </c>
      <c r="BS34" s="354">
        <v>89.613010000000003</v>
      </c>
      <c r="BT34" s="354">
        <v>89.529290000000003</v>
      </c>
      <c r="BU34" s="354">
        <v>89.418629999999993</v>
      </c>
      <c r="BV34" s="354">
        <v>89.307000000000002</v>
      </c>
    </row>
    <row r="35" spans="1:74" ht="11.1" customHeight="1" x14ac:dyDescent="0.2">
      <c r="A35" s="266" t="s">
        <v>503</v>
      </c>
      <c r="B35" s="516" t="s">
        <v>1053</v>
      </c>
      <c r="C35" s="343">
        <v>99.037800000000004</v>
      </c>
      <c r="D35" s="343">
        <v>98.632099999999994</v>
      </c>
      <c r="E35" s="343">
        <v>98.581699999999998</v>
      </c>
      <c r="F35" s="343">
        <v>97.468100000000007</v>
      </c>
      <c r="G35" s="343">
        <v>97.407499999999999</v>
      </c>
      <c r="H35" s="343">
        <v>96.602699999999999</v>
      </c>
      <c r="I35" s="343">
        <v>96.249499999999998</v>
      </c>
      <c r="J35" s="343">
        <v>95.993899999999996</v>
      </c>
      <c r="K35" s="343">
        <v>95.400400000000005</v>
      </c>
      <c r="L35" s="343">
        <v>95.289900000000003</v>
      </c>
      <c r="M35" s="343">
        <v>95.007300000000001</v>
      </c>
      <c r="N35" s="343">
        <v>91.928600000000003</v>
      </c>
      <c r="O35" s="343">
        <v>95.431700000000006</v>
      </c>
      <c r="P35" s="343">
        <v>97.400599999999997</v>
      </c>
      <c r="Q35" s="343">
        <v>97.317400000000006</v>
      </c>
      <c r="R35" s="343">
        <v>98.195999999999998</v>
      </c>
      <c r="S35" s="343">
        <v>97.174899999999994</v>
      </c>
      <c r="T35" s="343">
        <v>97.443799999999996</v>
      </c>
      <c r="U35" s="343">
        <v>97.269800000000004</v>
      </c>
      <c r="V35" s="343">
        <v>97.811700000000002</v>
      </c>
      <c r="W35" s="343">
        <v>98.473799999999997</v>
      </c>
      <c r="X35" s="343">
        <v>97.901700000000005</v>
      </c>
      <c r="Y35" s="343">
        <v>97.812200000000004</v>
      </c>
      <c r="Z35" s="343">
        <v>98.427199999999999</v>
      </c>
      <c r="AA35" s="343">
        <v>96.384200000000007</v>
      </c>
      <c r="AB35" s="343">
        <v>98.414400000000001</v>
      </c>
      <c r="AC35" s="343">
        <v>98.308800000000005</v>
      </c>
      <c r="AD35" s="343">
        <v>98.474100000000007</v>
      </c>
      <c r="AE35" s="343">
        <v>99.533000000000001</v>
      </c>
      <c r="AF35" s="343">
        <v>99.940600000000003</v>
      </c>
      <c r="AG35" s="343">
        <v>99.907499999999999</v>
      </c>
      <c r="AH35" s="343">
        <v>99.979399999999998</v>
      </c>
      <c r="AI35" s="343">
        <v>100.2517</v>
      </c>
      <c r="AJ35" s="343">
        <v>100.92959999999999</v>
      </c>
      <c r="AK35" s="343">
        <v>101.89879999999999</v>
      </c>
      <c r="AL35" s="343">
        <v>102.09990000000001</v>
      </c>
      <c r="AM35" s="343">
        <v>100.90819999999999</v>
      </c>
      <c r="AN35" s="343">
        <v>102.3781</v>
      </c>
      <c r="AO35" s="343">
        <v>103.33199999999999</v>
      </c>
      <c r="AP35" s="343">
        <v>103.012</v>
      </c>
      <c r="AQ35" s="343">
        <v>101.6048</v>
      </c>
      <c r="AR35" s="343">
        <v>102.9333</v>
      </c>
      <c r="AS35" s="343">
        <v>104.258</v>
      </c>
      <c r="AT35" s="343">
        <v>104.3873</v>
      </c>
      <c r="AU35" s="343">
        <v>104.6264</v>
      </c>
      <c r="AV35" s="343">
        <v>103.9556</v>
      </c>
      <c r="AW35" s="343">
        <v>103.8535</v>
      </c>
      <c r="AX35" s="343">
        <v>103.76739999999999</v>
      </c>
      <c r="AY35" s="343">
        <v>103.99317406999999</v>
      </c>
      <c r="AZ35" s="898">
        <v>103.98008519</v>
      </c>
      <c r="BA35" s="354">
        <v>103.9188</v>
      </c>
      <c r="BB35" s="354">
        <v>103.5728</v>
      </c>
      <c r="BC35" s="354">
        <v>103.59269999999999</v>
      </c>
      <c r="BD35" s="354">
        <v>103.7419</v>
      </c>
      <c r="BE35" s="354">
        <v>104.21720000000001</v>
      </c>
      <c r="BF35" s="354">
        <v>104.4774</v>
      </c>
      <c r="BG35" s="354">
        <v>104.7191</v>
      </c>
      <c r="BH35" s="354">
        <v>104.9627</v>
      </c>
      <c r="BI35" s="354">
        <v>105.15260000000001</v>
      </c>
      <c r="BJ35" s="354">
        <v>105.30889999999999</v>
      </c>
      <c r="BK35" s="354">
        <v>105.30540000000001</v>
      </c>
      <c r="BL35" s="354">
        <v>105.4894</v>
      </c>
      <c r="BM35" s="354">
        <v>105.7347</v>
      </c>
      <c r="BN35" s="354">
        <v>106.2282</v>
      </c>
      <c r="BO35" s="354">
        <v>106.4558</v>
      </c>
      <c r="BP35" s="354">
        <v>106.60429999999999</v>
      </c>
      <c r="BQ35" s="354">
        <v>106.4884</v>
      </c>
      <c r="BR35" s="354">
        <v>106.61790000000001</v>
      </c>
      <c r="BS35" s="354">
        <v>106.8075</v>
      </c>
      <c r="BT35" s="354">
        <v>107.2085</v>
      </c>
      <c r="BU35" s="354">
        <v>107.40470000000001</v>
      </c>
      <c r="BV35" s="354">
        <v>107.5475</v>
      </c>
    </row>
    <row r="36" spans="1:74" ht="11.1" customHeight="1" x14ac:dyDescent="0.2">
      <c r="A36" s="266" t="s">
        <v>504</v>
      </c>
      <c r="B36" s="516" t="s">
        <v>1397</v>
      </c>
      <c r="C36" s="343">
        <v>102.03440000000001</v>
      </c>
      <c r="D36" s="343">
        <v>105.1039</v>
      </c>
      <c r="E36" s="343">
        <v>104.05500000000001</v>
      </c>
      <c r="F36" s="343">
        <v>102.4603</v>
      </c>
      <c r="G36" s="343">
        <v>102.9983</v>
      </c>
      <c r="H36" s="343">
        <v>102.78489999999999</v>
      </c>
      <c r="I36" s="343">
        <v>102.33150000000001</v>
      </c>
      <c r="J36" s="343">
        <v>102.0997</v>
      </c>
      <c r="K36" s="343">
        <v>103.72490000000001</v>
      </c>
      <c r="L36" s="343">
        <v>102.4933</v>
      </c>
      <c r="M36" s="343">
        <v>101.5911</v>
      </c>
      <c r="N36" s="343">
        <v>101.01860000000001</v>
      </c>
      <c r="O36" s="343">
        <v>103.8104</v>
      </c>
      <c r="P36" s="343">
        <v>104.4945</v>
      </c>
      <c r="Q36" s="343">
        <v>101.4502</v>
      </c>
      <c r="R36" s="343">
        <v>101.16889999999999</v>
      </c>
      <c r="S36" s="343">
        <v>101.66</v>
      </c>
      <c r="T36" s="343">
        <v>100.2747</v>
      </c>
      <c r="U36" s="343">
        <v>100.0594</v>
      </c>
      <c r="V36" s="343">
        <v>100.3053</v>
      </c>
      <c r="W36" s="343">
        <v>99.960700000000003</v>
      </c>
      <c r="X36" s="343">
        <v>100.6812</v>
      </c>
      <c r="Y36" s="343">
        <v>98.576300000000003</v>
      </c>
      <c r="Z36" s="343">
        <v>98.233500000000006</v>
      </c>
      <c r="AA36" s="343">
        <v>94.960300000000004</v>
      </c>
      <c r="AB36" s="343">
        <v>95.788499999999999</v>
      </c>
      <c r="AC36" s="343">
        <v>94.3005</v>
      </c>
      <c r="AD36" s="343">
        <v>94.249300000000005</v>
      </c>
      <c r="AE36" s="343">
        <v>93.525599999999997</v>
      </c>
      <c r="AF36" s="343">
        <v>94.192400000000006</v>
      </c>
      <c r="AG36" s="343">
        <v>94.320800000000006</v>
      </c>
      <c r="AH36" s="343">
        <v>93.617699999999999</v>
      </c>
      <c r="AI36" s="343">
        <v>94.0488</v>
      </c>
      <c r="AJ36" s="343">
        <v>95.449200000000005</v>
      </c>
      <c r="AK36" s="343">
        <v>95.638000000000005</v>
      </c>
      <c r="AL36" s="343">
        <v>95.443899999999999</v>
      </c>
      <c r="AM36" s="343">
        <v>96.927199999999999</v>
      </c>
      <c r="AN36" s="343">
        <v>97.972300000000004</v>
      </c>
      <c r="AO36" s="343">
        <v>99.110100000000003</v>
      </c>
      <c r="AP36" s="343">
        <v>97.438699999999997</v>
      </c>
      <c r="AQ36" s="343">
        <v>96.075400000000002</v>
      </c>
      <c r="AR36" s="343">
        <v>94.9619</v>
      </c>
      <c r="AS36" s="343">
        <v>95.442899999999995</v>
      </c>
      <c r="AT36" s="343">
        <v>96.316500000000005</v>
      </c>
      <c r="AU36" s="343">
        <v>96.625299999999996</v>
      </c>
      <c r="AV36" s="343">
        <v>95.378500000000003</v>
      </c>
      <c r="AW36" s="343">
        <v>95.453100000000006</v>
      </c>
      <c r="AX36" s="343">
        <v>94.447100000000006</v>
      </c>
      <c r="AY36" s="343">
        <v>94.460066667000007</v>
      </c>
      <c r="AZ36" s="898">
        <v>94.183483332999998</v>
      </c>
      <c r="BA36" s="354">
        <v>93.930800000000005</v>
      </c>
      <c r="BB36" s="354">
        <v>93.646320000000003</v>
      </c>
      <c r="BC36" s="354">
        <v>93.48321</v>
      </c>
      <c r="BD36" s="354">
        <v>93.385769999999994</v>
      </c>
      <c r="BE36" s="354">
        <v>93.457629999999995</v>
      </c>
      <c r="BF36" s="354">
        <v>93.413820000000001</v>
      </c>
      <c r="BG36" s="354">
        <v>93.357979999999998</v>
      </c>
      <c r="BH36" s="354">
        <v>93.248019999999997</v>
      </c>
      <c r="BI36" s="354">
        <v>93.199640000000002</v>
      </c>
      <c r="BJ36" s="354">
        <v>93.170770000000005</v>
      </c>
      <c r="BK36" s="354">
        <v>93.136669999999995</v>
      </c>
      <c r="BL36" s="354">
        <v>93.165379999999999</v>
      </c>
      <c r="BM36" s="354">
        <v>93.232159999999993</v>
      </c>
      <c r="BN36" s="354">
        <v>93.419460000000001</v>
      </c>
      <c r="BO36" s="354">
        <v>93.500540000000001</v>
      </c>
      <c r="BP36" s="354">
        <v>93.557829999999996</v>
      </c>
      <c r="BQ36" s="354">
        <v>93.505250000000004</v>
      </c>
      <c r="BR36" s="354">
        <v>93.579570000000004</v>
      </c>
      <c r="BS36" s="354">
        <v>93.694689999999994</v>
      </c>
      <c r="BT36" s="354">
        <v>93.951059999999998</v>
      </c>
      <c r="BU36" s="354">
        <v>94.072429999999997</v>
      </c>
      <c r="BV36" s="354">
        <v>94.159260000000003</v>
      </c>
    </row>
    <row r="37" spans="1:74" ht="11.1" customHeight="1" x14ac:dyDescent="0.2">
      <c r="A37" s="266" t="s">
        <v>505</v>
      </c>
      <c r="B37" s="516" t="s">
        <v>1398</v>
      </c>
      <c r="C37" s="343">
        <v>97.553600000000003</v>
      </c>
      <c r="D37" s="343">
        <v>99.630300000000005</v>
      </c>
      <c r="E37" s="343">
        <v>98.923000000000002</v>
      </c>
      <c r="F37" s="343">
        <v>100.9004</v>
      </c>
      <c r="G37" s="343">
        <v>102.4335</v>
      </c>
      <c r="H37" s="343">
        <v>101.78060000000001</v>
      </c>
      <c r="I37" s="343">
        <v>103.50230000000001</v>
      </c>
      <c r="J37" s="343">
        <v>101.6293</v>
      </c>
      <c r="K37" s="343">
        <v>100.87309999999999</v>
      </c>
      <c r="L37" s="343">
        <v>102.4325</v>
      </c>
      <c r="M37" s="343">
        <v>98.889799999999994</v>
      </c>
      <c r="N37" s="343">
        <v>96.715000000000003</v>
      </c>
      <c r="O37" s="343">
        <v>99.881299999999996</v>
      </c>
      <c r="P37" s="343">
        <v>101.14360000000001</v>
      </c>
      <c r="Q37" s="343">
        <v>100.6956</v>
      </c>
      <c r="R37" s="343">
        <v>101.5003</v>
      </c>
      <c r="S37" s="343">
        <v>100.26819999999999</v>
      </c>
      <c r="T37" s="343">
        <v>100.5034</v>
      </c>
      <c r="U37" s="343">
        <v>98.985699999999994</v>
      </c>
      <c r="V37" s="343">
        <v>98.741299999999995</v>
      </c>
      <c r="W37" s="343">
        <v>99.916399999999996</v>
      </c>
      <c r="X37" s="343">
        <v>97.805000000000007</v>
      </c>
      <c r="Y37" s="343">
        <v>99.019300000000001</v>
      </c>
      <c r="Z37" s="343">
        <v>98.835999999999999</v>
      </c>
      <c r="AA37" s="343">
        <v>96.600700000000003</v>
      </c>
      <c r="AB37" s="343">
        <v>97.252499999999998</v>
      </c>
      <c r="AC37" s="343">
        <v>97.724699999999999</v>
      </c>
      <c r="AD37" s="343">
        <v>96.107900000000001</v>
      </c>
      <c r="AE37" s="343">
        <v>99.359300000000005</v>
      </c>
      <c r="AF37" s="343">
        <v>95.201499999999996</v>
      </c>
      <c r="AG37" s="343">
        <v>96.196600000000004</v>
      </c>
      <c r="AH37" s="343">
        <v>98.498099999999994</v>
      </c>
      <c r="AI37" s="343">
        <v>97.349699999999999</v>
      </c>
      <c r="AJ37" s="343">
        <v>95.825800000000001</v>
      </c>
      <c r="AK37" s="343">
        <v>94.938100000000006</v>
      </c>
      <c r="AL37" s="343">
        <v>96.624600000000001</v>
      </c>
      <c r="AM37" s="343">
        <v>97.111999999999995</v>
      </c>
      <c r="AN37" s="343">
        <v>96.340999999999994</v>
      </c>
      <c r="AO37" s="343">
        <v>97.440399999999997</v>
      </c>
      <c r="AP37" s="343">
        <v>97.875200000000007</v>
      </c>
      <c r="AQ37" s="343">
        <v>96.476699999999994</v>
      </c>
      <c r="AR37" s="343">
        <v>99.347099999999998</v>
      </c>
      <c r="AS37" s="343">
        <v>99.287800000000004</v>
      </c>
      <c r="AT37" s="343">
        <v>99.804000000000002</v>
      </c>
      <c r="AU37" s="343">
        <v>100.0791</v>
      </c>
      <c r="AV37" s="343">
        <v>99.811599999999999</v>
      </c>
      <c r="AW37" s="343">
        <v>97.676100000000005</v>
      </c>
      <c r="AX37" s="343">
        <v>100.0187</v>
      </c>
      <c r="AY37" s="343">
        <v>99.418845926000003</v>
      </c>
      <c r="AZ37" s="898">
        <v>99.343994815000002</v>
      </c>
      <c r="BA37" s="354">
        <v>99.14922</v>
      </c>
      <c r="BB37" s="354">
        <v>98.362260000000006</v>
      </c>
      <c r="BC37" s="354">
        <v>98.281829999999999</v>
      </c>
      <c r="BD37" s="354">
        <v>98.435670000000002</v>
      </c>
      <c r="BE37" s="354">
        <v>99.208500000000001</v>
      </c>
      <c r="BF37" s="354">
        <v>99.542339999999996</v>
      </c>
      <c r="BG37" s="354">
        <v>99.821910000000003</v>
      </c>
      <c r="BH37" s="354">
        <v>100.047</v>
      </c>
      <c r="BI37" s="354">
        <v>100.2182</v>
      </c>
      <c r="BJ37" s="354">
        <v>100.3353</v>
      </c>
      <c r="BK37" s="354">
        <v>100.20269999999999</v>
      </c>
      <c r="BL37" s="354">
        <v>100.3582</v>
      </c>
      <c r="BM37" s="354">
        <v>100.60639999999999</v>
      </c>
      <c r="BN37" s="354">
        <v>101.30289999999999</v>
      </c>
      <c r="BO37" s="354">
        <v>101.46939999999999</v>
      </c>
      <c r="BP37" s="354">
        <v>101.4616</v>
      </c>
      <c r="BQ37" s="354">
        <v>100.8788</v>
      </c>
      <c r="BR37" s="354">
        <v>100.8232</v>
      </c>
      <c r="BS37" s="354">
        <v>100.8938</v>
      </c>
      <c r="BT37" s="354">
        <v>101.44929999999999</v>
      </c>
      <c r="BU37" s="354">
        <v>101.5038</v>
      </c>
      <c r="BV37" s="354">
        <v>101.4158</v>
      </c>
    </row>
    <row r="38" spans="1:74" ht="11.1" customHeight="1" x14ac:dyDescent="0.2">
      <c r="A38" s="130" t="s">
        <v>496</v>
      </c>
      <c r="B38" s="760" t="s">
        <v>1593</v>
      </c>
      <c r="C38" s="343">
        <v>96.810270312</v>
      </c>
      <c r="D38" s="343">
        <v>98.282303349000003</v>
      </c>
      <c r="E38" s="343">
        <v>97.827267097000004</v>
      </c>
      <c r="F38" s="343">
        <v>97.562260570000007</v>
      </c>
      <c r="G38" s="343">
        <v>98.065748217000007</v>
      </c>
      <c r="H38" s="343">
        <v>97.441023684000001</v>
      </c>
      <c r="I38" s="343">
        <v>97.623515721000004</v>
      </c>
      <c r="J38" s="343">
        <v>96.848084166000007</v>
      </c>
      <c r="K38" s="343">
        <v>96.962206487000003</v>
      </c>
      <c r="L38" s="343">
        <v>96.660691464999999</v>
      </c>
      <c r="M38" s="343">
        <v>95.210103572999998</v>
      </c>
      <c r="N38" s="343">
        <v>92.608961825999998</v>
      </c>
      <c r="O38" s="343">
        <v>95.782786647999998</v>
      </c>
      <c r="P38" s="343">
        <v>96.571213662999995</v>
      </c>
      <c r="Q38" s="343">
        <v>95.989422125999994</v>
      </c>
      <c r="R38" s="343">
        <v>96.4023945</v>
      </c>
      <c r="S38" s="343">
        <v>95.886673467999998</v>
      </c>
      <c r="T38" s="343">
        <v>95.261567575000001</v>
      </c>
      <c r="U38" s="343">
        <v>95.066627909999994</v>
      </c>
      <c r="V38" s="343">
        <v>95.142133118000004</v>
      </c>
      <c r="W38" s="343">
        <v>96.031825171999998</v>
      </c>
      <c r="X38" s="343">
        <v>95.235120699999996</v>
      </c>
      <c r="Y38" s="343">
        <v>95.325326335</v>
      </c>
      <c r="Z38" s="343">
        <v>95.454072482000001</v>
      </c>
      <c r="AA38" s="343">
        <v>93.059406566999996</v>
      </c>
      <c r="AB38" s="343">
        <v>93.799149897000007</v>
      </c>
      <c r="AC38" s="343">
        <v>94.135474111999997</v>
      </c>
      <c r="AD38" s="343">
        <v>92.997681919000001</v>
      </c>
      <c r="AE38" s="343">
        <v>94.436897486000007</v>
      </c>
      <c r="AF38" s="343">
        <v>93.181688516999998</v>
      </c>
      <c r="AG38" s="343">
        <v>93.284294110999994</v>
      </c>
      <c r="AH38" s="343">
        <v>94.009196541999998</v>
      </c>
      <c r="AI38" s="343">
        <v>94.038080847000003</v>
      </c>
      <c r="AJ38" s="343">
        <v>94.157226910999995</v>
      </c>
      <c r="AK38" s="343">
        <v>93.747565471000001</v>
      </c>
      <c r="AL38" s="343">
        <v>94.990273166999998</v>
      </c>
      <c r="AM38" s="343">
        <v>94.594333536999997</v>
      </c>
      <c r="AN38" s="343">
        <v>94.327194724999998</v>
      </c>
      <c r="AO38" s="343">
        <v>94.690311260000001</v>
      </c>
      <c r="AP38" s="343">
        <v>94.361886845000001</v>
      </c>
      <c r="AQ38" s="343">
        <v>93.780997083000003</v>
      </c>
      <c r="AR38" s="343">
        <v>94.875279934000005</v>
      </c>
      <c r="AS38" s="343">
        <v>95.101756296999994</v>
      </c>
      <c r="AT38" s="343">
        <v>95.409965403000001</v>
      </c>
      <c r="AU38" s="343">
        <v>95.458060689999996</v>
      </c>
      <c r="AV38" s="343">
        <v>94.824595618000004</v>
      </c>
      <c r="AW38" s="343">
        <v>94.688512641000003</v>
      </c>
      <c r="AX38" s="343">
        <v>95.536360813000002</v>
      </c>
      <c r="AY38" s="343">
        <v>94.979435206000005</v>
      </c>
      <c r="AZ38" s="898">
        <v>94.849767434</v>
      </c>
      <c r="BA38" s="354">
        <v>94.653419999999997</v>
      </c>
      <c r="BB38" s="354">
        <v>94.106809999999996</v>
      </c>
      <c r="BC38" s="354">
        <v>93.989769999999993</v>
      </c>
      <c r="BD38" s="354">
        <v>94.018709999999999</v>
      </c>
      <c r="BE38" s="354">
        <v>94.439970000000002</v>
      </c>
      <c r="BF38" s="354">
        <v>94.576139999999995</v>
      </c>
      <c r="BG38" s="354">
        <v>94.673550000000006</v>
      </c>
      <c r="BH38" s="354">
        <v>94.727459999999994</v>
      </c>
      <c r="BI38" s="354">
        <v>94.750889999999998</v>
      </c>
      <c r="BJ38" s="354">
        <v>94.739090000000004</v>
      </c>
      <c r="BK38" s="354">
        <v>94.554010000000005</v>
      </c>
      <c r="BL38" s="354">
        <v>94.575329999999994</v>
      </c>
      <c r="BM38" s="354">
        <v>94.66498</v>
      </c>
      <c r="BN38" s="354">
        <v>95.055899999999994</v>
      </c>
      <c r="BO38" s="354">
        <v>95.107519999999994</v>
      </c>
      <c r="BP38" s="354">
        <v>95.052769999999995</v>
      </c>
      <c r="BQ38" s="354">
        <v>94.634420000000006</v>
      </c>
      <c r="BR38" s="354">
        <v>94.559839999999994</v>
      </c>
      <c r="BS38" s="354">
        <v>94.571809999999999</v>
      </c>
      <c r="BT38" s="354">
        <v>94.896050000000002</v>
      </c>
      <c r="BU38" s="354">
        <v>94.911810000000003</v>
      </c>
      <c r="BV38" s="354">
        <v>94.844800000000006</v>
      </c>
    </row>
    <row r="39" spans="1:74" ht="11.1" customHeight="1" x14ac:dyDescent="0.2">
      <c r="A39" s="130" t="s">
        <v>497</v>
      </c>
      <c r="B39" s="760" t="s">
        <v>1594</v>
      </c>
      <c r="C39" s="343">
        <v>98.299993749999999</v>
      </c>
      <c r="D39" s="343">
        <v>99.709456250000002</v>
      </c>
      <c r="E39" s="343">
        <v>99.799899999999994</v>
      </c>
      <c r="F39" s="343">
        <v>99.266324999999995</v>
      </c>
      <c r="G39" s="343">
        <v>99.325024999999997</v>
      </c>
      <c r="H39" s="343">
        <v>98.866387500000002</v>
      </c>
      <c r="I39" s="343">
        <v>98.743525000000005</v>
      </c>
      <c r="J39" s="343">
        <v>98.382837499999994</v>
      </c>
      <c r="K39" s="343">
        <v>98.42844375</v>
      </c>
      <c r="L39" s="343">
        <v>97.975875000000002</v>
      </c>
      <c r="M39" s="343">
        <v>97.121799999999993</v>
      </c>
      <c r="N39" s="343">
        <v>95.229831250000004</v>
      </c>
      <c r="O39" s="343">
        <v>97.547162499999999</v>
      </c>
      <c r="P39" s="343">
        <v>97.604200000000006</v>
      </c>
      <c r="Q39" s="343">
        <v>96.668962500000006</v>
      </c>
      <c r="R39" s="343">
        <v>97.192318749999998</v>
      </c>
      <c r="S39" s="343">
        <v>97.203900000000004</v>
      </c>
      <c r="T39" s="343">
        <v>96.185343750000001</v>
      </c>
      <c r="U39" s="343">
        <v>96.238556250000002</v>
      </c>
      <c r="V39" s="343">
        <v>96.471549999999993</v>
      </c>
      <c r="W39" s="343">
        <v>96.904781249999999</v>
      </c>
      <c r="X39" s="343">
        <v>96.403975000000003</v>
      </c>
      <c r="Y39" s="343">
        <v>96.514431250000001</v>
      </c>
      <c r="Z39" s="343">
        <v>96.369162500000002</v>
      </c>
      <c r="AA39" s="343">
        <v>94.262393750000001</v>
      </c>
      <c r="AB39" s="343">
        <v>95.482581249999996</v>
      </c>
      <c r="AC39" s="343">
        <v>95.449418750000007</v>
      </c>
      <c r="AD39" s="343">
        <v>94.644518750000003</v>
      </c>
      <c r="AE39" s="343">
        <v>95.275424999999998</v>
      </c>
      <c r="AF39" s="343">
        <v>95.1024125</v>
      </c>
      <c r="AG39" s="343">
        <v>94.549981250000002</v>
      </c>
      <c r="AH39" s="343">
        <v>95.017206250000001</v>
      </c>
      <c r="AI39" s="343">
        <v>95.125856249999998</v>
      </c>
      <c r="AJ39" s="343">
        <v>95.280081249999995</v>
      </c>
      <c r="AK39" s="343">
        <v>95.370037499999995</v>
      </c>
      <c r="AL39" s="343">
        <v>95.920206250000007</v>
      </c>
      <c r="AM39" s="343">
        <v>95.782650000000004</v>
      </c>
      <c r="AN39" s="343">
        <v>96.457068750000005</v>
      </c>
      <c r="AO39" s="343">
        <v>96.679818749999995</v>
      </c>
      <c r="AP39" s="343">
        <v>96.241606250000004</v>
      </c>
      <c r="AQ39" s="343">
        <v>96.217250000000007</v>
      </c>
      <c r="AR39" s="343">
        <v>96.237631250000007</v>
      </c>
      <c r="AS39" s="343">
        <v>96.566649999999996</v>
      </c>
      <c r="AT39" s="343">
        <v>96.906818749999999</v>
      </c>
      <c r="AU39" s="343">
        <v>96.598593750000006</v>
      </c>
      <c r="AV39" s="343">
        <v>95.639700000000005</v>
      </c>
      <c r="AW39" s="343">
        <v>95.918362500000001</v>
      </c>
      <c r="AX39" s="343">
        <v>95.874131250000005</v>
      </c>
      <c r="AY39" s="343">
        <v>95.700923704000004</v>
      </c>
      <c r="AZ39" s="898">
        <v>95.622834050999998</v>
      </c>
      <c r="BA39" s="354">
        <v>95.530829999999995</v>
      </c>
      <c r="BB39" s="354">
        <v>95.315219999999997</v>
      </c>
      <c r="BC39" s="354">
        <v>95.277670000000001</v>
      </c>
      <c r="BD39" s="354">
        <v>95.308480000000003</v>
      </c>
      <c r="BE39" s="354">
        <v>95.504940000000005</v>
      </c>
      <c r="BF39" s="354">
        <v>95.599519999999998</v>
      </c>
      <c r="BG39" s="354">
        <v>95.689490000000006</v>
      </c>
      <c r="BH39" s="354">
        <v>95.787180000000006</v>
      </c>
      <c r="BI39" s="354">
        <v>95.858710000000002</v>
      </c>
      <c r="BJ39" s="354">
        <v>95.916409999999999</v>
      </c>
      <c r="BK39" s="354">
        <v>95.897850000000005</v>
      </c>
      <c r="BL39" s="354">
        <v>95.974680000000006</v>
      </c>
      <c r="BM39" s="354">
        <v>96.084479999999999</v>
      </c>
      <c r="BN39" s="354">
        <v>96.339709999999997</v>
      </c>
      <c r="BO39" s="354">
        <v>96.431100000000001</v>
      </c>
      <c r="BP39" s="354">
        <v>96.471100000000007</v>
      </c>
      <c r="BQ39" s="354">
        <v>96.333709999999996</v>
      </c>
      <c r="BR39" s="354">
        <v>96.365480000000005</v>
      </c>
      <c r="BS39" s="354">
        <v>96.440380000000005</v>
      </c>
      <c r="BT39" s="354">
        <v>96.674189999999996</v>
      </c>
      <c r="BU39" s="354">
        <v>96.748540000000006</v>
      </c>
      <c r="BV39" s="354">
        <v>96.77919</v>
      </c>
    </row>
    <row r="40" spans="1:74" ht="11.1" customHeight="1" x14ac:dyDescent="0.2">
      <c r="A40" s="130" t="s">
        <v>498</v>
      </c>
      <c r="B40" s="760" t="s">
        <v>1595</v>
      </c>
      <c r="C40" s="343">
        <v>97.724893829999999</v>
      </c>
      <c r="D40" s="343">
        <v>98.639364157000003</v>
      </c>
      <c r="E40" s="343">
        <v>98.793499972999996</v>
      </c>
      <c r="F40" s="343">
        <v>98.721761490000006</v>
      </c>
      <c r="G40" s="343">
        <v>98.575649490000004</v>
      </c>
      <c r="H40" s="343">
        <v>98.076778614999995</v>
      </c>
      <c r="I40" s="343">
        <v>98.346382903999995</v>
      </c>
      <c r="J40" s="343">
        <v>97.797482303999999</v>
      </c>
      <c r="K40" s="343">
        <v>97.527824687999995</v>
      </c>
      <c r="L40" s="343">
        <v>97.462965726999997</v>
      </c>
      <c r="M40" s="343">
        <v>96.224198912000006</v>
      </c>
      <c r="N40" s="343">
        <v>93.724811079000006</v>
      </c>
      <c r="O40" s="343">
        <v>96.480741227999999</v>
      </c>
      <c r="P40" s="343">
        <v>97.045133742999994</v>
      </c>
      <c r="Q40" s="343">
        <v>96.663111603000004</v>
      </c>
      <c r="R40" s="343">
        <v>97.211621551999997</v>
      </c>
      <c r="S40" s="343">
        <v>96.850241635000003</v>
      </c>
      <c r="T40" s="343">
        <v>96.269537841000002</v>
      </c>
      <c r="U40" s="343">
        <v>96.472740587000004</v>
      </c>
      <c r="V40" s="343">
        <v>96.47422229</v>
      </c>
      <c r="W40" s="343">
        <v>97.138556816000005</v>
      </c>
      <c r="X40" s="343">
        <v>96.283258485000005</v>
      </c>
      <c r="Y40" s="343">
        <v>96.720391546000002</v>
      </c>
      <c r="Z40" s="343">
        <v>96.848243119000003</v>
      </c>
      <c r="AA40" s="343">
        <v>94.840760599999996</v>
      </c>
      <c r="AB40" s="343">
        <v>95.972970653999994</v>
      </c>
      <c r="AC40" s="343">
        <v>96.271262063999998</v>
      </c>
      <c r="AD40" s="343">
        <v>95.565521587999996</v>
      </c>
      <c r="AE40" s="343">
        <v>96.632509447000004</v>
      </c>
      <c r="AF40" s="343">
        <v>95.914910234999994</v>
      </c>
      <c r="AG40" s="343">
        <v>95.163180167999997</v>
      </c>
      <c r="AH40" s="343">
        <v>95.840004773999993</v>
      </c>
      <c r="AI40" s="343">
        <v>95.725639349999994</v>
      </c>
      <c r="AJ40" s="343">
        <v>95.308169621000005</v>
      </c>
      <c r="AK40" s="343">
        <v>95.656190350000003</v>
      </c>
      <c r="AL40" s="343">
        <v>96.500838966000003</v>
      </c>
      <c r="AM40" s="343">
        <v>95.579366242000006</v>
      </c>
      <c r="AN40" s="343">
        <v>95.984461499000005</v>
      </c>
      <c r="AO40" s="343">
        <v>96.343363694999994</v>
      </c>
      <c r="AP40" s="343">
        <v>96.322267409999995</v>
      </c>
      <c r="AQ40" s="343">
        <v>96.110852191000006</v>
      </c>
      <c r="AR40" s="343">
        <v>96.909766880000006</v>
      </c>
      <c r="AS40" s="343">
        <v>97.450760173000006</v>
      </c>
      <c r="AT40" s="343">
        <v>97.695403779000003</v>
      </c>
      <c r="AU40" s="343">
        <v>97.565086794999999</v>
      </c>
      <c r="AV40" s="343">
        <v>96.906442052000003</v>
      </c>
      <c r="AW40" s="343">
        <v>96.971225898</v>
      </c>
      <c r="AX40" s="343">
        <v>97.353210966999995</v>
      </c>
      <c r="AY40" s="343">
        <v>97.153995051999999</v>
      </c>
      <c r="AZ40" s="898">
        <v>97.099987614</v>
      </c>
      <c r="BA40" s="354">
        <v>96.990470000000002</v>
      </c>
      <c r="BB40" s="354">
        <v>96.596689999999995</v>
      </c>
      <c r="BC40" s="354">
        <v>96.547690000000003</v>
      </c>
      <c r="BD40" s="354">
        <v>96.614729999999994</v>
      </c>
      <c r="BE40" s="354">
        <v>96.969110000000001</v>
      </c>
      <c r="BF40" s="354">
        <v>97.139769999999999</v>
      </c>
      <c r="BG40" s="354">
        <v>97.298000000000002</v>
      </c>
      <c r="BH40" s="354">
        <v>97.470820000000003</v>
      </c>
      <c r="BI40" s="354">
        <v>97.583929999999995</v>
      </c>
      <c r="BJ40" s="354">
        <v>97.664360000000002</v>
      </c>
      <c r="BK40" s="354">
        <v>97.598219999999998</v>
      </c>
      <c r="BL40" s="354">
        <v>97.698670000000007</v>
      </c>
      <c r="BM40" s="354">
        <v>97.851830000000007</v>
      </c>
      <c r="BN40" s="354">
        <v>98.244039999999998</v>
      </c>
      <c r="BO40" s="354">
        <v>98.362870000000001</v>
      </c>
      <c r="BP40" s="354">
        <v>98.394660000000002</v>
      </c>
      <c r="BQ40" s="354">
        <v>98.137330000000006</v>
      </c>
      <c r="BR40" s="354">
        <v>98.14658</v>
      </c>
      <c r="BS40" s="354">
        <v>98.220330000000004</v>
      </c>
      <c r="BT40" s="354">
        <v>98.532529999999994</v>
      </c>
      <c r="BU40" s="354">
        <v>98.604839999999996</v>
      </c>
      <c r="BV40" s="354">
        <v>98.611199999999997</v>
      </c>
    </row>
    <row r="41" spans="1:74" ht="11.1" customHeight="1" x14ac:dyDescent="0.2">
      <c r="A41" s="130" t="s">
        <v>499</v>
      </c>
      <c r="B41" s="760" t="s">
        <v>1596</v>
      </c>
      <c r="C41" s="343">
        <v>96.388253207999995</v>
      </c>
      <c r="D41" s="343">
        <v>96.981591447</v>
      </c>
      <c r="E41" s="343">
        <v>97.019088908000001</v>
      </c>
      <c r="F41" s="343">
        <v>96.461428971999993</v>
      </c>
      <c r="G41" s="343">
        <v>96.336500938</v>
      </c>
      <c r="H41" s="343">
        <v>95.734710458999999</v>
      </c>
      <c r="I41" s="343">
        <v>95.718764505999999</v>
      </c>
      <c r="J41" s="343">
        <v>95.143120612999994</v>
      </c>
      <c r="K41" s="343">
        <v>94.825797037000001</v>
      </c>
      <c r="L41" s="343">
        <v>94.228734326999998</v>
      </c>
      <c r="M41" s="343">
        <v>93.180019220000005</v>
      </c>
      <c r="N41" s="343">
        <v>89.616847011000004</v>
      </c>
      <c r="O41" s="343">
        <v>93.607358609000002</v>
      </c>
      <c r="P41" s="343">
        <v>94.677838609000005</v>
      </c>
      <c r="Q41" s="343">
        <v>94.513730917000004</v>
      </c>
      <c r="R41" s="343">
        <v>94.810189578000006</v>
      </c>
      <c r="S41" s="343">
        <v>94.061390853999995</v>
      </c>
      <c r="T41" s="343">
        <v>93.587183276999994</v>
      </c>
      <c r="U41" s="343">
        <v>94.021114667999996</v>
      </c>
      <c r="V41" s="343">
        <v>94.157329458000007</v>
      </c>
      <c r="W41" s="343">
        <v>95.002674440999996</v>
      </c>
      <c r="X41" s="343">
        <v>94.274298513999994</v>
      </c>
      <c r="Y41" s="343">
        <v>94.456666425999998</v>
      </c>
      <c r="Z41" s="343">
        <v>94.882476472999997</v>
      </c>
      <c r="AA41" s="343">
        <v>92.267640528000001</v>
      </c>
      <c r="AB41" s="343">
        <v>93.680391462000003</v>
      </c>
      <c r="AC41" s="343">
        <v>94.259487661999998</v>
      </c>
      <c r="AD41" s="343">
        <v>93.359165196000006</v>
      </c>
      <c r="AE41" s="343">
        <v>94.601192120999997</v>
      </c>
      <c r="AF41" s="343">
        <v>94.238291211999993</v>
      </c>
      <c r="AG41" s="343">
        <v>93.238364132000001</v>
      </c>
      <c r="AH41" s="343">
        <v>93.847548407000005</v>
      </c>
      <c r="AI41" s="343">
        <v>94.292635579000006</v>
      </c>
      <c r="AJ41" s="343">
        <v>94.329542986000007</v>
      </c>
      <c r="AK41" s="343">
        <v>94.872611297000006</v>
      </c>
      <c r="AL41" s="343">
        <v>95.904940701000001</v>
      </c>
      <c r="AM41" s="343">
        <v>94.053102753999994</v>
      </c>
      <c r="AN41" s="343">
        <v>94.240687722000004</v>
      </c>
      <c r="AO41" s="343">
        <v>94.344696318000004</v>
      </c>
      <c r="AP41" s="343">
        <v>94.197870843000004</v>
      </c>
      <c r="AQ41" s="343">
        <v>93.893159311000005</v>
      </c>
      <c r="AR41" s="343">
        <v>95.019070709999994</v>
      </c>
      <c r="AS41" s="343">
        <v>95.732934209000007</v>
      </c>
      <c r="AT41" s="343">
        <v>95.964265795000003</v>
      </c>
      <c r="AU41" s="343">
        <v>95.862463589000001</v>
      </c>
      <c r="AV41" s="343">
        <v>95.004325155000004</v>
      </c>
      <c r="AW41" s="343">
        <v>95.425142303000001</v>
      </c>
      <c r="AX41" s="343">
        <v>95.616416713999996</v>
      </c>
      <c r="AY41" s="343">
        <v>95.320113379999995</v>
      </c>
      <c r="AZ41" s="898">
        <v>95.174664823000001</v>
      </c>
      <c r="BA41" s="354">
        <v>94.950500000000005</v>
      </c>
      <c r="BB41" s="354">
        <v>94.326120000000003</v>
      </c>
      <c r="BC41" s="354">
        <v>94.185649999999995</v>
      </c>
      <c r="BD41" s="354">
        <v>94.207599999999999</v>
      </c>
      <c r="BE41" s="354">
        <v>94.650229999999993</v>
      </c>
      <c r="BF41" s="354">
        <v>94.803299999999993</v>
      </c>
      <c r="BG41" s="354">
        <v>94.925089999999997</v>
      </c>
      <c r="BH41" s="354">
        <v>95.041550000000001</v>
      </c>
      <c r="BI41" s="354">
        <v>95.081299999999999</v>
      </c>
      <c r="BJ41" s="354">
        <v>95.07029</v>
      </c>
      <c r="BK41" s="354">
        <v>94.840119999999999</v>
      </c>
      <c r="BL41" s="354">
        <v>94.853909999999999</v>
      </c>
      <c r="BM41" s="354">
        <v>94.943259999999995</v>
      </c>
      <c r="BN41" s="354">
        <v>95.362049999999996</v>
      </c>
      <c r="BO41" s="354">
        <v>95.412080000000003</v>
      </c>
      <c r="BP41" s="354">
        <v>95.347239999999999</v>
      </c>
      <c r="BQ41" s="354">
        <v>94.896649999999994</v>
      </c>
      <c r="BR41" s="354">
        <v>94.805229999999995</v>
      </c>
      <c r="BS41" s="354">
        <v>94.802099999999996</v>
      </c>
      <c r="BT41" s="354">
        <v>95.112009999999998</v>
      </c>
      <c r="BU41" s="354">
        <v>95.116900000000001</v>
      </c>
      <c r="BV41" s="354">
        <v>95.041499999999999</v>
      </c>
    </row>
    <row r="42" spans="1:74" ht="11.1" customHeight="1" x14ac:dyDescent="0.2">
      <c r="A42" s="17"/>
      <c r="B42" s="19"/>
      <c r="C42" s="343"/>
      <c r="D42" s="343"/>
      <c r="E42" s="343"/>
      <c r="F42" s="343"/>
      <c r="G42" s="343"/>
      <c r="H42" s="343"/>
      <c r="I42" s="343"/>
      <c r="J42" s="343"/>
      <c r="K42" s="343"/>
      <c r="L42" s="343"/>
      <c r="M42" s="343"/>
      <c r="N42" s="343"/>
      <c r="O42" s="343"/>
      <c r="P42" s="343"/>
      <c r="Q42" s="343"/>
      <c r="R42" s="343"/>
      <c r="S42" s="343"/>
      <c r="T42" s="343"/>
      <c r="U42" s="343"/>
      <c r="V42" s="343"/>
      <c r="W42" s="343"/>
      <c r="X42" s="343"/>
      <c r="Y42" s="343"/>
      <c r="Z42" s="343"/>
      <c r="AA42" s="343"/>
      <c r="AB42" s="343"/>
      <c r="AC42" s="343"/>
      <c r="AD42" s="343"/>
      <c r="AE42" s="343"/>
      <c r="AF42" s="343"/>
      <c r="AG42" s="343"/>
      <c r="AH42" s="343"/>
      <c r="AI42" s="343"/>
      <c r="AJ42" s="343"/>
      <c r="AK42" s="343"/>
      <c r="AL42" s="343"/>
      <c r="AM42" s="343"/>
      <c r="AN42" s="343"/>
      <c r="AO42" s="343"/>
      <c r="AP42" s="343"/>
      <c r="AQ42" s="343"/>
      <c r="AR42" s="343"/>
      <c r="AS42" s="343"/>
      <c r="AT42" s="343"/>
      <c r="AU42" s="343"/>
      <c r="AV42" s="343"/>
      <c r="AW42" s="343"/>
      <c r="AX42" s="343"/>
      <c r="AY42" s="343"/>
      <c r="AZ42" s="898"/>
      <c r="BA42" s="354"/>
      <c r="BB42" s="354"/>
      <c r="BC42" s="354"/>
      <c r="BD42" s="354"/>
      <c r="BE42" s="354"/>
      <c r="BF42" s="354"/>
      <c r="BG42" s="354"/>
      <c r="BH42" s="354"/>
      <c r="BI42" s="354"/>
      <c r="BJ42" s="354"/>
      <c r="BK42" s="354"/>
      <c r="BL42" s="354"/>
      <c r="BM42" s="354"/>
      <c r="BN42" s="354"/>
      <c r="BO42" s="354"/>
      <c r="BP42" s="354"/>
      <c r="BQ42" s="354"/>
      <c r="BR42" s="354"/>
      <c r="BS42" s="354"/>
      <c r="BT42" s="354"/>
      <c r="BU42" s="354"/>
      <c r="BV42" s="354"/>
    </row>
    <row r="43" spans="1:74" ht="11.1" customHeight="1" x14ac:dyDescent="0.2">
      <c r="A43" s="76"/>
      <c r="B43" s="72" t="s">
        <v>8</v>
      </c>
      <c r="C43" s="343"/>
      <c r="D43" s="343"/>
      <c r="E43" s="343"/>
      <c r="F43" s="343"/>
      <c r="G43" s="343"/>
      <c r="H43" s="343"/>
      <c r="I43" s="343"/>
      <c r="J43" s="343"/>
      <c r="K43" s="343"/>
      <c r="L43" s="343"/>
      <c r="M43" s="343"/>
      <c r="N43" s="343"/>
      <c r="O43" s="343"/>
      <c r="P43" s="343"/>
      <c r="Q43" s="343"/>
      <c r="R43" s="343"/>
      <c r="S43" s="343"/>
      <c r="T43" s="343"/>
      <c r="U43" s="343"/>
      <c r="V43" s="343"/>
      <c r="W43" s="343"/>
      <c r="X43" s="343"/>
      <c r="Y43" s="343"/>
      <c r="Z43" s="343"/>
      <c r="AA43" s="343"/>
      <c r="AB43" s="343"/>
      <c r="AC43" s="343"/>
      <c r="AD43" s="343"/>
      <c r="AE43" s="343"/>
      <c r="AF43" s="343"/>
      <c r="AG43" s="343"/>
      <c r="AH43" s="343"/>
      <c r="AI43" s="343"/>
      <c r="AJ43" s="343"/>
      <c r="AK43" s="343"/>
      <c r="AL43" s="343"/>
      <c r="AM43" s="343"/>
      <c r="AN43" s="343"/>
      <c r="AO43" s="343"/>
      <c r="AP43" s="343"/>
      <c r="AQ43" s="343"/>
      <c r="AR43" s="343"/>
      <c r="AS43" s="343"/>
      <c r="AT43" s="343"/>
      <c r="AU43" s="343"/>
      <c r="AV43" s="343"/>
      <c r="AW43" s="343"/>
      <c r="AX43" s="343"/>
      <c r="AY43" s="343"/>
      <c r="AZ43" s="898"/>
      <c r="BA43" s="354"/>
      <c r="BB43" s="354"/>
      <c r="BC43" s="354"/>
      <c r="BD43" s="354"/>
      <c r="BE43" s="354"/>
      <c r="BF43" s="354"/>
      <c r="BG43" s="354"/>
      <c r="BH43" s="354"/>
      <c r="BI43" s="354"/>
      <c r="BJ43" s="354"/>
      <c r="BK43" s="354"/>
      <c r="BL43" s="354"/>
      <c r="BM43" s="354"/>
      <c r="BN43" s="354"/>
      <c r="BO43" s="354"/>
      <c r="BP43" s="354"/>
      <c r="BQ43" s="354"/>
      <c r="BR43" s="354"/>
      <c r="BS43" s="354"/>
      <c r="BT43" s="354"/>
      <c r="BU43" s="354"/>
      <c r="BV43" s="354"/>
    </row>
    <row r="44" spans="1:74" ht="11.1" customHeight="1" x14ac:dyDescent="0.2">
      <c r="A44" s="70"/>
      <c r="B44" s="509" t="s">
        <v>1599</v>
      </c>
      <c r="C44" s="501"/>
      <c r="D44" s="501"/>
      <c r="E44" s="501"/>
      <c r="F44" s="501"/>
      <c r="G44" s="501"/>
      <c r="H44" s="501"/>
      <c r="I44" s="501"/>
      <c r="J44" s="501"/>
      <c r="K44" s="501"/>
      <c r="L44" s="501"/>
      <c r="M44" s="501"/>
      <c r="N44" s="501"/>
      <c r="O44" s="501"/>
      <c r="P44" s="501"/>
      <c r="Q44" s="501"/>
      <c r="R44" s="501"/>
      <c r="S44" s="501"/>
      <c r="T44" s="501"/>
      <c r="U44" s="501"/>
      <c r="V44" s="501"/>
      <c r="W44" s="501"/>
      <c r="X44" s="501"/>
      <c r="Y44" s="501"/>
      <c r="Z44" s="501"/>
      <c r="AA44" s="501"/>
      <c r="AB44" s="501"/>
      <c r="AC44" s="501"/>
      <c r="AD44" s="501"/>
      <c r="AE44" s="501"/>
      <c r="AF44" s="501"/>
      <c r="AG44" s="501"/>
      <c r="AH44" s="501"/>
      <c r="AI44" s="501"/>
      <c r="AJ44" s="501"/>
      <c r="AK44" s="501"/>
      <c r="AL44" s="501"/>
      <c r="AM44" s="501"/>
      <c r="AN44" s="501"/>
      <c r="AO44" s="501"/>
      <c r="AP44" s="501"/>
      <c r="AQ44" s="501"/>
      <c r="AR44" s="501"/>
      <c r="AS44" s="501"/>
      <c r="AT44" s="501"/>
      <c r="AU44" s="501"/>
      <c r="AV44" s="501"/>
      <c r="AW44" s="501"/>
      <c r="AX44" s="501"/>
      <c r="AY44" s="501"/>
      <c r="AZ44" s="960"/>
      <c r="BA44" s="506"/>
      <c r="BB44" s="506"/>
      <c r="BC44" s="506"/>
      <c r="BD44" s="506"/>
      <c r="BE44" s="506"/>
      <c r="BF44" s="506"/>
      <c r="BG44" s="506"/>
      <c r="BH44" s="506"/>
      <c r="BI44" s="506"/>
      <c r="BJ44" s="506"/>
      <c r="BK44" s="506"/>
      <c r="BL44" s="506"/>
      <c r="BM44" s="506"/>
      <c r="BN44" s="506"/>
      <c r="BO44" s="506"/>
      <c r="BP44" s="506"/>
      <c r="BQ44" s="506"/>
      <c r="BR44" s="506"/>
      <c r="BS44" s="506"/>
      <c r="BT44" s="506"/>
      <c r="BU44" s="506"/>
      <c r="BV44" s="506"/>
    </row>
    <row r="45" spans="1:74" ht="11.1" customHeight="1" x14ac:dyDescent="0.2">
      <c r="A45" s="76" t="s">
        <v>291</v>
      </c>
      <c r="B45" s="510" t="s">
        <v>1058</v>
      </c>
      <c r="C45" s="429">
        <v>2.8254199999999998</v>
      </c>
      <c r="D45" s="429">
        <v>2.8452500000000001</v>
      </c>
      <c r="E45" s="429">
        <v>2.8746700000000001</v>
      </c>
      <c r="F45" s="429">
        <v>2.8858199999999998</v>
      </c>
      <c r="G45" s="429">
        <v>2.9129900000000002</v>
      </c>
      <c r="H45" s="429">
        <v>2.95072</v>
      </c>
      <c r="I45" s="429">
        <v>2.9493999999999998</v>
      </c>
      <c r="J45" s="429">
        <v>2.9516200000000001</v>
      </c>
      <c r="K45" s="429">
        <v>2.96421</v>
      </c>
      <c r="L45" s="429">
        <v>2.9797899999999999</v>
      </c>
      <c r="M45" s="429">
        <v>2.9870800000000002</v>
      </c>
      <c r="N45" s="429">
        <v>2.9880800000000001</v>
      </c>
      <c r="O45" s="429">
        <v>3.0045600000000001</v>
      </c>
      <c r="P45" s="429">
        <v>3.0147599999999999</v>
      </c>
      <c r="Q45" s="429">
        <v>3.0164300000000002</v>
      </c>
      <c r="R45" s="429">
        <v>3.0285799999999998</v>
      </c>
      <c r="S45" s="429">
        <v>3.0331600000000001</v>
      </c>
      <c r="T45" s="429">
        <v>3.0409899999999999</v>
      </c>
      <c r="U45" s="429">
        <v>3.0461499999999999</v>
      </c>
      <c r="V45" s="429">
        <v>3.0613800000000002</v>
      </c>
      <c r="W45" s="429">
        <v>3.0737399999999999</v>
      </c>
      <c r="X45" s="429">
        <v>3.07653</v>
      </c>
      <c r="Y45" s="429">
        <v>3.08087</v>
      </c>
      <c r="Z45" s="429">
        <v>3.0873499999999998</v>
      </c>
      <c r="AA45" s="429">
        <v>3.0979399999999999</v>
      </c>
      <c r="AB45" s="429">
        <v>3.11022</v>
      </c>
      <c r="AC45" s="429">
        <v>3.12107</v>
      </c>
      <c r="AD45" s="429">
        <v>3.1301600000000001</v>
      </c>
      <c r="AE45" s="429">
        <v>3.1314000000000002</v>
      </c>
      <c r="AF45" s="429">
        <v>3.13131</v>
      </c>
      <c r="AG45" s="429">
        <v>3.1356600000000001</v>
      </c>
      <c r="AH45" s="429">
        <v>3.1413099999999998</v>
      </c>
      <c r="AI45" s="429">
        <v>3.1485099999999999</v>
      </c>
      <c r="AJ45" s="429">
        <v>3.15564</v>
      </c>
      <c r="AK45" s="429">
        <v>3.1644899999999998</v>
      </c>
      <c r="AL45" s="429">
        <v>3.1760299999999999</v>
      </c>
      <c r="AM45" s="429">
        <v>3.1908599999999998</v>
      </c>
      <c r="AN45" s="429">
        <v>3.1977500000000001</v>
      </c>
      <c r="AO45" s="429">
        <v>3.1961499999999998</v>
      </c>
      <c r="AP45" s="429">
        <v>3.2032099999999999</v>
      </c>
      <c r="AQ45" s="429">
        <v>3.2058</v>
      </c>
      <c r="AR45" s="429">
        <v>3.2149999999999999</v>
      </c>
      <c r="AS45" s="429">
        <v>3.22132</v>
      </c>
      <c r="AT45" s="429">
        <v>3.2336399999999998</v>
      </c>
      <c r="AU45" s="429">
        <v>3.2436799999999999</v>
      </c>
      <c r="AV45" s="343" t="str">
        <f>"-"</f>
        <v>-</v>
      </c>
      <c r="AW45" s="429">
        <v>3.2503099999999998</v>
      </c>
      <c r="AX45" s="429">
        <v>3.2603</v>
      </c>
      <c r="AY45" s="429">
        <v>3.2628885926</v>
      </c>
      <c r="AZ45" s="896">
        <v>3.2685371481000001</v>
      </c>
      <c r="BA45" s="352">
        <v>3.2741690000000001</v>
      </c>
      <c r="BB45" s="352">
        <v>3.2794590000000001</v>
      </c>
      <c r="BC45" s="352">
        <v>3.2853029999999999</v>
      </c>
      <c r="BD45" s="352">
        <v>3.2913739999999998</v>
      </c>
      <c r="BE45" s="352">
        <v>3.2977889999999999</v>
      </c>
      <c r="BF45" s="352">
        <v>3.30423</v>
      </c>
      <c r="BG45" s="352">
        <v>3.3108110000000002</v>
      </c>
      <c r="BH45" s="352">
        <v>3.3174060000000001</v>
      </c>
      <c r="BI45" s="352">
        <v>3.3243659999999999</v>
      </c>
      <c r="BJ45" s="352">
        <v>3.3315649999999999</v>
      </c>
      <c r="BK45" s="352">
        <v>3.339486</v>
      </c>
      <c r="BL45" s="352">
        <v>3.3467950000000002</v>
      </c>
      <c r="BM45" s="352">
        <v>3.353977</v>
      </c>
      <c r="BN45" s="352">
        <v>3.3612679999999999</v>
      </c>
      <c r="BO45" s="352">
        <v>3.3680210000000002</v>
      </c>
      <c r="BP45" s="352">
        <v>3.3744730000000001</v>
      </c>
      <c r="BQ45" s="352">
        <v>3.3803369999999999</v>
      </c>
      <c r="BR45" s="352">
        <v>3.386396</v>
      </c>
      <c r="BS45" s="352">
        <v>3.392366</v>
      </c>
      <c r="BT45" s="352">
        <v>3.398549</v>
      </c>
      <c r="BU45" s="352">
        <v>3.4041130000000002</v>
      </c>
      <c r="BV45" s="352">
        <v>3.4093610000000001</v>
      </c>
    </row>
    <row r="46" spans="1:74" ht="11.1" customHeight="1" x14ac:dyDescent="0.2">
      <c r="A46" s="79"/>
      <c r="B46" s="509" t="s">
        <v>9</v>
      </c>
      <c r="C46" s="346"/>
      <c r="D46" s="346"/>
      <c r="E46" s="346"/>
      <c r="F46" s="346"/>
      <c r="G46" s="346"/>
      <c r="H46" s="346"/>
      <c r="I46" s="346"/>
      <c r="J46" s="346"/>
      <c r="K46" s="346"/>
      <c r="L46" s="346"/>
      <c r="M46" s="346"/>
      <c r="N46" s="346"/>
      <c r="O46" s="346"/>
      <c r="P46" s="346"/>
      <c r="Q46" s="346"/>
      <c r="R46" s="346"/>
      <c r="S46" s="346"/>
      <c r="T46" s="346"/>
      <c r="U46" s="346"/>
      <c r="V46" s="346"/>
      <c r="W46" s="346"/>
      <c r="X46" s="346"/>
      <c r="Y46" s="346"/>
      <c r="Z46" s="346"/>
      <c r="AA46" s="346"/>
      <c r="AB46" s="346"/>
      <c r="AC46" s="346"/>
      <c r="AD46" s="346"/>
      <c r="AE46" s="346"/>
      <c r="AF46" s="346"/>
      <c r="AG46" s="346"/>
      <c r="AH46" s="346"/>
      <c r="AI46" s="346"/>
      <c r="AJ46" s="346"/>
      <c r="AK46" s="346"/>
      <c r="AL46" s="346"/>
      <c r="AM46" s="346"/>
      <c r="AN46" s="346"/>
      <c r="AO46" s="346"/>
      <c r="AP46" s="346"/>
      <c r="AQ46" s="346"/>
      <c r="AR46" s="346"/>
      <c r="AS46" s="346"/>
      <c r="AT46" s="346"/>
      <c r="AU46" s="346"/>
      <c r="AV46" s="346"/>
      <c r="AW46" s="346"/>
      <c r="AX46" s="346"/>
      <c r="AY46" s="346"/>
      <c r="AZ46" s="901"/>
      <c r="BA46" s="357"/>
      <c r="BB46" s="357"/>
      <c r="BC46" s="357"/>
      <c r="BD46" s="357"/>
      <c r="BE46" s="357"/>
      <c r="BF46" s="357"/>
      <c r="BG46" s="357"/>
      <c r="BH46" s="357"/>
      <c r="BI46" s="357"/>
      <c r="BJ46" s="357"/>
      <c r="BK46" s="357"/>
      <c r="BL46" s="357"/>
      <c r="BM46" s="357"/>
      <c r="BN46" s="357"/>
      <c r="BO46" s="357"/>
      <c r="BP46" s="357"/>
      <c r="BQ46" s="357"/>
      <c r="BR46" s="357"/>
      <c r="BS46" s="357"/>
      <c r="BT46" s="357"/>
      <c r="BU46" s="357"/>
      <c r="BV46" s="357"/>
    </row>
    <row r="47" spans="1:74" ht="11.1" customHeight="1" x14ac:dyDescent="0.2">
      <c r="A47" s="76" t="s">
        <v>290</v>
      </c>
      <c r="B47" s="510" t="s">
        <v>1059</v>
      </c>
      <c r="C47" s="429">
        <v>2.4948956939000002</v>
      </c>
      <c r="D47" s="429">
        <v>2.5381879322000001</v>
      </c>
      <c r="E47" s="429">
        <v>2.5887654523000001</v>
      </c>
      <c r="F47" s="429">
        <v>2.6866093106000002</v>
      </c>
      <c r="G47" s="429">
        <v>2.721771602</v>
      </c>
      <c r="H47" s="429">
        <v>2.7342333828999998</v>
      </c>
      <c r="I47" s="429">
        <v>2.6955982070000002</v>
      </c>
      <c r="J47" s="429">
        <v>2.6839563017999999</v>
      </c>
      <c r="K47" s="429">
        <v>2.6709112207999999</v>
      </c>
      <c r="L47" s="429">
        <v>2.6543294479999999</v>
      </c>
      <c r="M47" s="429">
        <v>2.6400781528000001</v>
      </c>
      <c r="N47" s="429">
        <v>2.6260238188999998</v>
      </c>
      <c r="O47" s="429">
        <v>2.6160896108</v>
      </c>
      <c r="P47" s="429">
        <v>2.5994868263000002</v>
      </c>
      <c r="Q47" s="429">
        <v>2.58013863</v>
      </c>
      <c r="R47" s="429">
        <v>2.5416566414999999</v>
      </c>
      <c r="S47" s="429">
        <v>2.5291089064999999</v>
      </c>
      <c r="T47" s="429">
        <v>2.5261070448999998</v>
      </c>
      <c r="U47" s="429">
        <v>2.5489722440000002</v>
      </c>
      <c r="V47" s="429">
        <v>2.5528212383</v>
      </c>
      <c r="W47" s="429">
        <v>2.5539752150999999</v>
      </c>
      <c r="X47" s="429">
        <v>2.5476957465000001</v>
      </c>
      <c r="Y47" s="429">
        <v>2.5470135097000002</v>
      </c>
      <c r="Z47" s="429">
        <v>2.5471900764000002</v>
      </c>
      <c r="AA47" s="429">
        <v>2.5508940697</v>
      </c>
      <c r="AB47" s="429">
        <v>2.5507867764999999</v>
      </c>
      <c r="AC47" s="429">
        <v>2.5495368198000001</v>
      </c>
      <c r="AD47" s="429">
        <v>2.5457720559000001</v>
      </c>
      <c r="AE47" s="429">
        <v>2.5432658796999998</v>
      </c>
      <c r="AF47" s="429">
        <v>2.5406461476</v>
      </c>
      <c r="AG47" s="429">
        <v>2.5336933282</v>
      </c>
      <c r="AH47" s="429">
        <v>2.5340111327999999</v>
      </c>
      <c r="AI47" s="429">
        <v>2.53738003</v>
      </c>
      <c r="AJ47" s="429">
        <v>2.5442401338999998</v>
      </c>
      <c r="AK47" s="429">
        <v>2.5533811306</v>
      </c>
      <c r="AL47" s="429">
        <v>2.5652431344000002</v>
      </c>
      <c r="AM47" s="429">
        <v>2.5935845852999999</v>
      </c>
      <c r="AN47" s="429">
        <v>2.6005697731000001</v>
      </c>
      <c r="AO47" s="429">
        <v>2.5999571378000002</v>
      </c>
      <c r="AP47" s="429">
        <v>2.5733117978000002</v>
      </c>
      <c r="AQ47" s="429">
        <v>2.5713296778000001</v>
      </c>
      <c r="AR47" s="429">
        <v>2.5755758962000002</v>
      </c>
      <c r="AS47" s="429">
        <v>2.59471359</v>
      </c>
      <c r="AT47" s="429">
        <v>2.6049191321</v>
      </c>
      <c r="AU47" s="429">
        <v>2.6148556597999999</v>
      </c>
      <c r="AV47" s="429">
        <v>2.6268079742000001</v>
      </c>
      <c r="AW47" s="429">
        <v>2.6344928718</v>
      </c>
      <c r="AX47" s="429">
        <v>2.6401951540000002</v>
      </c>
      <c r="AY47" s="429">
        <v>2.6479433333000002</v>
      </c>
      <c r="AZ47" s="896">
        <v>2.6466590000000001</v>
      </c>
      <c r="BA47" s="352">
        <v>2.640371</v>
      </c>
      <c r="BB47" s="352">
        <v>2.616155</v>
      </c>
      <c r="BC47" s="352">
        <v>2.6095510000000002</v>
      </c>
      <c r="BD47" s="352">
        <v>2.6076350000000001</v>
      </c>
      <c r="BE47" s="352">
        <v>2.6153080000000002</v>
      </c>
      <c r="BF47" s="352">
        <v>2.6190929999999999</v>
      </c>
      <c r="BG47" s="352">
        <v>2.6238920000000001</v>
      </c>
      <c r="BH47" s="352">
        <v>2.6324200000000002</v>
      </c>
      <c r="BI47" s="352">
        <v>2.6372080000000002</v>
      </c>
      <c r="BJ47" s="352">
        <v>2.6409729999999998</v>
      </c>
      <c r="BK47" s="352">
        <v>2.641286</v>
      </c>
      <c r="BL47" s="352">
        <v>2.6448239999999998</v>
      </c>
      <c r="BM47" s="352">
        <v>2.6491600000000002</v>
      </c>
      <c r="BN47" s="352">
        <v>2.656396</v>
      </c>
      <c r="BO47" s="352">
        <v>2.660749</v>
      </c>
      <c r="BP47" s="352">
        <v>2.6643219999999999</v>
      </c>
      <c r="BQ47" s="352">
        <v>2.665311</v>
      </c>
      <c r="BR47" s="352">
        <v>2.6686749999999999</v>
      </c>
      <c r="BS47" s="352">
        <v>2.6726109999999998</v>
      </c>
      <c r="BT47" s="352">
        <v>2.6807810000000001</v>
      </c>
      <c r="BU47" s="352">
        <v>2.6831140000000002</v>
      </c>
      <c r="BV47" s="352">
        <v>2.6832720000000001</v>
      </c>
    </row>
    <row r="48" spans="1:74" ht="11.1" customHeight="1" x14ac:dyDescent="0.2">
      <c r="A48" s="70"/>
      <c r="B48" s="509" t="s">
        <v>382</v>
      </c>
      <c r="C48" s="501"/>
      <c r="D48" s="501"/>
      <c r="E48" s="501"/>
      <c r="F48" s="501"/>
      <c r="G48" s="501"/>
      <c r="H48" s="501"/>
      <c r="I48" s="501"/>
      <c r="J48" s="501"/>
      <c r="K48" s="501"/>
      <c r="L48" s="501"/>
      <c r="M48" s="501"/>
      <c r="N48" s="501"/>
      <c r="O48" s="501"/>
      <c r="P48" s="501"/>
      <c r="Q48" s="501"/>
      <c r="R48" s="501"/>
      <c r="S48" s="501"/>
      <c r="T48" s="501"/>
      <c r="U48" s="501"/>
      <c r="V48" s="501"/>
      <c r="W48" s="501"/>
      <c r="X48" s="501"/>
      <c r="Y48" s="501"/>
      <c r="Z48" s="501"/>
      <c r="AA48" s="501"/>
      <c r="AB48" s="501"/>
      <c r="AC48" s="501"/>
      <c r="AD48" s="501"/>
      <c r="AE48" s="501"/>
      <c r="AF48" s="501"/>
      <c r="AG48" s="501"/>
      <c r="AH48" s="501"/>
      <c r="AI48" s="501"/>
      <c r="AJ48" s="501"/>
      <c r="AK48" s="501"/>
      <c r="AL48" s="501"/>
      <c r="AM48" s="501"/>
      <c r="AN48" s="501"/>
      <c r="AO48" s="501"/>
      <c r="AP48" s="501"/>
      <c r="AQ48" s="501"/>
      <c r="AR48" s="501"/>
      <c r="AS48" s="501"/>
      <c r="AT48" s="501"/>
      <c r="AU48" s="501"/>
      <c r="AV48" s="501"/>
      <c r="AW48" s="501"/>
      <c r="AX48" s="501"/>
      <c r="AY48" s="501"/>
      <c r="AZ48" s="960"/>
      <c r="BA48" s="506"/>
      <c r="BB48" s="506"/>
      <c r="BC48" s="506"/>
      <c r="BD48" s="506"/>
      <c r="BE48" s="506"/>
      <c r="BF48" s="506"/>
      <c r="BG48" s="506"/>
      <c r="BH48" s="506"/>
      <c r="BI48" s="506"/>
      <c r="BJ48" s="506"/>
      <c r="BK48" s="506"/>
      <c r="BL48" s="506"/>
      <c r="BM48" s="506"/>
      <c r="BN48" s="506"/>
      <c r="BO48" s="506"/>
      <c r="BP48" s="506"/>
      <c r="BQ48" s="506"/>
      <c r="BR48" s="506"/>
      <c r="BS48" s="506"/>
      <c r="BT48" s="506"/>
      <c r="BU48" s="506"/>
      <c r="BV48" s="506"/>
    </row>
    <row r="49" spans="1:74" ht="11.1" customHeight="1" x14ac:dyDescent="0.2">
      <c r="A49" s="76" t="s">
        <v>292</v>
      </c>
      <c r="B49" s="510" t="s">
        <v>1059</v>
      </c>
      <c r="C49" s="429">
        <v>2.75116</v>
      </c>
      <c r="D49" s="429">
        <v>3.0775700000000001</v>
      </c>
      <c r="E49" s="429">
        <v>3.6466500000000002</v>
      </c>
      <c r="F49" s="429">
        <v>3.7610899999999998</v>
      </c>
      <c r="G49" s="429">
        <v>4.1862000000000004</v>
      </c>
      <c r="H49" s="429">
        <v>4.6679899999999996</v>
      </c>
      <c r="I49" s="429">
        <v>4.0640099999999997</v>
      </c>
      <c r="J49" s="429">
        <v>3.54467</v>
      </c>
      <c r="K49" s="429">
        <v>3.6070099999999998</v>
      </c>
      <c r="L49" s="429">
        <v>3.8117299999999998</v>
      </c>
      <c r="M49" s="429">
        <v>3.61972</v>
      </c>
      <c r="N49" s="429">
        <v>2.8886400000000001</v>
      </c>
      <c r="O49" s="429">
        <v>3.1082100000000001</v>
      </c>
      <c r="P49" s="429">
        <v>3.11816</v>
      </c>
      <c r="Q49" s="429">
        <v>3.0461200000000002</v>
      </c>
      <c r="R49" s="429">
        <v>3.0583100000000001</v>
      </c>
      <c r="S49" s="429">
        <v>2.8531599999999999</v>
      </c>
      <c r="T49" s="429">
        <v>2.8186599999999999</v>
      </c>
      <c r="U49" s="429">
        <v>2.8149799999999998</v>
      </c>
      <c r="V49" s="429">
        <v>3.3052899999999998</v>
      </c>
      <c r="W49" s="429">
        <v>3.3782800000000002</v>
      </c>
      <c r="X49" s="429">
        <v>3.04867</v>
      </c>
      <c r="Y49" s="429">
        <v>2.8495900000000001</v>
      </c>
      <c r="Z49" s="429">
        <v>2.5603400000000001</v>
      </c>
      <c r="AA49" s="429">
        <v>2.5624400000000001</v>
      </c>
      <c r="AB49" s="429">
        <v>2.8697900000000001</v>
      </c>
      <c r="AC49" s="429">
        <v>2.9390999999999998</v>
      </c>
      <c r="AD49" s="429">
        <v>3.0528</v>
      </c>
      <c r="AE49" s="429">
        <v>2.7921399999999998</v>
      </c>
      <c r="AF49" s="429">
        <v>2.6645799999999999</v>
      </c>
      <c r="AG49" s="429">
        <v>2.8302200000000002</v>
      </c>
      <c r="AH49" s="429">
        <v>2.7318500000000001</v>
      </c>
      <c r="AI49" s="429">
        <v>2.45045</v>
      </c>
      <c r="AJ49" s="429">
        <v>2.5176099999999999</v>
      </c>
      <c r="AK49" s="429">
        <v>2.42571</v>
      </c>
      <c r="AL49" s="429">
        <v>2.3556699999999999</v>
      </c>
      <c r="AM49" s="429">
        <v>2.4725700000000002</v>
      </c>
      <c r="AN49" s="429">
        <v>2.5272899999999998</v>
      </c>
      <c r="AO49" s="429">
        <v>2.4178899999999999</v>
      </c>
      <c r="AP49" s="429">
        <v>2.4224100000000002</v>
      </c>
      <c r="AQ49" s="429">
        <v>2.4055300000000002</v>
      </c>
      <c r="AR49" s="429">
        <v>2.4067500000000002</v>
      </c>
      <c r="AS49" s="429">
        <v>2.51939</v>
      </c>
      <c r="AT49" s="429">
        <v>2.4692400000000001</v>
      </c>
      <c r="AU49" s="429">
        <v>2.4882300000000002</v>
      </c>
      <c r="AV49" s="429">
        <v>2.35107</v>
      </c>
      <c r="AW49" s="429">
        <v>2.4386999999999999</v>
      </c>
      <c r="AX49" s="429">
        <v>2.16906</v>
      </c>
      <c r="AY49" s="429">
        <v>2.1314000000000002</v>
      </c>
      <c r="AZ49" s="896">
        <v>2.4561130000000002</v>
      </c>
      <c r="BA49" s="352">
        <v>3.3125019999999998</v>
      </c>
      <c r="BB49" s="352">
        <v>3.2713749999999999</v>
      </c>
      <c r="BC49" s="352">
        <v>3.077178</v>
      </c>
      <c r="BD49" s="352">
        <v>2.7281819999999999</v>
      </c>
      <c r="BE49" s="352">
        <v>2.8078949999999998</v>
      </c>
      <c r="BF49" s="352">
        <v>2.7033469999999999</v>
      </c>
      <c r="BG49" s="352">
        <v>2.5991050000000002</v>
      </c>
      <c r="BH49" s="352">
        <v>2.5042209999999998</v>
      </c>
      <c r="BI49" s="352">
        <v>2.3533539999999999</v>
      </c>
      <c r="BJ49" s="352">
        <v>2.4065660000000002</v>
      </c>
      <c r="BK49" s="352">
        <v>2.374161</v>
      </c>
      <c r="BL49" s="352">
        <v>2.3801000000000001</v>
      </c>
      <c r="BM49" s="352">
        <v>2.4460660000000001</v>
      </c>
      <c r="BN49" s="352">
        <v>2.3849109999999998</v>
      </c>
      <c r="BO49" s="352">
        <v>2.4448530000000002</v>
      </c>
      <c r="BP49" s="352">
        <v>2.4315470000000001</v>
      </c>
      <c r="BQ49" s="352">
        <v>2.4315099999999998</v>
      </c>
      <c r="BR49" s="352">
        <v>2.4631859999999999</v>
      </c>
      <c r="BS49" s="352">
        <v>2.3872179999999998</v>
      </c>
      <c r="BT49" s="352">
        <v>2.378406</v>
      </c>
      <c r="BU49" s="352">
        <v>2.3304900000000002</v>
      </c>
      <c r="BV49" s="352">
        <v>2.2528250000000001</v>
      </c>
    </row>
    <row r="50" spans="1:74" ht="11.1" customHeight="1" x14ac:dyDescent="0.2">
      <c r="A50" s="76"/>
      <c r="B50" s="509" t="s">
        <v>278</v>
      </c>
      <c r="C50" s="343"/>
      <c r="D50" s="343"/>
      <c r="E50" s="343"/>
      <c r="F50" s="343"/>
      <c r="G50" s="343"/>
      <c r="H50" s="343"/>
      <c r="I50" s="343"/>
      <c r="J50" s="343"/>
      <c r="K50" s="343"/>
      <c r="L50" s="343"/>
      <c r="M50" s="343"/>
      <c r="N50" s="343"/>
      <c r="O50" s="343"/>
      <c r="P50" s="343"/>
      <c r="Q50" s="343"/>
      <c r="R50" s="343"/>
      <c r="S50" s="343"/>
      <c r="T50" s="343"/>
      <c r="U50" s="343"/>
      <c r="V50" s="343"/>
      <c r="W50" s="343"/>
      <c r="X50" s="343"/>
      <c r="Y50" s="343"/>
      <c r="Z50" s="343"/>
      <c r="AA50" s="343"/>
      <c r="AB50" s="343"/>
      <c r="AC50" s="343"/>
      <c r="AD50" s="343"/>
      <c r="AE50" s="343"/>
      <c r="AF50" s="343"/>
      <c r="AG50" s="343"/>
      <c r="AH50" s="343"/>
      <c r="AI50" s="343"/>
      <c r="AJ50" s="343"/>
      <c r="AK50" s="343"/>
      <c r="AL50" s="343"/>
      <c r="AM50" s="343"/>
      <c r="AN50" s="343"/>
      <c r="AO50" s="343"/>
      <c r="AP50" s="343"/>
      <c r="AQ50" s="343"/>
      <c r="AR50" s="343"/>
      <c r="AS50" s="343"/>
      <c r="AT50" s="343"/>
      <c r="AU50" s="343"/>
      <c r="AV50" s="343"/>
      <c r="AW50" s="343"/>
      <c r="AX50" s="343"/>
      <c r="AY50" s="343"/>
      <c r="AZ50" s="898"/>
      <c r="BA50" s="354"/>
      <c r="BB50" s="354"/>
      <c r="BC50" s="354"/>
      <c r="BD50" s="354"/>
      <c r="BE50" s="354"/>
      <c r="BF50" s="354"/>
      <c r="BG50" s="354"/>
      <c r="BH50" s="354"/>
      <c r="BI50" s="354"/>
      <c r="BJ50" s="354"/>
      <c r="BK50" s="354"/>
      <c r="BL50" s="354"/>
      <c r="BM50" s="354"/>
      <c r="BN50" s="354"/>
      <c r="BO50" s="354"/>
      <c r="BP50" s="354"/>
      <c r="BQ50" s="354"/>
      <c r="BR50" s="354"/>
      <c r="BS50" s="354"/>
      <c r="BT50" s="354"/>
      <c r="BU50" s="354"/>
      <c r="BV50" s="354"/>
    </row>
    <row r="51" spans="1:74" ht="11.1" customHeight="1" x14ac:dyDescent="0.2">
      <c r="A51" s="17" t="s">
        <v>279</v>
      </c>
      <c r="B51" s="512" t="s">
        <v>1060</v>
      </c>
      <c r="C51" s="343">
        <v>115.16200000000001</v>
      </c>
      <c r="D51" s="343">
        <v>115.16200000000001</v>
      </c>
      <c r="E51" s="343">
        <v>115.16200000000001</v>
      </c>
      <c r="F51" s="343">
        <v>117.76</v>
      </c>
      <c r="G51" s="343">
        <v>117.76</v>
      </c>
      <c r="H51" s="343">
        <v>117.76</v>
      </c>
      <c r="I51" s="343">
        <v>119.042</v>
      </c>
      <c r="J51" s="343">
        <v>119.042</v>
      </c>
      <c r="K51" s="343">
        <v>119.042</v>
      </c>
      <c r="L51" s="343">
        <v>120.175</v>
      </c>
      <c r="M51" s="343">
        <v>120.175</v>
      </c>
      <c r="N51" s="343">
        <v>120.175</v>
      </c>
      <c r="O51" s="343">
        <v>121.291</v>
      </c>
      <c r="P51" s="343">
        <v>121.291</v>
      </c>
      <c r="Q51" s="343">
        <v>121.291</v>
      </c>
      <c r="R51" s="343">
        <v>121.93300000000001</v>
      </c>
      <c r="S51" s="343">
        <v>121.93300000000001</v>
      </c>
      <c r="T51" s="343">
        <v>121.93300000000001</v>
      </c>
      <c r="U51" s="343">
        <v>122.923</v>
      </c>
      <c r="V51" s="343">
        <v>122.923</v>
      </c>
      <c r="W51" s="343">
        <v>122.923</v>
      </c>
      <c r="X51" s="343">
        <v>123.40900000000001</v>
      </c>
      <c r="Y51" s="343">
        <v>123.40900000000001</v>
      </c>
      <c r="Z51" s="343">
        <v>123.40900000000001</v>
      </c>
      <c r="AA51" s="343">
        <v>124.366</v>
      </c>
      <c r="AB51" s="343">
        <v>124.366</v>
      </c>
      <c r="AC51" s="343">
        <v>124.366</v>
      </c>
      <c r="AD51" s="343">
        <v>125.167</v>
      </c>
      <c r="AE51" s="343">
        <v>125.167</v>
      </c>
      <c r="AF51" s="343">
        <v>125.167</v>
      </c>
      <c r="AG51" s="343">
        <v>125.715</v>
      </c>
      <c r="AH51" s="343">
        <v>125.715</v>
      </c>
      <c r="AI51" s="343">
        <v>125.715</v>
      </c>
      <c r="AJ51" s="343">
        <v>126.474</v>
      </c>
      <c r="AK51" s="343">
        <v>126.474</v>
      </c>
      <c r="AL51" s="343">
        <v>126.474</v>
      </c>
      <c r="AM51" s="343">
        <v>127.59699999999999</v>
      </c>
      <c r="AN51" s="343">
        <v>127.59699999999999</v>
      </c>
      <c r="AO51" s="343">
        <v>127.59699999999999</v>
      </c>
      <c r="AP51" s="343">
        <v>128.26599999999999</v>
      </c>
      <c r="AQ51" s="343">
        <v>128.26599999999999</v>
      </c>
      <c r="AR51" s="343">
        <v>128.26599999999999</v>
      </c>
      <c r="AS51" s="343">
        <v>129.45699999999999</v>
      </c>
      <c r="AT51" s="343">
        <v>129.45699999999999</v>
      </c>
      <c r="AU51" s="343">
        <v>129.45699999999999</v>
      </c>
      <c r="AV51" s="343">
        <v>130.47087227</v>
      </c>
      <c r="AW51" s="343">
        <v>130.84035259000001</v>
      </c>
      <c r="AX51" s="343">
        <v>131.12735941</v>
      </c>
      <c r="AY51" s="343">
        <v>131.19145402000001</v>
      </c>
      <c r="AZ51" s="898">
        <v>131.41884291</v>
      </c>
      <c r="BA51" s="354">
        <v>131.66909999999999</v>
      </c>
      <c r="BB51" s="354">
        <v>131.97819999999999</v>
      </c>
      <c r="BC51" s="354">
        <v>132.24709999999999</v>
      </c>
      <c r="BD51" s="354">
        <v>132.512</v>
      </c>
      <c r="BE51" s="354">
        <v>132.7501</v>
      </c>
      <c r="BF51" s="354">
        <v>133.02350000000001</v>
      </c>
      <c r="BG51" s="354">
        <v>133.30969999999999</v>
      </c>
      <c r="BH51" s="354">
        <v>133.63820000000001</v>
      </c>
      <c r="BI51" s="354">
        <v>133.92769999999999</v>
      </c>
      <c r="BJ51" s="354">
        <v>134.20779999999999</v>
      </c>
      <c r="BK51" s="354">
        <v>134.4564</v>
      </c>
      <c r="BL51" s="354">
        <v>134.73419999999999</v>
      </c>
      <c r="BM51" s="354">
        <v>135.01920000000001</v>
      </c>
      <c r="BN51" s="354">
        <v>135.3449</v>
      </c>
      <c r="BO51" s="354">
        <v>135.619</v>
      </c>
      <c r="BP51" s="354">
        <v>135.875</v>
      </c>
      <c r="BQ51" s="354">
        <v>136.07730000000001</v>
      </c>
      <c r="BR51" s="354">
        <v>136.32380000000001</v>
      </c>
      <c r="BS51" s="354">
        <v>136.5789</v>
      </c>
      <c r="BT51" s="354">
        <v>136.85820000000001</v>
      </c>
      <c r="BU51" s="354">
        <v>137.11859999999999</v>
      </c>
      <c r="BV51" s="354">
        <v>137.3759</v>
      </c>
    </row>
    <row r="52" spans="1:74" ht="11.1" customHeight="1" x14ac:dyDescent="0.2">
      <c r="A52" s="70"/>
      <c r="B52" s="75" t="s">
        <v>236</v>
      </c>
      <c r="C52" s="346"/>
      <c r="D52" s="346"/>
      <c r="E52" s="346"/>
      <c r="F52" s="346"/>
      <c r="G52" s="346"/>
      <c r="H52" s="346"/>
      <c r="I52" s="346"/>
      <c r="J52" s="346"/>
      <c r="K52" s="346"/>
      <c r="L52" s="346"/>
      <c r="M52" s="346"/>
      <c r="N52" s="346"/>
      <c r="O52" s="346"/>
      <c r="P52" s="346"/>
      <c r="Q52" s="346"/>
      <c r="R52" s="346"/>
      <c r="S52" s="346"/>
      <c r="T52" s="346"/>
      <c r="U52" s="346"/>
      <c r="V52" s="346"/>
      <c r="W52" s="346"/>
      <c r="X52" s="346"/>
      <c r="Y52" s="346"/>
      <c r="Z52" s="346"/>
      <c r="AA52" s="346"/>
      <c r="AB52" s="346"/>
      <c r="AC52" s="346"/>
      <c r="AD52" s="346"/>
      <c r="AE52" s="346"/>
      <c r="AF52" s="346"/>
      <c r="AG52" s="346"/>
      <c r="AH52" s="346"/>
      <c r="AI52" s="346"/>
      <c r="AJ52" s="346"/>
      <c r="AK52" s="346"/>
      <c r="AL52" s="346"/>
      <c r="AM52" s="346"/>
      <c r="AN52" s="346"/>
      <c r="AO52" s="346"/>
      <c r="AP52" s="346"/>
      <c r="AQ52" s="346"/>
      <c r="AR52" s="346"/>
      <c r="AS52" s="346"/>
      <c r="AT52" s="346"/>
      <c r="AU52" s="346"/>
      <c r="AV52" s="346"/>
      <c r="AW52" s="346"/>
      <c r="AX52" s="346"/>
      <c r="AY52" s="346"/>
      <c r="AZ52" s="901"/>
      <c r="BA52" s="357"/>
      <c r="BB52" s="357"/>
      <c r="BC52" s="357"/>
      <c r="BD52" s="357"/>
      <c r="BE52" s="357"/>
      <c r="BF52" s="357"/>
      <c r="BG52" s="357"/>
      <c r="BH52" s="357"/>
      <c r="BI52" s="357"/>
      <c r="BJ52" s="357"/>
      <c r="BK52" s="357"/>
      <c r="BL52" s="357"/>
      <c r="BM52" s="357"/>
      <c r="BN52" s="357"/>
      <c r="BO52" s="357"/>
      <c r="BP52" s="357"/>
      <c r="BQ52" s="357"/>
      <c r="BR52" s="357"/>
      <c r="BS52" s="357"/>
      <c r="BT52" s="357"/>
      <c r="BU52" s="357"/>
      <c r="BV52" s="357"/>
    </row>
    <row r="53" spans="1:74" ht="11.1" customHeight="1" x14ac:dyDescent="0.2">
      <c r="A53" s="70"/>
      <c r="B53" s="72" t="s">
        <v>297</v>
      </c>
      <c r="C53" s="346"/>
      <c r="D53" s="346"/>
      <c r="E53" s="346"/>
      <c r="F53" s="346"/>
      <c r="G53" s="346"/>
      <c r="H53" s="346"/>
      <c r="I53" s="346"/>
      <c r="J53" s="346"/>
      <c r="K53" s="346"/>
      <c r="L53" s="346"/>
      <c r="M53" s="346"/>
      <c r="N53" s="346"/>
      <c r="O53" s="346"/>
      <c r="P53" s="346"/>
      <c r="Q53" s="346"/>
      <c r="R53" s="346"/>
      <c r="S53" s="346"/>
      <c r="T53" s="346"/>
      <c r="U53" s="346"/>
      <c r="V53" s="346"/>
      <c r="W53" s="346"/>
      <c r="X53" s="346"/>
      <c r="Y53" s="346"/>
      <c r="Z53" s="346"/>
      <c r="AA53" s="346"/>
      <c r="AB53" s="346"/>
      <c r="AC53" s="346"/>
      <c r="AD53" s="346"/>
      <c r="AE53" s="346"/>
      <c r="AF53" s="346"/>
      <c r="AG53" s="346"/>
      <c r="AH53" s="346"/>
      <c r="AI53" s="346"/>
      <c r="AJ53" s="346"/>
      <c r="AK53" s="346"/>
      <c r="AL53" s="346"/>
      <c r="AM53" s="346"/>
      <c r="AN53" s="346"/>
      <c r="AO53" s="346"/>
      <c r="AP53" s="346"/>
      <c r="AQ53" s="346"/>
      <c r="AR53" s="346"/>
      <c r="AS53" s="346"/>
      <c r="AT53" s="346"/>
      <c r="AU53" s="346"/>
      <c r="AV53" s="346"/>
      <c r="AW53" s="346"/>
      <c r="AX53" s="346"/>
      <c r="AY53" s="346"/>
      <c r="AZ53" s="901"/>
      <c r="BA53" s="357"/>
      <c r="BB53" s="357"/>
      <c r="BC53" s="357"/>
      <c r="BD53" s="357"/>
      <c r="BE53" s="357"/>
      <c r="BF53" s="357"/>
      <c r="BG53" s="357"/>
      <c r="BH53" s="357"/>
      <c r="BI53" s="357"/>
      <c r="BJ53" s="357"/>
      <c r="BK53" s="357"/>
      <c r="BL53" s="357"/>
      <c r="BM53" s="357"/>
      <c r="BN53" s="357"/>
      <c r="BO53" s="357"/>
      <c r="BP53" s="357"/>
      <c r="BQ53" s="357"/>
      <c r="BR53" s="357"/>
      <c r="BS53" s="357"/>
      <c r="BT53" s="357"/>
      <c r="BU53" s="357"/>
      <c r="BV53" s="357"/>
    </row>
    <row r="54" spans="1:74" ht="11.1" customHeight="1" x14ac:dyDescent="0.2">
      <c r="A54" s="70"/>
      <c r="B54" s="509" t="s">
        <v>1597</v>
      </c>
      <c r="C54" s="346"/>
      <c r="D54" s="346"/>
      <c r="E54" s="346"/>
      <c r="F54" s="346"/>
      <c r="G54" s="346"/>
      <c r="H54" s="346"/>
      <c r="I54" s="346"/>
      <c r="J54" s="346"/>
      <c r="K54" s="346"/>
      <c r="L54" s="346"/>
      <c r="M54" s="346"/>
      <c r="N54" s="346"/>
      <c r="O54" s="346"/>
      <c r="P54" s="346"/>
      <c r="Q54" s="346"/>
      <c r="R54" s="346"/>
      <c r="S54" s="346"/>
      <c r="T54" s="346"/>
      <c r="U54" s="346"/>
      <c r="V54" s="346"/>
      <c r="W54" s="346"/>
      <c r="X54" s="346"/>
      <c r="Y54" s="346"/>
      <c r="Z54" s="346"/>
      <c r="AA54" s="346"/>
      <c r="AB54" s="346"/>
      <c r="AC54" s="346"/>
      <c r="AD54" s="346"/>
      <c r="AE54" s="346"/>
      <c r="AF54" s="346"/>
      <c r="AG54" s="346"/>
      <c r="AH54" s="346"/>
      <c r="AI54" s="346"/>
      <c r="AJ54" s="346"/>
      <c r="AK54" s="346"/>
      <c r="AL54" s="346"/>
      <c r="AM54" s="346"/>
      <c r="AN54" s="346"/>
      <c r="AO54" s="346"/>
      <c r="AP54" s="346"/>
      <c r="AQ54" s="346"/>
      <c r="AR54" s="346"/>
      <c r="AS54" s="346"/>
      <c r="AT54" s="346"/>
      <c r="AU54" s="346"/>
      <c r="AV54" s="346"/>
      <c r="AW54" s="346"/>
      <c r="AX54" s="346"/>
      <c r="AY54" s="346"/>
      <c r="AZ54" s="901"/>
      <c r="BA54" s="357"/>
      <c r="BB54" s="357"/>
      <c r="BC54" s="357"/>
      <c r="BD54" s="357"/>
      <c r="BE54" s="357"/>
      <c r="BF54" s="357"/>
      <c r="BG54" s="357"/>
      <c r="BH54" s="357"/>
      <c r="BI54" s="357"/>
      <c r="BJ54" s="357"/>
      <c r="BK54" s="357"/>
      <c r="BL54" s="357"/>
      <c r="BM54" s="357"/>
      <c r="BN54" s="357"/>
      <c r="BO54" s="357"/>
      <c r="BP54" s="357"/>
      <c r="BQ54" s="357"/>
      <c r="BR54" s="357"/>
      <c r="BS54" s="357"/>
      <c r="BT54" s="357"/>
      <c r="BU54" s="357"/>
      <c r="BV54" s="357"/>
    </row>
    <row r="55" spans="1:74" ht="11.1" customHeight="1" x14ac:dyDescent="0.2">
      <c r="A55" s="80" t="s">
        <v>298</v>
      </c>
      <c r="B55" s="510" t="s">
        <v>1061</v>
      </c>
      <c r="C55" s="347">
        <v>7614.6774194</v>
      </c>
      <c r="D55" s="347">
        <v>8254.8928570999997</v>
      </c>
      <c r="E55" s="347">
        <v>8769.9677419</v>
      </c>
      <c r="F55" s="347">
        <v>8600.0333332999999</v>
      </c>
      <c r="G55" s="347">
        <v>9118.6451613000008</v>
      </c>
      <c r="H55" s="347">
        <v>9235.2999999999993</v>
      </c>
      <c r="I55" s="347">
        <v>9096</v>
      </c>
      <c r="J55" s="347">
        <v>9172.4838710000004</v>
      </c>
      <c r="K55" s="347">
        <v>9187.9333332999995</v>
      </c>
      <c r="L55" s="347">
        <v>9053.9677419</v>
      </c>
      <c r="M55" s="347">
        <v>8624.2666666999994</v>
      </c>
      <c r="N55" s="347">
        <v>8323.5483870999997</v>
      </c>
      <c r="O55" s="347">
        <v>8023.1612902999996</v>
      </c>
      <c r="P55" s="347">
        <v>8434.6428570999997</v>
      </c>
      <c r="Q55" s="347">
        <v>8798.6451613000008</v>
      </c>
      <c r="R55" s="347">
        <v>8910.2666666999994</v>
      </c>
      <c r="S55" s="347">
        <v>9311.6451613000008</v>
      </c>
      <c r="T55" s="347">
        <v>9470.7666666999994</v>
      </c>
      <c r="U55" s="347">
        <v>9276.8709677000006</v>
      </c>
      <c r="V55" s="347">
        <v>9317.7096774000001</v>
      </c>
      <c r="W55" s="347">
        <v>9104.1666667000009</v>
      </c>
      <c r="X55" s="347">
        <v>9049.9677419</v>
      </c>
      <c r="Y55" s="347">
        <v>8676.4</v>
      </c>
      <c r="Z55" s="347">
        <v>8344.5161289999996</v>
      </c>
      <c r="AA55" s="347">
        <v>7989.6129031999999</v>
      </c>
      <c r="AB55" s="347">
        <v>8354.7241379000006</v>
      </c>
      <c r="AC55" s="347">
        <v>8896.8709677000006</v>
      </c>
      <c r="AD55" s="347">
        <v>9149</v>
      </c>
      <c r="AE55" s="347">
        <v>9475.9354839000007</v>
      </c>
      <c r="AF55" s="347">
        <v>9475</v>
      </c>
      <c r="AG55" s="347">
        <v>9427.9354839000007</v>
      </c>
      <c r="AH55" s="347">
        <v>9462.3225805999991</v>
      </c>
      <c r="AI55" s="347">
        <v>9138.1333333000002</v>
      </c>
      <c r="AJ55" s="347">
        <v>9337.9677419</v>
      </c>
      <c r="AK55" s="347">
        <v>8745.1333333000002</v>
      </c>
      <c r="AL55" s="347">
        <v>8523.0967741999993</v>
      </c>
      <c r="AM55" s="347">
        <v>8143.6774194</v>
      </c>
      <c r="AN55" s="347">
        <v>8526</v>
      </c>
      <c r="AO55" s="347">
        <v>8993.1290322999994</v>
      </c>
      <c r="AP55" s="347">
        <v>9287.7333333000006</v>
      </c>
      <c r="AQ55" s="347">
        <v>9523.0322581</v>
      </c>
      <c r="AR55" s="347">
        <v>9562.3666666999998</v>
      </c>
      <c r="AS55" s="347">
        <v>9585.8709677000006</v>
      </c>
      <c r="AT55" s="347">
        <v>9546.0322581</v>
      </c>
      <c r="AU55" s="347">
        <v>9320.3666666999998</v>
      </c>
      <c r="AV55" s="347">
        <v>9404.4193548000003</v>
      </c>
      <c r="AW55" s="347">
        <v>8769.5666667000005</v>
      </c>
      <c r="AX55" s="347">
        <v>8573.4193548000003</v>
      </c>
      <c r="AY55" s="347">
        <v>8173.0649999999996</v>
      </c>
      <c r="AZ55" s="902">
        <v>8591.9660000000003</v>
      </c>
      <c r="BA55" s="358">
        <v>8930.366</v>
      </c>
      <c r="BB55" s="358">
        <v>9303.2350000000006</v>
      </c>
      <c r="BC55" s="358">
        <v>9570.2450000000008</v>
      </c>
      <c r="BD55" s="358">
        <v>9645.9850000000006</v>
      </c>
      <c r="BE55" s="358">
        <v>9572.6650000000009</v>
      </c>
      <c r="BF55" s="358">
        <v>9615.5139999999992</v>
      </c>
      <c r="BG55" s="358">
        <v>9285.25</v>
      </c>
      <c r="BH55" s="358">
        <v>9333.9230000000007</v>
      </c>
      <c r="BI55" s="358">
        <v>8797.2780000000002</v>
      </c>
      <c r="BJ55" s="358">
        <v>8621.2049999999999</v>
      </c>
      <c r="BK55" s="358">
        <v>8209.2309999999998</v>
      </c>
      <c r="BL55" s="358">
        <v>8638.8580000000002</v>
      </c>
      <c r="BM55" s="358">
        <v>9002.7849999999999</v>
      </c>
      <c r="BN55" s="358">
        <v>9380.9639999999999</v>
      </c>
      <c r="BO55" s="358">
        <v>9642.8590000000004</v>
      </c>
      <c r="BP55" s="358">
        <v>9708.8809999999994</v>
      </c>
      <c r="BQ55" s="358">
        <v>9627.3019999999997</v>
      </c>
      <c r="BR55" s="358">
        <v>9660.5570000000007</v>
      </c>
      <c r="BS55" s="358">
        <v>9322.5</v>
      </c>
      <c r="BT55" s="358">
        <v>9364.9269999999997</v>
      </c>
      <c r="BU55" s="358">
        <v>8822.4249999999993</v>
      </c>
      <c r="BV55" s="358">
        <v>8643.2939999999999</v>
      </c>
    </row>
    <row r="56" spans="1:74" ht="11.1" customHeight="1" x14ac:dyDescent="0.2">
      <c r="A56" s="70"/>
      <c r="B56" s="509" t="s">
        <v>299</v>
      </c>
      <c r="C56" s="348"/>
      <c r="D56" s="348"/>
      <c r="E56" s="348"/>
      <c r="F56" s="348"/>
      <c r="G56" s="348"/>
      <c r="H56" s="348"/>
      <c r="I56" s="348"/>
      <c r="J56" s="348"/>
      <c r="K56" s="348"/>
      <c r="L56" s="348"/>
      <c r="M56" s="348"/>
      <c r="N56" s="348"/>
      <c r="O56" s="348"/>
      <c r="P56" s="348"/>
      <c r="Q56" s="348"/>
      <c r="R56" s="348"/>
      <c r="S56" s="348"/>
      <c r="T56" s="348"/>
      <c r="U56" s="348"/>
      <c r="V56" s="348"/>
      <c r="W56" s="348"/>
      <c r="X56" s="348"/>
      <c r="Y56" s="348"/>
      <c r="Z56" s="348"/>
      <c r="AA56" s="348"/>
      <c r="AB56" s="348"/>
      <c r="AC56" s="348"/>
      <c r="AD56" s="348"/>
      <c r="AE56" s="348"/>
      <c r="AF56" s="348"/>
      <c r="AG56" s="348"/>
      <c r="AH56" s="348"/>
      <c r="AI56" s="348"/>
      <c r="AJ56" s="348"/>
      <c r="AK56" s="348"/>
      <c r="AL56" s="348"/>
      <c r="AM56" s="348"/>
      <c r="AN56" s="348"/>
      <c r="AO56" s="348"/>
      <c r="AP56" s="348"/>
      <c r="AQ56" s="348"/>
      <c r="AR56" s="348"/>
      <c r="AS56" s="348"/>
      <c r="AT56" s="348"/>
      <c r="AU56" s="348"/>
      <c r="AV56" s="348"/>
      <c r="AW56" s="348"/>
      <c r="AX56" s="348"/>
      <c r="AY56" s="348"/>
      <c r="AZ56" s="903"/>
      <c r="BA56" s="359"/>
      <c r="BB56" s="359"/>
      <c r="BC56" s="359"/>
      <c r="BD56" s="359"/>
      <c r="BE56" s="359"/>
      <c r="BF56" s="359"/>
      <c r="BG56" s="359"/>
      <c r="BH56" s="359"/>
      <c r="BI56" s="359"/>
      <c r="BJ56" s="359"/>
      <c r="BK56" s="359"/>
      <c r="BL56" s="359"/>
      <c r="BM56" s="359"/>
      <c r="BN56" s="359"/>
      <c r="BO56" s="359"/>
      <c r="BP56" s="359"/>
      <c r="BQ56" s="359"/>
      <c r="BR56" s="359"/>
      <c r="BS56" s="359"/>
      <c r="BT56" s="359"/>
      <c r="BU56" s="359"/>
      <c r="BV56" s="359"/>
    </row>
    <row r="57" spans="1:74" ht="11.1" customHeight="1" x14ac:dyDescent="0.2">
      <c r="A57" s="76" t="s">
        <v>300</v>
      </c>
      <c r="B57" s="510" t="s">
        <v>1062</v>
      </c>
      <c r="C57" s="430">
        <v>8.01</v>
      </c>
      <c r="D57" s="430">
        <v>7.0554285714000002</v>
      </c>
      <c r="E57" s="430">
        <v>7.6950000000000003</v>
      </c>
      <c r="F57" s="430">
        <v>7.5535714285999997</v>
      </c>
      <c r="G57" s="430">
        <v>7.9122857143000003</v>
      </c>
      <c r="H57" s="430">
        <v>7.5718571428999999</v>
      </c>
      <c r="I57" s="430">
        <v>7.718</v>
      </c>
      <c r="J57" s="430">
        <v>7.7018571428999998</v>
      </c>
      <c r="K57" s="430">
        <v>7.2921428571</v>
      </c>
      <c r="L57" s="430">
        <v>7.4114285714000001</v>
      </c>
      <c r="M57" s="430">
        <v>6.7658571428999998</v>
      </c>
      <c r="N57" s="430">
        <v>7.1765714286</v>
      </c>
      <c r="O57" s="430">
        <v>7.1617142856999996</v>
      </c>
      <c r="P57" s="430">
        <v>6.6514285714000003</v>
      </c>
      <c r="Q57" s="430">
        <v>7.4139999999999997</v>
      </c>
      <c r="R57" s="430">
        <v>7.0225714286000001</v>
      </c>
      <c r="S57" s="430">
        <v>7.6597142856999998</v>
      </c>
      <c r="T57" s="430">
        <v>7.4831428570999998</v>
      </c>
      <c r="U57" s="430">
        <v>7.4104285713999998</v>
      </c>
      <c r="V57" s="430">
        <v>7.6945714285999998</v>
      </c>
      <c r="W57" s="430">
        <v>7.4050000000000002</v>
      </c>
      <c r="X57" s="430">
        <v>7.5311428570999999</v>
      </c>
      <c r="Y57" s="430">
        <v>7.2525714285999996</v>
      </c>
      <c r="Z57" s="430">
        <v>7.5141428571000004</v>
      </c>
      <c r="AA57" s="430">
        <v>7.4967142857000004</v>
      </c>
      <c r="AB57" s="430">
        <v>7.1101428570999996</v>
      </c>
      <c r="AC57" s="430">
        <v>7.6087285714000004</v>
      </c>
      <c r="AD57" s="430">
        <v>7.3711428570999997</v>
      </c>
      <c r="AE57" s="430">
        <v>7.6485714286000004</v>
      </c>
      <c r="AF57" s="430">
        <v>7.3421428570999998</v>
      </c>
      <c r="AG57" s="430">
        <v>7.6138032786999998</v>
      </c>
      <c r="AH57" s="430">
        <v>7.7690000000000001</v>
      </c>
      <c r="AI57" s="430">
        <v>7.3328571429</v>
      </c>
      <c r="AJ57" s="430">
        <v>7.2217142857000001</v>
      </c>
      <c r="AK57" s="430">
        <v>7.0304285713999999</v>
      </c>
      <c r="AL57" s="430">
        <v>7.3677142857</v>
      </c>
      <c r="AM57" s="430">
        <v>7.2977142856999997</v>
      </c>
      <c r="AN57" s="430">
        <v>6.6471428571000004</v>
      </c>
      <c r="AO57" s="430">
        <v>7.3965714285999997</v>
      </c>
      <c r="AP57" s="430">
        <v>7.2455714285999999</v>
      </c>
      <c r="AQ57" s="430">
        <v>7.7002857142999996</v>
      </c>
      <c r="AR57" s="430">
        <v>7.6398571429000004</v>
      </c>
      <c r="AS57" s="430">
        <v>7.8730000000000002</v>
      </c>
      <c r="AT57" s="430">
        <v>7.8885714285999997</v>
      </c>
      <c r="AU57" s="430">
        <v>7.5761428570999998</v>
      </c>
      <c r="AV57" s="430">
        <v>7.7038571428999996</v>
      </c>
      <c r="AW57" s="430">
        <v>7.4976354680000004</v>
      </c>
      <c r="AX57" s="430">
        <v>7.633</v>
      </c>
      <c r="AY57" s="430">
        <v>7.7742857143000004</v>
      </c>
      <c r="AZ57" s="951">
        <v>7.2110000000000003</v>
      </c>
      <c r="BA57" s="435">
        <v>7.7084679999999999</v>
      </c>
      <c r="BB57" s="435">
        <v>7.5092350000000003</v>
      </c>
      <c r="BC57" s="435">
        <v>7.8413779999999997</v>
      </c>
      <c r="BD57" s="435">
        <v>7.7496609999999997</v>
      </c>
      <c r="BE57" s="435">
        <v>8.0131599999999992</v>
      </c>
      <c r="BF57" s="435">
        <v>8.1546079999999996</v>
      </c>
      <c r="BG57" s="435">
        <v>7.9088859999999999</v>
      </c>
      <c r="BH57" s="435">
        <v>7.9597819999999997</v>
      </c>
      <c r="BI57" s="435">
        <v>7.8242419999999999</v>
      </c>
      <c r="BJ57" s="435">
        <v>8.0441889999999994</v>
      </c>
      <c r="BK57" s="435">
        <v>8.0811670000000007</v>
      </c>
      <c r="BL57" s="435">
        <v>7.629035</v>
      </c>
      <c r="BM57" s="435">
        <v>8.1506860000000003</v>
      </c>
      <c r="BN57" s="435">
        <v>8.0018039999999999</v>
      </c>
      <c r="BO57" s="435">
        <v>8.3427729999999993</v>
      </c>
      <c r="BP57" s="435">
        <v>8.2084700000000002</v>
      </c>
      <c r="BQ57" s="435">
        <v>8.3724030000000003</v>
      </c>
      <c r="BR57" s="435">
        <v>8.4727180000000004</v>
      </c>
      <c r="BS57" s="435">
        <v>8.1856969999999993</v>
      </c>
      <c r="BT57" s="435">
        <v>8.2430620000000001</v>
      </c>
      <c r="BU57" s="435">
        <v>8.0813939999999995</v>
      </c>
      <c r="BV57" s="435">
        <v>8.2829250000000005</v>
      </c>
    </row>
    <row r="58" spans="1:74" ht="11.1" customHeight="1" x14ac:dyDescent="0.2">
      <c r="A58" s="76"/>
      <c r="B58" s="99"/>
      <c r="C58" s="430"/>
      <c r="D58" s="430"/>
      <c r="E58" s="430"/>
      <c r="F58" s="430"/>
      <c r="G58" s="430"/>
      <c r="H58" s="430"/>
      <c r="I58" s="430"/>
      <c r="J58" s="430"/>
      <c r="K58" s="430"/>
      <c r="L58" s="430"/>
      <c r="M58" s="430"/>
      <c r="N58" s="430"/>
      <c r="O58" s="430"/>
      <c r="P58" s="430"/>
      <c r="Q58" s="430"/>
      <c r="R58" s="430"/>
      <c r="S58" s="430"/>
      <c r="T58" s="430"/>
      <c r="U58" s="430"/>
      <c r="V58" s="430"/>
      <c r="W58" s="430"/>
      <c r="X58" s="430"/>
      <c r="Y58" s="430"/>
      <c r="Z58" s="430"/>
      <c r="AA58" s="430"/>
      <c r="AB58" s="430"/>
      <c r="AC58" s="430"/>
      <c r="AD58" s="430"/>
      <c r="AE58" s="430"/>
      <c r="AF58" s="430"/>
      <c r="AG58" s="430"/>
      <c r="AH58" s="430"/>
      <c r="AI58" s="430"/>
      <c r="AJ58" s="430"/>
      <c r="AK58" s="430"/>
      <c r="AL58" s="430"/>
      <c r="AM58" s="430"/>
      <c r="AN58" s="430"/>
      <c r="AO58" s="430"/>
      <c r="AP58" s="430"/>
      <c r="AQ58" s="430"/>
      <c r="AR58" s="430"/>
      <c r="AS58" s="430"/>
      <c r="AT58" s="430"/>
      <c r="AU58" s="430"/>
      <c r="AV58" s="430"/>
      <c r="AW58" s="430"/>
      <c r="AX58" s="430"/>
      <c r="AY58" s="430"/>
      <c r="AZ58" s="951"/>
      <c r="BA58" s="435"/>
      <c r="BB58" s="435"/>
      <c r="BC58" s="435"/>
      <c r="BD58" s="435"/>
      <c r="BE58" s="435"/>
      <c r="BF58" s="435"/>
      <c r="BG58" s="435"/>
      <c r="BH58" s="435"/>
      <c r="BI58" s="435"/>
      <c r="BJ58" s="435"/>
      <c r="BK58" s="435"/>
      <c r="BL58" s="435"/>
      <c r="BM58" s="435"/>
      <c r="BN58" s="435"/>
      <c r="BO58" s="435"/>
      <c r="BP58" s="435"/>
      <c r="BQ58" s="435"/>
      <c r="BR58" s="435"/>
      <c r="BS58" s="435"/>
      <c r="BT58" s="435"/>
      <c r="BU58" s="435"/>
      <c r="BV58" s="435"/>
    </row>
    <row r="59" spans="1:74" ht="11.1" customHeight="1" x14ac:dyDescent="0.2">
      <c r="A59" s="76"/>
      <c r="B59" s="287" t="s">
        <v>1394</v>
      </c>
      <c r="C59" s="430"/>
      <c r="D59" s="430"/>
      <c r="E59" s="430"/>
      <c r="F59" s="430"/>
      <c r="G59" s="430"/>
      <c r="H59" s="430"/>
      <c r="I59" s="430"/>
      <c r="J59" s="430"/>
      <c r="K59" s="430"/>
      <c r="L59" s="430"/>
      <c r="M59" s="430"/>
      <c r="N59" s="430"/>
      <c r="O59" s="430"/>
      <c r="P59" s="430"/>
      <c r="Q59" s="430"/>
      <c r="R59" s="430"/>
      <c r="S59" s="430"/>
      <c r="T59" s="430"/>
      <c r="U59" s="430"/>
      <c r="V59" s="430"/>
      <c r="W59" s="430"/>
      <c r="X59" s="430"/>
      <c r="Y59" s="430"/>
      <c r="Z59" s="430"/>
      <c r="AA59" s="430"/>
      <c r="AB59" s="430"/>
      <c r="AC59" s="430"/>
      <c r="AD59" s="430"/>
      <c r="AE59" s="430"/>
      <c r="AF59" s="430"/>
      <c r="AG59" s="430"/>
      <c r="AH59" s="430"/>
      <c r="AI59" s="430"/>
      <c r="AJ59" s="430"/>
      <c r="AK59" s="430"/>
      <c r="AL59" s="430"/>
      <c r="AM59" s="430"/>
      <c r="AN59" s="430"/>
      <c r="AO59" s="430"/>
      <c r="AP59" s="430"/>
      <c r="AQ59" s="430"/>
      <c r="AR59" s="430"/>
      <c r="AS59" s="430"/>
      <c r="AT59" s="430"/>
      <c r="AU59" s="430"/>
      <c r="AV59" s="430"/>
      <c r="AW59" s="430"/>
      <c r="AX59" s="430"/>
      <c r="AY59" s="430"/>
      <c r="AZ59" s="951"/>
      <c r="BA59" s="435"/>
      <c r="BB59" s="435"/>
      <c r="BC59" s="435"/>
      <c r="BD59" s="435"/>
      <c r="BE59" s="435"/>
      <c r="BF59" s="435"/>
      <c r="BG59" s="435"/>
      <c r="BH59" s="435"/>
      <c r="BI59" s="435"/>
      <c r="BJ59" s="435"/>
      <c r="BK59" s="435"/>
      <c r="BL59" s="435"/>
      <c r="BM59" s="435"/>
      <c r="BN59" s="435"/>
      <c r="BO59" s="435"/>
      <c r="BP59" s="435"/>
      <c r="BQ59" s="435"/>
      <c r="BR59" s="435"/>
      <c r="BS59" s="435"/>
      <c r="BT59" s="435"/>
      <c r="BU59" s="435"/>
      <c r="BV59" s="435"/>
    </row>
    <row r="60" spans="1:74" s="287" customFormat="1" ht="11.1" customHeight="1" x14ac:dyDescent="0.2">
      <c r="A60" s="508" t="s">
        <v>537</v>
      </c>
      <c r="B60" s="758" t="s">
        <v>1592</v>
      </c>
      <c r="C60" s="34">
        <v>476.32421779999999</v>
      </c>
      <c r="D60" s="34">
        <v>421.18035620000001</v>
      </c>
      <c r="E60" s="34">
        <v>417.34012899999999</v>
      </c>
      <c r="F60" s="34">
        <v>373.53075480000001</v>
      </c>
      <c r="G60" s="34">
        <v>381.7368429</v>
      </c>
      <c r="H60" s="34">
        <v>395.70392579999998</v>
      </c>
      <c r="I60" s="34">
        <v>425.51887269999997</v>
      </c>
      <c r="J60" s="34">
        <v>428.26050370000002</v>
      </c>
      <c r="K60" s="34">
        <v>385.86304639999997</v>
      </c>
      <c r="L60" s="34">
        <v>382.62834980000002</v>
      </c>
      <c r="M60" s="34">
        <v>404.23179809999999</v>
      </c>
      <c r="N60" s="34">
        <v>452.89445840000002</v>
      </c>
      <c r="O60" s="34">
        <v>434.95432240000002</v>
      </c>
      <c r="P60" s="34">
        <v>388.89383750000002</v>
      </c>
      <c r="Q60" s="34">
        <v>418.4233883</v>
      </c>
      <c r="R60" s="34">
        <v>362.89257839999999</v>
      </c>
      <c r="S60" s="34">
        <v>368.2364321</v>
      </c>
      <c r="T60" s="34">
        <v>384.37946099999999</v>
      </c>
      <c r="U60" s="34">
        <v>416.56265250000001</v>
      </c>
      <c r="V60" s="34">
        <v>428.04976090000002</v>
      </c>
      <c r="W60" s="34">
        <v>381.52498759999997</v>
      </c>
      <c r="X60" s="34">
        <v>386.53965410000001</v>
      </c>
      <c r="Y60" s="34">
        <v>403.62440909999998</v>
      </c>
      <c r="Z60" s="34">
        <v>424.52798180000002</v>
      </c>
      <c r="AA60" s="34">
        <v>471.71479049999999</v>
      </c>
      <c r="AB60" s="34">
        <v>389.01288510000001</v>
      </c>
      <c r="AC60" s="34">
        <v>386.2472631</v>
      </c>
      <c r="AD60" s="34">
        <v>359.5545065</v>
      </c>
      <c r="AE60" s="34">
        <v>375.98523519999998</v>
      </c>
      <c r="AF60" s="34">
        <v>384.25769730000002</v>
      </c>
      <c r="AG60" s="34">
        <v>422.48773820000002</v>
      </c>
      <c r="AH60" s="34">
        <v>419.37902050000002</v>
      </c>
      <c r="AI60" s="34">
        <v>374.12495619999999</v>
      </c>
      <c r="AJ60" s="34">
        <v>382.82632640000003</v>
      </c>
      <c r="AK60" s="34">
        <v>382.758827</v>
      </c>
      <c r="AL60" s="34">
        <v>442.29418320000002</v>
      </c>
      <c r="AM60" s="34">
        <v>498.04846600000002</v>
      </c>
      <c r="AN60" s="34">
        <v>416.4786388</v>
      </c>
      <c r="AO60" s="34">
        <v>395.027897</v>
      </c>
      <c r="AP60" s="34">
        <v>366.50294179999997</v>
      </c>
      <c r="AQ60" s="34">
        <v>372.89898319999998</v>
      </c>
      <c r="AR60" s="34">
        <v>393.38468310000002</v>
      </c>
      <c r="AS60" s="34">
        <v>430.39454979999999</v>
      </c>
      <c r="AT60" s="34">
        <v>414.54956440000001</v>
      </c>
      <c r="AU60" s="34">
        <v>382.75545579999999</v>
      </c>
      <c r="AV60" s="34">
        <v>388.04727179999998</v>
      </c>
      <c r="AW60" s="34">
        <v>393.74435119999998</v>
      </c>
      <c r="AX60" s="34">
        <v>452.48970000000003</v>
      </c>
      <c r="AY60" s="34">
        <v>477.791</v>
      </c>
      <c r="AZ60" s="920">
        <v>406.57389999999998</v>
      </c>
      <c r="BA60" s="437">
        <v>402.78840000000002</v>
      </c>
      <c r="BB60" s="437">
        <v>362.9076</v>
      </c>
      <c r="BC60" s="437">
        <v>365.75889999999998</v>
      </c>
      <c r="BD60" s="437">
        <v>378.72280000000001</v>
      </c>
      <c r="BE60" s="437">
        <v>415.24669999999998</v>
      </c>
      <c r="BF60" s="437">
        <v>418.28789999999998</v>
      </c>
      <c r="BG60" s="437">
        <v>379.65890000000002</v>
      </c>
      <c r="BH60" s="437">
        <v>381.56869999999998</v>
      </c>
      <c r="BI60" s="437">
        <v>390.91989999999998</v>
      </c>
      <c r="BJ60" s="437">
        <v>440.2183</v>
      </c>
      <c r="BK60" s="437">
        <v>459.76900000000001</v>
      </c>
      <c r="BL60" s="437">
        <v>399.49599999999998</v>
      </c>
      <c r="BM60" s="437">
        <v>399.24720000000002</v>
      </c>
      <c r="BN60" s="437">
        <v>364.79079999999999</v>
      </c>
      <c r="BO60" s="437">
        <v>367.09879999999998</v>
      </c>
      <c r="BP60" s="437">
        <v>381.07080000000002</v>
      </c>
      <c r="BQ60" s="437">
        <v>418.41399999999999</v>
      </c>
      <c r="BR60" s="437">
        <v>421.93630000000002</v>
      </c>
      <c r="BS60" s="437">
        <v>382.82389999999998</v>
      </c>
      <c r="BT60" s="437">
        <v>384.59129999999999</v>
      </c>
      <c r="BU60" s="437">
        <v>393.44400000000002</v>
      </c>
      <c r="BV60" s="437">
        <v>442.9923</v>
      </c>
    </row>
    <row r="61" spans="1:74" ht="11.1" customHeight="1" x14ac:dyDescent="0.2">
      <c r="A61" s="76" t="s">
        <v>462</v>
      </c>
      <c r="B61" s="512" t="s">
        <v>313</v>
      </c>
      <c r="C61" s="343">
        <v>185.84211450000001</v>
      </c>
      <c r="D61" s="343">
        <v>175.29721660000001</v>
      </c>
      <c r="E61" s="343">
        <v>196.39828929999999</v>
      </c>
      <c r="F61" s="343">
        <v>182.46782150000001</v>
      </c>
      <c r="G61" s="343">
        <v>189.8713903</v>
      </c>
      <c r="H61" s="343">
        <v>187.28451329999999</v>
      </c>
      <c r="I61" s="343">
        <v>188.3785417</v>
      </c>
      <c r="J61" s="343">
        <v>194.36104760000001</v>
      </c>
      <c r="K61" s="343">
        <v>186.99432279999999</v>
      </c>
      <c r="L61" s="343">
        <v>190.16091689999999</v>
      </c>
      <c r="M61" s="343">
        <v>187.88506720000001</v>
      </c>
      <c r="N61" s="343">
        <v>186.4674048</v>
      </c>
      <c r="O61" s="343">
        <v>183.28299530000001</v>
      </c>
      <c r="P61" s="343">
        <v>172.46603709999999</v>
      </c>
      <c r="Q61" s="343">
        <v>194.56221919999999</v>
      </c>
      <c r="R61" s="343">
        <v>183.62291260000001</v>
      </c>
      <c r="S61" s="343">
        <v>190.3346573</v>
      </c>
      <c r="T61" s="343">
        <v>188.94622150000001</v>
      </c>
      <c r="U61" s="343">
        <v>185.0761545</v>
      </c>
      <c r="V61" s="343">
        <v>196.8363349</v>
      </c>
      <c r="W61" s="343">
        <v>184.1285915</v>
      </c>
      <c r="X61" s="343">
        <v>194.14967329999999</v>
      </c>
      <c r="Y61" s="343">
        <v>190.08828679999999</v>
      </c>
      <c r="Z61" s="343">
        <v>187.52181400000001</v>
      </c>
      <c r="AA61" s="343">
        <v>185.10097769999999</v>
      </c>
      <c r="AB61" s="343">
        <v>173.84342359999999</v>
      </c>
      <c r="AC61" s="343">
        <v>186.89599340000001</v>
      </c>
      <c r="AD61" s="343">
        <v>184.73985289999999</v>
      </c>
      <c r="AE61" s="343">
        <v>195.2928254</v>
      </c>
      <c r="AF61" s="343">
        <v>184.00204120000001</v>
      </c>
      <c r="AG61" s="343">
        <v>193.680172</v>
      </c>
      <c r="AH61" s="343">
        <v>193.95620339999999</v>
      </c>
      <c r="AI61" s="343">
        <v>179.8634084</v>
      </c>
      <c r="AJ61" s="343">
        <v>194.8084053</v>
      </c>
      <c r="AK61" s="343">
        <v>181.14155339999999</v>
      </c>
      <c r="AL61" s="343">
        <v>188.5057181</v>
      </c>
      <c r="AM61" s="343">
        <v>195.01375580000001</v>
      </c>
      <c r="AN61" s="343">
        <v>170.6660621</v>
      </c>
      <c r="AO61" s="343">
        <v>188.17973240000001</v>
      </c>
      <c r="AP61" s="343">
        <v>184.84115850000001</v>
      </c>
      <c r="AQ61" s="343">
        <v>191.20115920000001</v>
      </c>
      <c r="AR61" s="343">
        <v>190.091633</v>
      </c>
      <c r="AS61" s="343">
        <v>194.8025461</v>
      </c>
      <c r="AT61" s="343">
        <v>193.14298959999999</v>
      </c>
      <c r="AU61" s="343">
        <v>184.38457560000001</v>
      </c>
      <c r="AV61" s="343">
        <v>192.8973814</v>
      </c>
      <c r="AW61" s="343">
        <v>180.7820289</v>
      </c>
      <c r="AX61" s="343">
        <v>194.08269999999999</v>
      </c>
      <c r="AY61" s="343">
        <v>189.87270000000001</v>
      </c>
      <c r="AZ61" s="898">
        <v>172.5703</v>
      </c>
      <c r="BA61" s="354">
        <v>189.82220000000001</v>
      </c>
      <c r="BB61" s="354">
        <v>184.10140000000001</v>
      </c>
      <c r="BC61" s="354">
        <v>189.82929999999999</v>
      </c>
      <c r="BD61" s="354">
        <v>186.5855</v>
      </c>
      <c r="BE61" s="354">
        <v>191.22049999999999</v>
      </c>
      <c r="BF61" s="354">
        <v>193.5754</v>
      </c>
      <c r="BG61" s="354">
        <v>182.2304</v>
      </c>
      <c r="BH61" s="354">
        <v>191.5352</v>
      </c>
      <c r="BI61" s="354">
        <v>181.4247</v>
      </c>
      <c r="BJ61" s="354">
        <v>189.49279999999999</v>
      </c>
      <c r="BK61" s="354">
        <v>187.3998</v>
      </c>
      <c r="BL61" s="354">
        <v>170.37870000000001</v>
      </c>
      <c r="BM61" s="354">
        <v>189.62029999999999</v>
      </c>
      <c r="BN61" s="354">
        <v>185.27850000000001</v>
      </c>
      <c r="BO61" s="354">
        <v>190.90710000000001</v>
      </c>
      <c r="BP61" s="354">
        <v>187.56219999999999</v>
      </c>
      <c r="BQ61" s="354">
        <v>191.64080000000001</v>
      </c>
      <c r="BR61" s="354">
        <v>194.11789999999999</v>
      </c>
      <c r="BS61" s="354">
        <v>182.63480000000001</v>
      </c>
      <c r="BT61" s="354">
        <v>191.9205</v>
      </c>
      <c r="BU61" s="354">
        <v>182.41050000000001</v>
      </c>
      <c r="BV61" s="354">
        <v>190.60239999999999</v>
      </c>
    </row>
    <row r="62" spans="1:74" ht="11.1" customHeight="1" x14ac:dyDescent="0.2">
      <c r="A62" s="76" t="s">
        <v>463</v>
      </c>
      <c r="B62" s="512" t="s">
        <v>1021</v>
      </c>
      <c r="C62" s="343">
        <v>194.37334530000001</v>
      </c>
      <c r="D62" s="343">
        <v>165.55643219999999</v>
      </c>
      <c r="E62" s="343">
        <v>150.59946959999999</v>
      </c>
      <c r="F62" s="343">
        <v>127.474582</v>
      </c>
      <c r="G62" s="343">
        <v>120.99995319999999</v>
      </c>
      <c r="H62" s="343">
        <v>125.249616</v>
      </c>
      <c r="I62" s="343">
        <v>140.13078970000001</v>
      </c>
      <c r="J62" s="343">
        <v>138.84926770000001</v>
      </c>
      <c r="K62" s="343">
        <v>123.9522877</v>
      </c>
      <c r="L62" s="343">
        <v>127.6759145</v>
      </c>
      <c r="M62" s="343">
        <v>149.93676629999999</v>
      </c>
      <c r="N62" s="343">
        <v>183.33512920000001</v>
      </c>
      <c r="O62" s="343">
        <v>179.86934360000001</v>
      </c>
      <c r="P62" s="343">
        <v>160.328564</v>
      </c>
      <c r="Q62" s="343">
        <v>164.02932759999999</v>
      </c>
      <c r="R62" s="343">
        <v>130.7704363</v>
      </c>
      <c r="S62" s="343">
        <v>124.7881007</v>
      </c>
      <c r="T62" s="343">
        <v>127.8827521</v>
      </c>
      <c r="U62" s="343">
        <v>144.57078139999999</v>
      </c>
      <c r="V62" s="343">
        <v>145.12849829999999</v>
      </c>
      <c r="W62" s="343">
        <v>128.9450832</v>
      </c>
      <c r="X62" s="343">
        <v>131.9738619</v>
      </c>
      <c r="Y62" s="343">
        <v>152.9645591</v>
      </c>
      <c r="Z62" s="343">
        <v>172.4103604</v>
      </c>
      <c r="AA62" s="343">
        <v>202.59270570000001</v>
      </c>
      <c r="AB62" s="343">
        <v>160.9033896</v>
      </c>
      <c r="AC62" s="343">
        <v>151.6745391</v>
      </c>
      <c r="AD62" s="343">
        <v>129.7625401</v>
      </c>
      <c r="AE62" s="343">
        <v>126.3907244</v>
      </c>
      <c r="AF62" s="343">
        <v>131.48899610000001</v>
      </c>
      <c r="AG62" s="343">
        <v>148.68601899999999</v>
      </c>
      <c r="AH62" s="343">
        <v>147.44485969999999</v>
      </c>
      <c r="AI62" s="343">
        <v>130.67486410000001</v>
      </c>
      <c r="AJ62" s="343">
        <v>131.42770569999999</v>
      </c>
      <c r="AK62" s="343">
        <v>146.702879</v>
      </c>
      <c r="AL62" s="343">
        <v>182.3722334</v>
      </c>
      <c r="AM62" s="343">
        <v>212.94097149999999</v>
      </c>
      <c r="AN62" s="343">
        <v>175.38183960000001</v>
      </c>
      <c r="AO62" s="343">
        <v>148.99168420000001</v>
      </c>
      <c r="AP62" s="343">
        <v>128.5696208</v>
      </c>
      <c r="AQ62" s="343">
        <v>124.760392</v>
      </c>
      <c r="AR62" s="343">
        <v>130.78021860000001</v>
      </c>
      <c r="AS62" s="343">
        <v>147.47416609999999</v>
      </c>
      <c r="AT62" s="343">
        <v>143.00687930000001</v>
      </c>
      <c r="AU62" s="343">
        <v>131.25973089999999</v>
      </c>
      <c r="AV62" s="343">
        <v>132.20016889999999</v>
      </c>
      <c r="AW62" s="343">
        <v>150.1876402</v>
      </c>
      <c r="AX62" s="343">
        <v>183.923</v>
      </c>
      <c r="AY62" s="343">
        <v>205.20509999999999</v>
      </c>
      <c r="AZ62" s="898">
        <v>168.36490000000001</v>
      </c>
      <c r="BA62" s="354">
        <v>156.80940000000001</v>
      </c>
      <c r="BB62" s="354">
        <v>129.71780000000001</v>
      </c>
      <c r="BC62" s="354">
        <v>122.6614</v>
      </c>
      <c r="BD62" s="354">
        <v>127.88249999999999</v>
      </c>
      <c r="BE62" s="354">
        <v>146.26339999999999</v>
      </c>
      <c r="BF62" s="354">
        <v>146.23140000000001</v>
      </c>
      <c r="BG62" s="354">
        <v>132.536</v>
      </c>
      <c r="BH62" s="354">
        <v>133.48500000000001</v>
      </c>
      <c r="BI62" s="354">
        <v>151.517</v>
      </c>
      <c r="BJ62" s="354">
        <v>184.5609</v>
      </c>
      <c r="BK62" s="354">
        <v>197.5429</v>
      </c>
      <c r="BL62" s="354">
        <v>166.56540000000001</v>
      </c>
      <c r="BM62" s="354">
        <v>155.68549999999999</v>
      </c>
      <c r="BN62" s="354">
        <v>131.25309999999999</v>
      </c>
      <c r="BO62" s="354">
        <v>123.9592</v>
      </c>
      <c r="BP62" s="354">
        <v>130.06360000000001</v>
      </c>
      <c r="BQ62" s="354">
        <v>149.6003</v>
      </c>
      <c r="BR62" s="354">
        <v>149.89189999999999</v>
      </c>
      <c r="BS62" s="354">
        <v>136.04589999999999</v>
      </c>
      <c r="BT62" s="354">
        <v>136.65809999999999</v>
      </c>
      <c r="BU62" s="354">
        <v>153.87190000000001</v>
      </c>
      <c r="BV62" s="354">
        <v>188.17349999999999</v>
      </c>
    </row>
    <row r="63" spans="1:74" s="757" customFormat="1" ht="11.1" customHeight="1" x14ac:dyDescent="0.2">
      <c r="A63" s="265" t="s">
        <v>159</v>
      </c>
      <c r="B63" s="759" t="s">
        <v>473</v>
      </c>
      <c r="C63" s="756">
        <v>95.474996809999993</v>
      </c>
      <c r="D63" s="756">
        <v>79.754277819999999</v>
      </c>
      <c r="E63" s="756">
        <v>69.708608900000002</v>
      </c>
      <c r="F63" s="756">
        <v>62.975033979999999</v>
      </c>
      <c r="G63" s="756">
        <v>70.231738129999997</v>
      </c>
      <c r="H63" s="756">
        <v>82.556479210000006</v>
      </c>
      <c r="I63" s="756">
        <v>96.375780109999994</v>
      </c>
      <c r="J63" s="756">
        <v>94.416427170000006</v>
      </c>
      <c r="K63" s="756">
        <v>74.303118580000003</v>
      </c>
      <c r="L63" s="756">
        <v>64.157757230000001</v>
      </c>
      <c r="M63" s="756">
        <v>65.796647320000005</v>
      </c>
      <c r="N63" s="756">
        <v>82.458163260000006</v>
      </c>
      <c r="O63" s="756">
        <v>71.168222290000003</v>
      </c>
      <c r="P63" s="756">
        <v>55.526806919999999</v>
      </c>
      <c r="Q63" s="756">
        <v>59.198080269999998</v>
      </c>
      <c r="R63" s="756">
        <v>47.885912269999999</v>
      </c>
      <c r="S63" s="756">
        <v>52.479912919999997</v>
      </c>
      <c r="T63" s="756">
        <v>66.937170030000004</v>
      </c>
      <c r="U63" s="756">
        <v>86.281955420000003</v>
      </c>
      <c r="V63" s="756">
        <v>85.451166409999999</v>
      </c>
      <c r="W63" s="756">
        <v>67.83799569</v>
      </c>
      <c r="X63" s="756">
        <v>59.782357750000003</v>
      </c>
      <c r="Y63" s="756">
        <v>59.958245849999997</v>
      </c>
      <c r="Z63" s="756">
        <v>63.962046260000001</v>
      </c>
      <c r="AA63" s="756">
        <v>83.389077510000007</v>
      </c>
      <c r="AB63" s="756">
        <v>53.674818369999997</v>
      </c>
      <c r="AC63" s="756">
        <v>47.044700910000003</v>
      </c>
      <c r="AD63" s="756">
        <v>44.440472059999998</v>
      </c>
      <c r="AE63" s="756">
        <v>53.669655779999999</v>
      </c>
      <c r="AF63" s="756">
        <v>68.155018380000001</v>
      </c>
      <c r="AG63" s="756">
        <v>79.489517640000003</v>
      </c>
      <c r="AH63" s="756">
        <v>77.345927840000002</v>
      </c>
      <c r="AI63" s="756">
        <v>62.975042070000001</v>
      </c>
      <c r="AJ63" s="756">
        <v>55.958185720000003</v>
      </c>
      <c r="AK63" s="756">
        <v>54.302753000000003</v>
      </c>
      <c r="AL63" s="756">
        <v>70.784202100000002</v>
      </c>
      <c r="AM63" s="756">
        <v>89.45997749</v>
      </c>
      <c r="AN63" s="756">
        <v>69.858307699999997</v>
      </c>
      <c r="AO63" s="756">
        <v>57.222719169999998</v>
      </c>
      <c r="AP63" s="756">
        <v>52.478845159999999</v>
      </c>
      <c r="AQ63" s="756">
        <v>56.303670760000003</v>
      </c>
      <c r="AR63" s="756">
        <v>71.899514310000001</v>
      </c>
      <c r="AS63" s="756">
        <v>87.484076430000002</v>
      </c>
      <c r="AT63" s="756">
        <v>77.765934299999998</v>
      </c>
      <c r="AU63" s="756">
        <v>66.497832029999998</v>
      </c>
      <c r="AV63" s="756">
        <v>62.315960189999998</v>
      </c>
      <c r="AW63" s="756">
        <v>62.161364839999997</v>
      </c>
      <c r="AX63" s="756">
        <v>73.851929999999996</v>
      </c>
      <c r="AY63" s="756">
        <v>82.079440000000005</v>
      </c>
      <c r="AZ63" s="927">
        <v>65.066310000000001</v>
      </c>
      <c r="BA63" s="507">
        <v>55.523009999999999</v>
      </c>
      <c r="BB63" s="507">
        <v>48.475050000000003</v>
      </c>
      <c r="BC63" s="507">
        <v>52.634509999999999</v>
      </c>
      <c r="BD63" s="507">
        <v>63.64143</v>
      </c>
      <c r="BE63" s="507">
        <v>77.129109999999997</v>
      </c>
      <c r="BF63" s="507">
        <v>77.847290000000001</v>
      </c>
      <c r="BG63" s="507">
        <v>64.279210000000006</v>
      </c>
      <c r="BH63" s="507">
        <v>55.914700000000003</v>
      </c>
      <c r="BI63" s="507">
        <v>57.364849999999997</v>
      </c>
      <c r="BJ63" s="507">
        <v>65.532640000000001</v>
      </c>
      <c r="BK63" s="507">
        <v>74.192539999999994</v>
      </c>
      <c r="BL63" s="507">
        <v>61.979390000000002</v>
      </c>
      <c r="BM63" s="507">
        <v>53.307580000000002</v>
      </c>
      <c r="BN63" s="507">
        <v>47.645969999999998</v>
      </c>
      <c r="BO63" s="507">
        <v>51.598779999999998</v>
      </c>
      <c r="BP63" s="507">
        <v>62.831740000000003</v>
      </c>
      <c r="BQ63" s="507">
        <v>76.539140000000003</v>
      </c>
      <c r="BR63" s="507">
        <v>77.292749999999998</v>
      </c>
      <c r="BS63" s="507">
        <v>63.529850000000003</v>
      </c>
      <c r="BT63" s="507">
        <v>55.378839999999997</v>
      </c>
      <c r="BU63" s="507">
        <v>56.54833</v>
      </c>
      <c r="BV63" s="507">
        <v>63.584389999999999</v>
      </c>
    </row>
    <row r="64" spans="1:74" s="188" customFormat="1" ht="12" customHeight="1" x14ac:dyDescent="0.2">
      <c r="A64" s="187"/>
      <c r="B64" s="1108" t="s">
        <v>1591</v>
      </c>
      <c r="C64" s="1108"/>
      <c r="D64" s="1108"/>
      <c r="E64" s="1108"/>
      <c r="F64" s="1108"/>
      <c r="G64" s="1108"/>
      <c r="H64" s="1108"/>
      <c r="I64" s="1108"/>
      <c r="J64" s="1108"/>
      <c r="K64" s="1108"/>
      <c r="L64" s="1108"/>
      <c r="M64" s="1108"/>
      <c r="N64" s="1108"/>
      <c r="O64" s="1108"/>
      <c r="P64" s="1108"/>
      <c r="Q64" s="1108"/>
      <c r="R64" s="757"/>
      <c r="AY64" s="711"/>
      <c r="AZ64" s="711"/>
      <c r="BA64" s="711"/>
      <c r="BB64" s="711"/>
      <c r="BC64" s="711"/>
      <c r="BD64" s="711"/>
      <c r="BE64" s="711"/>
      <c r="BF64" s="711"/>
      <c r="BG64" s="711"/>
      <c r="BH64" s="711"/>
      <c r="BI64" s="711"/>
      <c r="BJ64" s="202"/>
    </row>
    <row r="65" spans="1:74" s="188" customFormat="1" ht="12" customHeight="1" x14ac:dyDescent="0.2">
      <c r="A65" s="187"/>
      <c r="B65" s="1108" t="s">
        <v>1444</v>
      </c>
      <c r="C65" s="1108"/>
      <c r="D65" s="1108"/>
      <c r="E65" s="1108"/>
      <c r="F65" s="1108"/>
      <c r="G65" s="1108"/>
      <c r="H65" s="1108"/>
      <c r="I65" s="1108"/>
      <c r="J65" s="1108"/>
      <c r="K65" s="1108"/>
      <c r="L65" s="1108"/>
      <c r="M65" s="1108"/>
      <c r="N65" s="1108"/>
      <c r="O65" s="1108"/>
      <c r="P65" s="1108"/>
      <c r="Q65" s="1108"/>
      <c r="R65" s="757"/>
      <c r="AY65" s="711"/>
      <c r="AZ65" s="711"/>
      <c r="BA65" s="711"/>
      <c r="BB65" s="711"/>
      <c r="BC65" s="711"/>
      <c r="BD65" s="711"/>
      <c r="BE65" s="711"/>
      <c r="BF65" s="711"/>
      <c r="BG65" s="711"/>
      <c r="BH65" s="711"/>
      <c r="BI65" s="711"/>
      <c r="BJ65" s="202"/>
    </row>
    <row r="66" spans="1:74" s="188" customFormat="1" ht="12" customHeight="1" x14ac:dyDescent="0.2">
      <c r="A66" s="187"/>
      <c r="B66" s="1108" t="s">
        <v>1445</v>
      </c>
      <c r="C66" s="1108"/>
      <c r="D66" s="1108"/>
      <c r="E66" s="1108"/>
      <c r="F66" s="1108"/>
      <c r="G66" s="1108"/>
      <c r="H66" s="1108"/>
      <c r="I66" s="1108"/>
      <c r="J66" s="1108"/>
      <c r="K66" s="1108"/>
      <c r="L66" s="1108"/>
      <c r="M66" s="1108"/>
      <c r="N66" s="1108"/>
      <c r="O66" s="1108"/>
      <c r="P66" s="1108"/>
      <c r="Q66" s="1108"/>
      <c r="R66" s="757"/>
      <c r="AY66" s="711"/>
      <c r="AZ66" s="711"/>
      <c r="BA66" s="711"/>
      <c r="BB66" s="711"/>
      <c r="BC66" s="711"/>
      <c r="BD66" s="712"/>
      <c r="BE66" s="712"/>
      <c r="BF66" s="712"/>
      <c r="BG66" s="711"/>
      <c r="BH66" s="711"/>
      <c r="BI66" s="711"/>
      <c r="BJ66" s="202"/>
    </row>
    <row r="67" spans="1:74" s="188" customFormat="1" ht="12" customHeight="1" x14ac:dyDescent="0.2">
      <c r="A67" s="187"/>
      <c r="B67" s="1108" t="s">
        <v>1446</v>
      </c>
      <c r="C67" s="982"/>
      <c r="D67" s="982"/>
      <c r="E67" s="982"/>
      <c r="F67" s="982"/>
      <c r="G67" s="982"/>
      <c r="H67" s="982"/>
      <c r="I67" s="982"/>
      <c r="J67" s="982"/>
      <c r="K67" s="982"/>
      <c r="L67" s="982"/>
      <c r="M67" s="982"/>
      <c r="N67" s="982"/>
      <c r="O67" s="982"/>
      <c r="P67" s="982"/>
      <c r="Q67" s="982"/>
      <c r="R67" s="757"/>
      <c r="AY67" s="711"/>
      <c r="AZ67" s="711"/>
      <c r="BA67" s="711"/>
      <c r="BB67" s="711"/>
      <c r="BC67" s="711"/>
      <c r="BD67" s="712"/>
      <c r="BE67" s="712"/>
      <c r="BF67" s="712"/>
      <c r="BG67" s="711"/>
      <c r="BH67" s="711"/>
      <c r="BI67" s="711"/>
      <c r="BJ67" s="202"/>
    </row>
    <row r="68" spans="1:74" s="291" customFormat="1" ht="12" customHeight="1" x14ac:dyDescent="0.25">
      <c r="A68" s="293"/>
      <c r="B68" s="776" t="s">
        <v>809</v>
      </c>
      <c r="C68" s="776"/>
      <c r="D68" s="776"/>
      <c r="E68" s="776"/>
      <c r="F68" s="776"/>
      <c r="G68" s="776"/>
      <c r="H68" s="777"/>
      <c r="I68" s="776"/>
      <c r="J68" s="776"/>
      <c r="K68" s="776"/>
      <c r="L68" s="776"/>
      <c r="M68" s="776"/>
      <c r="N68" s="776"/>
      <c r="O68" s="776"/>
      <c r="P68" s="776"/>
      <c r="Q68" s="776"/>
      <c r="R68" s="778"/>
      <c r="S68" s="301"/>
      <c r="T68" s="301"/>
      <c r="U68" s="301"/>
      <c r="V68" s="301"/>
      <c r="W68" s="301"/>
      <c r="X68" s="301"/>
      <c r="Y68" s="301"/>
      <c r="Z68" s="301"/>
      <c r="AA68" s="301"/>
      <c r="AB68" s="301"/>
      <c r="AC68" s="302"/>
      <c r="AD68" s="302"/>
      <c r="AE68" s="302"/>
      <c r="AF68" s="302"/>
      <c r="AG68" s="302"/>
      <c r="AH68" s="302"/>
      <c r="AI68" s="302"/>
      <c r="AJ68" s="302"/>
      <c r="AK68" s="302"/>
      <c r="AL68" s="302"/>
      <c r="AM68" s="302"/>
      <c r="AN68" s="302"/>
      <c r="AO68" s="302"/>
      <c r="AP68" s="302"/>
      <c r="AQ68" s="302"/>
      <c r="AR68" s="302"/>
      <c r="AS68" s="302"/>
      <c r="AT68" s="302"/>
      <c r="AU68" s="302"/>
      <c r="AV68" s="302"/>
      <c r="AW68" s="302"/>
      <c r="AX68" s="302"/>
      <c r="AY68" s="696"/>
      <c r="AZ68" s="696"/>
      <c r="BA68" s="696"/>
      <c r="BB68" s="696"/>
      <c r="BC68" s="696"/>
      <c r="BD68" s="696"/>
      <c r="BE68" s="696"/>
      <c r="BF68" s="696"/>
      <c r="BG68" s="696"/>
      <c r="BH68" s="696"/>
      <c r="BI68" s="696"/>
      <c r="BJ68" s="302"/>
      <c r="BK68" s="302"/>
      <c r="BL68" s="302"/>
      <c r="BM68" s="302"/>
      <c r="BN68" s="302"/>
      <c r="BO68" s="302"/>
      <c r="BP68" s="302"/>
      <c r="BQ68" s="302"/>
      <c r="BR68" s="302"/>
      <c r="BS68" s="302"/>
      <c r="BT68" s="302"/>
      <c r="BU68" s="302"/>
      <c r="BV68" s="302"/>
    </row>
    <row r="69" spans="1:74" s="188" customFormat="1" ht="12" customHeight="1" x14ac:dyDescent="0.2">
      <c r="A69" s="187"/>
      <c r="B69" s="994" t="str">
        <f>Dates!$G$2</f>
        <v>EIA completed modeling and analysis for this report on Monday, March 9, 2026.</v>
      </c>
      <c r="C69" s="995"/>
      <c r="D69" s="995"/>
      <c r="E69" s="995"/>
      <c r="F69" s="995"/>
      <c r="G69" s="995"/>
      <c r="H69" s="995"/>
      <c r="I69" s="995"/>
      <c r="J69" s="995"/>
      <c r="K69" s="995"/>
      <c r="L69" s="995"/>
      <c r="M69" s="995"/>
      <c r="N69" s="995"/>
      <c r="O69" s="995"/>
      <c r="P69" s="995"/>
      <c r="Q69" s="995"/>
      <c r="R69" s="779"/>
      <c r="AY69" s="711"/>
      <c r="AZ69" s="711"/>
      <c r="BA69" s="711"/>
      <c r="BB69" s="711"/>
      <c r="BC69" s="711"/>
      <c r="BD69" s="712"/>
      <c r="BE69" s="712"/>
      <c r="BF69" s="712"/>
      <c r="BG69" s="711"/>
      <c r="BH69" s="711"/>
      <c r="BI69" s="711"/>
      <c r="BJ69" s="202"/>
    </row>
    <row r="70" spans="1:74" s="188" customFormat="1" ht="12" customHeight="1" x14ac:dyDescent="0.2">
      <c r="A70" s="187"/>
      <c r="B70" s="993" t="s">
        <v>482</v>
      </c>
      <c r="C70" s="986"/>
      <c r="D70" s="986"/>
      <c r="E70" s="986"/>
      <c r="F70" s="986"/>
      <c r="G70" s="986"/>
      <c r="H70" s="986"/>
      <c r="I70" s="986"/>
      <c r="J70" s="986"/>
      <c r="K70" s="986"/>
      <c r="L70" s="986"/>
      <c r="M70" s="986"/>
      <c r="N70" s="986"/>
      <c r="O70" s="986"/>
      <c r="P70" s="986"/>
      <c r="Q70" s="986"/>
      <c r="R70" s="757"/>
      <c r="AY70" s="711"/>
      <c r="AZ70" s="711"/>
      <c r="BA70" s="711"/>
      <c r="BB70" s="711"/>
      <c r="BC70" s="711"/>
      <c r="BD70" s="712"/>
      <c r="BE70" s="712"/>
      <c r="BF70" s="712"/>
      <c r="BG70" s="711"/>
      <c r="BH70" s="711"/>
      <c r="BI70" s="711"/>
      <c r="BJ70" s="202"/>
    </row>
    <row r="71" spans="1:74" s="188" customFormat="1" ht="12" customHeight="1" x14ac:dyDescent="0.2">
      <c r="A71" s="187"/>
      <c r="B71" s="785" t="s">
        <v>489</v>
      </c>
      <c r="C71" s="310"/>
      <c r="D71" s="310"/>
      <c r="E71" s="310"/>
      <c r="F71" s="310"/>
      <c r="G71" s="310"/>
      <c r="H71" s="809"/>
      <c r="I71" s="310"/>
      <c r="J71" s="310"/>
      <c r="K71" s="310"/>
      <c r="L71" s="310"/>
      <c r="M71" s="310"/>
      <c r="N71" s="310"/>
      <c r="O71" s="310"/>
      <c r="P71" s="310"/>
      <c r="Q71" s="310"/>
      <c r="R71" s="757"/>
      <c r="AY71" s="711"/>
      <c r="AZ71" s="711"/>
      <c r="BA71" s="711"/>
      <c r="BB71" s="711"/>
      <c r="BC71" s="711"/>
      <c r="BD71" s="712"/>
      <c r="BE71" s="712"/>
      <c r="BF71" s="712"/>
      <c r="BG71" s="711"/>
      <c r="BH71" s="711"/>
      <c r="BI71" s="711"/>
      <c r="BJ71" s="202"/>
    </row>
    <row r="72" spans="1:74" s="188" customFormat="1" ht="12" customHeight="1" x14ac:dyDescent="0.2">
      <c r="A72" s="187"/>
      <c r="B72" s="985" t="s">
        <v>1406</v>
      </c>
      <c r="C72" s="986"/>
      <c r="D72" s="986"/>
      <c r="E72" s="986"/>
      <c r="F72" s="986"/>
      <c r="G72" s="986"/>
      <c r="H72" s="986"/>
      <c r="I72" s="986"/>
      <c r="J72" s="986"/>
      <c r="K72" s="986"/>
      <c r="L72" s="986"/>
      <c r="M72" s="986"/>
      <c r="N72" s="986"/>
      <c r="O72" s="986"/>
      <c r="P72" s="986"/>
      <c r="Q72" s="986"/>
      <c r="R72" s="757"/>
      <c r="AY72" s="711"/>
      <c r="AZ72" s="711"/>
      <c r="BA72" s="711"/>
      <c r="BB72" s="711"/>
      <c r="BC72" s="711"/>
      <c r="BD72" s="712"/>
      <c r="BE72" s="712"/>
      <c r="BF72" s="712"/>
      <c r="BG72" s="711"/>
      <c r="BH72" s="711"/>
      <c r="BI72" s="711"/>
      <c r="BJ72" s="202"/>
    </row>
    <row r="73" spans="1:74" s="188" customFormat="1" ht="12" customHeight="1" x14ac:dyDescent="0.2">
      <c r="A73" s="187"/>
      <c r="B73" s="974" t="s">
        <v>823</v>
      </c>
      <c r="C73" s="974"/>
      <c r="D73" s="974"/>
      <c r="E73" s="974"/>
      <c r="F73" s="974"/>
      <c r="G73" s="974"/>
      <c r="H73" s="974"/>
      <c r="I73" s="974"/>
      <c r="J73" s="974"/>
      <c r="K73" s="974"/>
      <c r="L73" s="974"/>
      <c r="M73" s="974"/>
      <c r="N73" s="974"/>
      <c r="O73" s="974"/>
      <c r="P73" s="974"/>
      <c r="Q73" s="974"/>
      <c r="R73" s="974"/>
      <c r="AY73" s="711"/>
      <c r="AZ73" s="711"/>
      <c r="BA73" s="711"/>
      <c r="BB73" s="711"/>
      <c r="BC73" s="711"/>
      <c r="BD73" s="712"/>
      <c r="BE73" s="712"/>
      <c r="BF73" s="712"/>
      <c r="BG73" s="711"/>
      <c r="BH73" s="711"/>
      <c r="BI73" s="711"/>
      <c r="BJ73" s="202"/>
    </row>
    <row r="74" spans="1:74" s="188" customFormat="1" ht="22.5" customHeight="1" x14ac:dyDescent="0.2">
      <c r="A74" s="187"/>
      <c r="B74" s="980" t="s">
        <v>1443</v>
      </c>
      <c r="C74" s="981"/>
      <c r="D74" s="981"/>
      <c r="E74" s="981"/>
      <c r="F74" s="981"/>
      <c r="G74" s="981"/>
      <c r="H74" s="981"/>
      <c r="I74" s="981"/>
      <c r="J74" s="981"/>
      <c r="K74" s="981"/>
      <c r="L74" s="981"/>
      <c r="M74" s="981"/>
      <c r="N74" s="981"/>
      <c r="O74" s="981"/>
      <c r="P74" s="981"/>
      <c r="Q74" s="982"/>
      <c r="R74" s="757"/>
      <c r="AY74" s="711"/>
      <c r="AZ74" s="711"/>
      <c r="BA74" s="711"/>
      <c r="BB74" s="711"/>
      <c r="BC74" s="711"/>
      <c r="BD74" s="712"/>
      <c r="BE74" s="712"/>
      <c r="BF74" s="712"/>
      <c r="BG74" s="711"/>
      <c r="BH74" s="711"/>
      <c r="BI74" s="711"/>
      <c r="BJ74" s="202"/>
    </row>
    <row r="75" spans="1:74" s="188" customFormat="1" ht="12" customHeight="1" x14ac:dyDescent="0.2">
      <c r="A75" s="187"/>
      <c r="B75" s="980" t="s">
        <v>490</v>
      </c>
      <c r="C75" s="982"/>
      <c r="D75" s="982"/>
      <c r="E75" s="982"/>
      <c r="F75" s="982"/>
      <c r="G75" s="982"/>
      <c r="H75" s="982"/>
      <c r="I75" s="982"/>
      <c r="J75" s="982"/>
      <c r="K75" s="982"/>
      <c r="L75" s="982"/>
      <c r="M75" s="982"/>
      <c r="N75" s="982"/>
      <c r="O75" s="982"/>
      <c r="P75" s="982"/>
      <c r="Q75" s="982"/>
      <c r="R75" s="757"/>
      <c r="AY75" s="711"/>
      <c r="AZ75" s="711"/>
      <c r="BA75" s="711"/>
      <c r="BB75" s="711"/>
      <c r="BC75" s="711"/>
      <c r="BD75" s="712"/>
      <c r="BE75" s="712"/>
      <c r="BF75" s="712"/>
      <c r="BG75" s="711"/>
      <c r="BH75" s="711"/>
      <c r="BI75" s="711"/>
      <c r="BJ75" s="202"/>
    </row>
    <row r="76" spans="1:74" s="188" customFormat="1" ht="12" customHeight="1" x14ac:dyDescent="0.2">
      <c r="A76" s="187"/>
      <c r="B76" s="984" t="s">
        <v>1407</v>
      </c>
      <c r="C76" s="982"/>
      <c r="D76" s="982"/>
      <c r="E76" s="982"/>
      <c r="F76" s="982"/>
      <c r="G76" s="982"/>
      <c r="H76" s="982"/>
      <c r="I76" s="982"/>
      <c r="J76" s="982"/>
      <c r="K76" s="982"/>
      <c r="L76" s="982"/>
      <c r="M76" s="982"/>
      <c r="N76" s="982"/>
      <c r="O76" s="982"/>
      <c r="P76" s="982"/>
      <c r="Q76" s="982"/>
      <c r="R76" s="757"/>
      <c r="AY76" s="711"/>
      <c r="AZ76" s="711"/>
      <c r="BA76" s="711"/>
      <c r="BB76" s="711"/>
      <c r="BC76" s="711"/>
      <c r="BD76" s="712"/>
      <c r="BE76" s="712"/>
      <c r="BF76" s="712"/>
      <c r="BG76" s="711"/>
      <c r="BH76" s="711"/>
      <c r="BI76" s="711"/>
      <c r="BJ76" s="202"/>
    </row>
    <row r="77" spans="1:74" x14ac:dyDescent="0.2">
      <c r="BK77" s="134"/>
      <c r="BL77" s="134"/>
      <c r="BM77" s="134"/>
      <c r="BN77" s="134"/>
      <c r="BO77" s="134"/>
      <c r="BP77" s="134"/>
      <c r="BQ77" s="134"/>
      <c r="BR77" s="134"/>
      <c r="BS77" s="134"/>
      <c r="BT77" s="134"/>
      <c r="BU77" s="134"/>
      <c r="BV77" s="134"/>
    </row>
    <row r="78" spans="1:74" x14ac:dyDescent="0.2">
      <c r="BK78" s="134"/>
      <c r="BL78" s="134"/>
      <c r="BM78" s="134"/>
      <c r="BN78" s="134"/>
      <c r="BO78" s="134"/>
      <c r="BP78" s="134"/>
      <c r="BQ78" s="134"/>
      <c r="BR78" s="134"/>
      <c r="BS78" s="134"/>
      <c r="BT78" s="134"/>
      <c r="BU78" s="134"/>
      <c r="BV78" s="134"/>
    </row>
    <row r="79" spans="1:74" x14ac:dyDescent="0.2">
      <c r="BK79" s="134"/>
      <c r="BL79" s="134"/>
      <c r="BM79" s="134"/>
      <c r="BN79" s="134"/>
      <c r="BO79" s="134"/>
      <c r="BP79" s="134"/>
      <c r="BQ79" s="134"/>
      <c r="BR79" s="134"/>
      <c r="BS79" s="134"/>
      <c r="BT79" s="134"/>
      <c r="BU79" s="134"/>
      <c r="BV79" s="134"/>
    </row>
    <row r="80" spans="1:74" x14ac:dyDescent="0.2">
      <c r="BK80" s="134"/>
      <c r="BL80" s="134"/>
      <c r="BM80" s="134"/>
      <c r="BN80" s="134"/>
      <c r="BO80" s="134"/>
      <c r="BP80" s="134"/>
      <c r="BQ80" s="134"/>
      <c r="BR80" s="134"/>
      <c r="BS80" s="134"/>
      <c r="BT80" s="134"/>
      <c r="BU80" s="134"/>
      <c r="BV80" s="134"/>
    </row>
    <row r="81" spans="63:74" x14ac:dyDescent="0.2">
      <c r="BK81" s="134"/>
      <c r="BL81" s="134"/>
      <c r="BM81" s="134"/>
      <c r="BN81" s="134"/>
      <c r="BO81" s="134"/>
      <c r="BP81" s="134"/>
      <c r="BQ81" s="134"/>
      <c r="BR81" s="134"/>
      <c r="BS81" s="134"/>
      <c r="BT81" s="134"/>
      <c r="BU81" s="134"/>
      <c r="BV81" s="134"/>
    </row>
    <row r="82" spans="63:74" x14ac:dyDescent="0.2">
      <c r="BK82" s="134"/>
      <c r="BL82" s="134"/>
      <c r="BM82" s="134"/>
      <c r="BN82" s="134"/>
      <c r="BO82" s="134"/>
      <c r="BP82" s="134"/>
      <c r="BQ82" s="134"/>
      <c r="BR82" s="134"/>
      <c r="BS82" s="134"/>
      <c r="BT82" s="134"/>
      <c r="BU82" s="134"/>
      <c r="BV82" s="134"/>
    </row>
    <row r="83" spans="63:74" x14ac:dyDescent="0.2">
      <c r="BK83" s="134"/>
      <c r="BL83" s="134"/>
      <c r="BM83" s="134"/>
      <c r="BN83" s="134"/>
      <c r="BO83" s="134"/>
      <c r="BP83" s="134"/>
      <c r="BQ83" s="134"/>
      <c r="BR83" s="134"/>
      <c r="BS83" s="134"/>
      <c r="BT83" s="134"/>
      <c r="BU83" s="134"/>
      <c r="BV83" s="134"/>
    </row>
    <row r="84" spans="63:74" x14ac:dyDescent="0.2">
      <c r="BK84" s="134"/>
      <c r="BL84" s="134"/>
      <c r="BM84" s="134"/>
      <c r="BN84" s="134"/>
      <c r="BO84" s="134"/>
      <c r="BP84" s="134"/>
      <c r="BQ84" s="134"/>
      <c r="BR84" s="134"/>
      <c r="BS84" s="134"/>
      <c r="BT84" s="134"/>
      <c r="BU84" s="134"/>
      <c r="BV84" s="134"/>
    </row>
    <row r="85" spans="63:74" x14ac:dyDescent="0.2">
      <c r="BK85" s="134"/>
      <c r="BL85" s="134"/>
      <c r="BM85" s="134"/>
      <c r="BN85" s="134"/>
      <c r="BO85" s="134"/>
      <c r="BP85" s="134"/>
      <c r="BQ85" s="134"/>
      <c r="BR85" s="134"/>
      <c r="BS85" s="134"/>
      <c r="BT85" s="134"/>
      <c r="BU85" s="134"/>
      <c r="BV85" s="134"/>
    </row>
    <row r="86" spans="63:74" x14ac:dyDescent="0.2">
      <c r="BK86" s="134"/>
      <c r="BL86" s="134"/>
      <c r="BM86" s="134"/>
      <c r="BN86" s="134"/>
      <c r="BO86" s="134"/>
      <c r="BP86" s="134"/>
      <c r="BQ86" s="134"/>
      <c r="BR86" s="134"/>
      <c r="BS86" s="134"/>
      <c r="BT86" s="134"/>
      <c r="BU86" s="134"/>
      <c r="BV86" s="134"/>
    </row>
    <row r="87" spans="63:74" x14ac:dyDescent="0.2">
      <c r="BK87" s="134"/>
      <c r="BL87" s="134"/>
      <c r="BM87" s="134"/>
      <c r="BN87" s="134"/>
      <c r="BO87" s="134"/>
      <c r="BP87" s="134"/>
      <c r="BQ87" s="134"/>
      <c r="BR87" s="134"/>
      <c r="BS87" s="134"/>
      <c r="BT87" s="134"/>
      <c r="BU87" s="134"/>
      <c r="BV87" s="134"/>
    </row>
    <row r="88" spans="63:74" x14ac:dyDescent="0.2">
      <c r="BK88" s="134"/>
      <c r="BL88" s="134"/>
      <c r="BM88" s="134"/>
      <c r="BN88" s="134"/>
      <c r="BO88" s="134"/>
      <c r="BP88" s="134"/>
      <c r="BQ88" s="134"/>
      <c r="BR88" s="134"/>
      <c r="BS88" s="134"/>
      <c r="BT88" s="134"/>
      <c r="BU88" s="134"/>
      <c r="BV88" s="134"/>
    </row>
    <row r="89" spans="63:74" x14ac:dyDescent="0.2">
      <c r="BK89" s="134"/>
      <c r="BL89" s="134"/>
      <c r="BM89" s="134"/>
      <c r="BN89" s="134"/>
      <c r="BO89" s="134"/>
      <c r="BP89" s="134"/>
      <c r="BQ89" s="134"/>
      <c r="BR89" s="134"/>
      <c r="BS89" s="134"/>
      <c r="BT89" s="134"/>
      <c r="BU89" s="134"/>
      <c r="BV89" s="134"/>
    </row>
    <row r="90" spans="63:74" x14ac:dyDescent="0.2">
      <c r="BK90" s="134"/>
      <c r="BL90" s="134"/>
      <c r="BM90" s="134"/>
      <c r="BN90" s="134"/>
      <c r="BO90" s="134"/>
      <c r="BP90" s="134"/>
      <c r="BQ90" s="134"/>
      <c r="BR90" s="134"/>
      <c r="BS90" s="134"/>
      <c r="BT90" s="134"/>
      <c r="BU90" s="134"/>
      <c r="BV90" s="134"/>
    </row>
    <row r="91" spans="63:74" x14ac:dyDescent="0.2">
      <c r="BK91" s="134"/>
      <c r="BL91" s="134"/>
      <c r="BM91" s="134"/>
      <c r="BN91" s="134"/>
      <c r="BO91" s="134"/>
      <c r="BP91" s="134"/>
      <c r="BQ91" s="134"/>
      <c r="BR91" s="134"/>
      <c r="BS91" s="134"/>
      <c r="BT91" s="134"/>
      <c r="BU91" s="134"/>
      <c r="BV91" s="134"/>
    </row>
    <row r="92" spans="63:74" x14ac:dyDescent="0.2">
      <c r="BK92" s="134"/>
      <c r="BL92" s="134"/>
      <c r="BM92" s="134"/>
      <c r="BN92" s="134"/>
      <c r="BO92" s="134"/>
      <c r="BP92" s="134"/>
      <c r="BQ92" s="134"/>
      <c r="BR92" s="134"/>
      <c r="BS92" s="134"/>
      <c r="BT92" s="134"/>
      <c r="BU92" s="134"/>
      <c r="BV92" s="134"/>
    </row>
    <row r="93" spans="63:74" x14ac:dyDescent="0.2">
      <c r="BK93" s="134"/>
      <c r="BL93" s="134"/>
      <c r="BM93" s="134"/>
      <c r="BN93" s="134"/>
      <c r="BO93" s="134"/>
      <c r="BP93" s="134"/>
      <c r="BQ93" s="134"/>
      <c r="BR93" s="134"/>
      <c r="BS93" s="134"/>
      <c r="BT93" s="134"/>
      <c r="BU93" s="134"/>
      <c r="BV93" s="134"/>
    </row>
    <row r="94" spans="63:74" x14ac:dyDescent="0.2">
      <c r="BK94" s="134"/>
      <c r="BL94" s="134"/>
      <c r="BM94" s="134"/>
      <c r="BN94" s="134"/>
      <c r="BO94" s="134"/>
      <c r="BP94" s="134"/>
      <c r="BQ94" s="134"/>
      <c r="BR94" s="134"/>
      <c r="BS94" s="134"/>
      <c r="BT94" s="134"/>
      <c r="BU94" s="134"/>
      <c r="BV94" s="134"/>
    </row>
    <row r="95" spans="63:74" x14ac:dyDescent="0.2">
      <c r="BK95" s="134"/>
      <c r="BL95" s="134"/>
      <c r="BM95" s="134"/>
      <c r="BN95" s="134"/>
      <c r="BO95" s="134"/>
      <c r="BP95" s="134"/>
      <c r="BQ95" s="134"/>
      <c r="BR95" s="134"/>
      <c r="BS95" s="134"/>
      <c r="BT95" s="134"/>
      <c r="BU95" s="134"/>
      <c r="BV95" s="134"/>
    </row>
    <row r="96" spans="63:74" x14ac:dyDescent="0.2">
      <c r="BK96" s="134"/>
      <c r="BL96" s="134"/>
      <c r="BM96" s="134"/>
      <c r="BN96" s="134"/>
      <c r="BO96" s="134"/>
      <c r="BP96" s="134"/>
      <c r="BQ96" s="134"/>
      <c r="BR96" s="134"/>
      <c r="BS96" s="134"/>
      <c r="BT96" s="134"/>
      <c r="BU96" s="134"/>
      <c r="BV96" s="134"/>
    </row>
    <row r="97" spans="63:74" x14ac:dyDescent="0.2">
      <c r="BK97" s="134"/>
      <c r="BL97" s="134"/>
      <c r="BM97" s="134"/>
      <c r="BN97" s="134"/>
      <c r="BO97" s="134"/>
      <c r="BP97" s="134"/>
      <c r="BQ97" s="134"/>
      <c r="BR97" s="134"/>
      <c r="BS97" s="134"/>
      <c r="BT97" s="134"/>
      <c r="BU97" s="134"/>
      <c r="BV97" s="134"/>
    </row>
    <row r="98" spans="63:74" x14ac:dyDescent="0.2">
      <c r="BK98" s="134"/>
      <c r="BL98" s="134"/>
      <c r="BM98" s="134"/>
      <c r="BN98" s="134"/>
      <c r="BO98" s="134"/>
      <c r="BP98" s="134"/>
      <c r="BQ98" s="134"/>
      <c r="BR98" s="134"/>
      <c r="BS98" s="134"/>
      <c r="BT98" s="134"/>
      <c r="BU98" s="134"/>
      <c r="BV98" s="134"/>
    </row>
    <row r="99" spans="63:74" x14ac:dyDescent="0.2">
      <c r="BK99" s="134"/>
      <c r="BL99" s="134"/>
      <c r="BM99" s="134"/>
      <c r="BN99" s="134"/>
      <c r="BO99" s="134"/>
      <c r="BP99" s="134"/>
      <c r="BQ99" s="134"/>
      <c r="BR99" s="134"/>
      <c r="BS99" s="134"/>
      <c r="BT99" s="134"/>
      <c r="BU99" s="134"/>
      <c r="BV99" s="134"/>
    </row>
    <row r="100" spans="63:74" x14ac:dyDescent="0.2">
      <c r="BK100" s="134"/>
      <c r="BL100" s="134"/>
      <c r="BM100" s="134"/>
      <c r="BN100" s="134"/>
      <c r="BO100" s="134"/>
      <c r="BP100" s="134"/>
      <c r="BQ100" s="134"/>
      <c r="BR100" s="134"/>
      <c r="BS100" s="134"/>
      <c r="BT100" s="134"/>
      <c r="BU100" s="134"/>
      <c r="BV100" s="134"/>
    </row>
    <row r="101" spans="63:74" x14ac:dyDescent="0.2">
      <c r="BK101" s="134"/>
      <c r="BL101" s="134"/>
      <c r="BM101" s="134"/>
      <c r="BN101" s="134"/>
      <c r="BO101" s="134"/>
      <c r="BP101" s="134"/>
      <c r="BQ101" s="134"/>
      <c r="BR101" s="134"/>
      <c r="BS101" s="134"/>
      <c r="BT101" s="134"/>
      <c r="BU101" s="134"/>
      <c r="BV101" s="134"/>
    </row>
    <row r="102" spans="63:74" x14ac:dyDescent="0.2">
      <c r="BK102" s="134"/>
      <c r="BL102" s="134"/>
      <c r="BM102" s="134"/>
      <c r="BN102" s="134"/>
      <c r="BO102" s="134"/>
      <c r="BP102" s="134"/>
      <c r="BQ102" s="134"/>
      <c r="BR102" s="134"/>
      <c r="BS102" s="134"/>
      <c r="BT102" s="134"/>
      <c r="BU102" s="134"/>
      <c r="BV102" s="134"/>
    </row>
    <row r="103" spans="63:74" x14ac:dyDescent="0.2">
      <c r="BK103" s="134"/>
      <c r="BL103" s="134"/>
      <c r="BM103" s="134"/>
      <c r="BN103" s="134"/>
      <c r="BO103" s="134"/>
      <c r="BP103" s="134"/>
      <c r="BQ103" s="134"/>
      <c r="BR103" s="134"/>
      <c r="BS103" s="134"/>
      <c r="BT103" s="134"/>
      <c r="BU103" s="134"/>
      <c r="BV103" s="134"/>
    </row>
    <row r="104" spans="63:74" x14ac:dyDescent="0.2">
      <c r="BK104" s="134"/>
      <c r="BL104" s="134"/>
      <c r="BM104" s="134"/>
      <c r="BN104" s="134"/>
      <c r="BO104" s="134"/>
      <c r="BP104" s="134"/>
      <c r="BQ104" s="134"/>
      <c r="BR104" s="134"/>
      <c r="BS104" s="134"/>
      <c r="BT104" s="134"/>
      <c r="BU104" s="134"/>
      <c r="BV104" s="134"/>
    </row>
    <row r="105" spans="63:74" x14ac:dyDescent="0.2">
      <c r="BK105" s="134"/>
      <c r="BL105" s="134"/>
      <c r="BM105" s="134"/>
      <c r="BN105" s="134"/>
      <c r="BO105" s="134"/>
      <c r="BP105" s="134"/>
      <c r="BQ105" s="134"/>
      <c r="BR105" s="134"/>
      <c r="BS105" s="134"/>
      <c r="BT105" s="134"/>
      <c r="BU105" s="134"/>
      <c r="BV105" s="134"/>
    </row>
    <row r="106" spans="63:74" x14ac:dyDescent="0.2">
      <c r="BK106" s="134"/>
      <c r="BL106" s="134"/>
      <c r="BM106" s="134"/>
      <c r="BN106" s="134"/>
      <c r="BO106" s="134"/>
      <c r="BP106" s="134"/>
      <c r="BQ106" s="134"/>
      <c r="BR106" s="134"/>
      <c r="BS106" s="134"/>
      <c r="BT106" s="134"/>
      <c r="BU106" s="134"/>
      <c r="BV106" s="134"/>
    </row>
    <row r="107" spans="63:74" x14ac:dyDescent="0.2">
      <c r="BK107" s="134"/>
      <c r="BL107" s="134"/>
      <c r="BM107" s="134"/>
      <c r="BN107" s="134"/>
      <c r="BO107" s="134"/>
      <c r="BP107" s="134"/>
      <c r="BQ107" s="134"/>
      <c r="BR107" s="134"/>
      <c r="BS107" s="134"/>
      <c r="BT107" s="134"/>
      <c r="BU107" s="134"/>
      <c r="BV107" s="134"/>
    </row>
    <row r="108" spans="63:74" x14ac:dyDescent="0.2">
      <c r="BK108" s="134"/>
      <c r="BL108" s="134"/>
      <c r="BM108" s="134"/>
      <c r="BN108" s="134"/>
      <c r="BO108" s="134"/>
      <c r="BP108" s="134"/>
      <c r="BQ108" s="134"/>
      <c r="BR108" s="134"/>
      <c r="BS108" s="134"/>
      <c r="BT108" s="134"/>
      <c r="BU108" s="134"/>
      <c r="BV108" s="134"/>
    </row>
    <row r="109" spans="63:74" x14ac:dyDescent="0.2">
      <c r="BK109" s="134"/>
      <c r="BL109" s="134"/>
      <c r="BM109" s="134"/>
      <c r="BN109" s="134"/>
      <c r="BO109" s="134"/>
      <c r="BP109" s="134"/>
      <c r="BQ109" s="134"/>
      <c r="BR109" s="134"/>
      <c r="BS109" s="134"/>
      <c r="BT109" s="134"/>
      <c r="BU109" s="134"/>
      <c r="BV109" s="134"/>
    </row>
    <row r="110" spans="63:74" x14ac:dyDescent="0.2">
      <c r="BK110" s="134"/>
      <c r="BL110" s="134"/>
      <c r="BM110" s="134"/>
      <c r="BN110" s="134"/>
      <c r="BO110" s="134"/>
      <c r="BP110" s="134"/>
      <c r="BQ110" s="134"/>
      <c r="BR110" s="134"/>
      <c r="BS110" s="134"/>
      <c r="BT110" s="134"/>
      <c r="BU110" s="134"/>
      <c r="BV110" s="134"/>
    </row>
    <row r="111" spans="63:74" x14ac:dyDescent="0.2">
      <c r="BK111" s="134"/>
      <c r="BL111" s="134"/>
      <c r="BM111" s="134"/>
      <c r="BN111" s="134"/>
      <c r="BO111" s="134"/>
      <c r="BP111" s="134"/>
      <c r="BQ111" s="134"/>
      <c r="BR111" s="134"/>
      <c r="BS111" s="134"/>
      <c r="BT111" s="134"/>
      <c r="BU111" s="134"/>
      <c r="BV111" s="134"/>
    </row>
    <row r="112" spans="63:74" x14ac:dyDescent="0.2">
      <c r="BK112" s="134"/>
      <c r="BL112" s="134"/>
      <c r="BM112" s="134"/>
      <c r="BN112" s="134"/>
      <c r="BO112" s="134"/>
      <c r="BP112" s="134"/>
      <c r="BQ112" s="134"/>
      <c r="BR112" s="134"/>
      <c r="BS112" s="134"/>
      <c r="BT112" s="134"/>
      <c r="BU112" s="134"/>
      <c r="BV112" s="134"/>
    </row>
    <row r="113" spans="63:74" x14ac:dyDescent="0.2">
      <c r="BK113" s="134"/>
      <c r="BL113" s="134"/>
      <c r="BM113" s="134"/>
      <c r="BN113" s="134"/>
      <c r="BO113" s="134"/>
      <c r="BP113" s="134"/>
      <c r="BQ113" s="134"/>
      <c r="BR113" s="134"/>
      <c r="BS113" s="134"/>
      <c r="BT113" s="134"/>
      <c r="BU113" s="134"/>
      <c r="BV113" s="134"/>
    </row>
    <row r="114" spans="63:74" x14ac:dyDescent="0.2">
      <c r="BK114" s="134"/>
      <c r="BL114" s="134"/>
      <c r="BM114" s="134"/>
      <c r="BN114" s="134"/>
      <c r="BO114" s="134"/>
      <c r="BP114" s="134"/>
      <c r="BQ114" s="134"/>
      <c r="BR114" s="134"/>
      <c r="BS114" s="134"/>
      <c r="BT114" s="134"/>
      <c r="BU114" s="134"/>
      <c r="BV114" s="134"/>
    </row>
    <row r="115" spans="63:74" x14ac:dyDescent="0.2">
      <c r="BK115" s="134"/>
      <c r="BL115" s="134"/>
      <c r="BM115" s="134"/>
      <c r="BN115" s="134"/>
      <c r="BO115" s="134"/>
      <c r="BP115" s="134"/>
      <c r="BQ115" s="134"/>
      <c r="BR115" s="134"/>
      <c r="BS115" s="134"/>
      <c r="BT115" s="134"/>
      <c r="BU115" s="134"/>
      <c r="BV115" s="134"/>
    </row>
    <row r="116" spans="63:74" x14ac:dyDescent="0.2">
      <c r="BK116" s="134"/>
      <c r="BL116" s="134"/>
      <c r="BM116" s="134"/>
      <c r="BN116" s="134"/>
      <c r="BO116" s="134"/>
      <c r="BP116" s="134"/>
      <c r="BQ116" s="134"/>
      <c r="BR116" s="134"/>
      <c r="BS116" s="134"/>
      <c r="BT116" s="134"/>
      <c r="BU116" s="134"/>
      <c r="BV116" s="134"/>
    </row>
    <row r="117" spans="63:74" x14ac:dyDescent="0.2">
      <c r="BK117" s="134"/>
      <c r="BL117" s="134"/>
      <c r="BM117" s="134"/>
      <c r="BN117" s="134"/>
      <c r="BO117" s="134"/>
      <c r="BP117" s="134"/>
      <c r="BQ117" s="134"/>
      <c r="BR117" s="134"/>
      <c r="BS117" s="134"/>
      <c r="BT117" s="134"/>
      <c r="BU117" s="134"/>
      <c r="BV117" s="134"/>
    </row>
    <row r="118" spans="63:74" x14ac:dyDescent="0.2">
      <c r="BK118" s="134"/>
      <c r="BL118" s="134"/>
      <c r="BM118" s="134"/>
      <c r="BN118" s="134"/>
      <c r="BO118" s="134"/>
      <c r="BP118" s="134"/>
      <c r="BQ118" s="134"/>
      <c r="BR118" s="134"/>
      <c r="BS118" s="134"/>
      <c r="BT118" s="134"/>
      <c r="BU118" s="134"/>
      <c r="BV118" s="134"/>
    </row>
    <row r="119" spans="63:74" x14ac:dyDescent="0.2">
      <c r="BK119" s="134"/>
      <c r="BL119" s="134"/>
      <c r="BM119" s="134"/>
      <c r="BN119" s="134"/>
      <c r="BO119" s="134"/>
      <c r="BP119" s="134"/>
      <c r="BQ119" s="134"/>
      <c r="BR119" s="134"/>
      <c r="BS119" s="134"/>
      <c r="BT119" s="134"/>
      <c r="BU119" s="134"/>
      <c r="BV119" s="134"/>
    </row>
    <row r="120" spans="63:74" x14ac:dyDescent="0.2">
      <c r="BK120" s="134"/>
      <c r="BL120" s="134"/>
      <c r="BM120" s="134"/>
      <c r="BN120" s="134"/>
      <c r="BO120" s="134"/>
      <c r="BP120" s="134"/>
      <c r="BQ120" s="134"/>
      <c r="BR120" s="134"/>
      <c r="BS120" s="134"/>
      <c r="BT120" s="134"/>
      <c r="BU120" s="134"/>
      <c r="BV120" s="134"/>
    </row>
    <row r="121" spans="63:74" x14ac:dyDescent="0.2">
      <c r="BK121" s="134"/>
      <c r="BL121" s="134"/>
      <c r="BM121" s="134"/>
      <c r="BN121" s="134"/>
      <c r="BO121" s="134"/>
      <c r="BP121" s="134"/>
      <c r="BQ121" s="134"/>
      <c r="BR121" s="134"/>
      <c r="BS121" s="134"/>
      <c r="BT121" s="134"/>
      <c r="BU121" s="134"/>
      <c r="BV121" s="134"/>
    </row>
    <row r="122" spans="63:74" x14ac:dyDescent="0.2">
      <c r="BK122" s="134"/>
      <c r="BL122" s="134"/>
      <c r="BM122" s="134"/>
      <c r="BN122" s="134"/>
      <c r="BO122" s="134"/>
      <c r="BP122" s="134"/>
      <c r="BQ122" s="134"/>
      <c r="BR122" s="134"/>
      <c r="BS122" s="134"/>
      <c r="BT122" s="134"/>
      <c r="BU122" s="134"/>
      <c r="BV122" s="134"/>
    </row>
    <row r="123" spans="63:74" x14ac:dyDescent="0.2">
      <c r="BK123" s="134"/>
      <c r="BL123" s="134"/>
      <c r="BM123" s="134"/>
      <c r="BN123" s="134"/>
      <c r="BO123" s="134"/>
      <c r="BP123" s="134"/>
      <c r="BQ123" s="134"/>
      <c r="BR123" s="134"/>
      <c r="BS123" s="134"/>
      <c r="BT123" s="134"/>
      <c r="BU123" s="134"/>
      <c r="BV123" s="134"/>
    </row>
    <row r="124" spans="63:74" x14ac:dyDescent="0.2">
      <c r="BK124" s="134"/>
      <c r="BL124" s="134"/>
      <c r="BM124" s="134"/>
      <c r="BN124" s="134"/>
      <c r="BO124" s="134"/>
      <c r="BP124" s="134"/>
      <c r="BQ124" s="134"/>
      <c r="BR124" s="134"/>
      <c r="BS124" s="134"/>
      <c r="BT124" s="134"/>
      <c r="BU124" s="134"/>
      <c r="BV124" s="134"/>
    </row>
    <row r="125" spans="63:74" x14ac:dyDescent="0.2">
      <c r="BK125" s="134"/>
      <c r="BL125" s="134"/>
      <c r="BM125" s="134"/>
      <c r="BN125" s="134"/>
      <c r="BO125" s="134"/>
      <c r="BP125" s="134"/>
      <c r="BQ125" s="134"/>
      <c r="BR125" s="134"/>
      <c r="BS125" s="134"/>
      <c r="BT125" s="134"/>
      <c r="BU125" s="134"/>
      <c r="BV125" s="134"/>
    </row>
    <row r="126" spans="63:74" x14ac:dyDescent="0.2">
      <c r="BK126" s="134"/>
      <c r="BL126" s="134"/>
      <c r="BM126" s="134"/>
      <c r="BN126" s="134"/>
      <c r="BO126" s="134"/>
      <c r="BP126" s="134"/>
      <c r="BQ126" s="134"/>
      <c r="BR126" s="134"/>
      <c r="BS126" s="134"/>
      <c r="BT126" s="134"/>
      <c r="BU126" s="134"/>
      <c r="BV126" s="134"/>
    </row>
    <row r="127" spans="63:74" x14ac:dyDescent="0.2">
      <c r="BK127" s="134"/>
      <c r="BL127" s="134"/>
      <c r="BM127" s="134"/>
      <c r="BN127" s="134"/>
      <c r="BO127" s="134"/>
      <c r="BP127" s="134"/>
      <c r="BQ127" s="134"/>
      <c r="BR127" s="134"/>
      <c r="BS127" s="134"/>
      <c r="BT127" s="134"/>
      <c r="BU127" s="134"/>
      <c r="BV127" s="134"/>
    </row>
    <row r="128" spans="63:74" x14ac:dyDescent="0.2">
      <c r="BK128" s="134"/>
      <c r="BL128" s="134"/>
      <c r="BM128" s="134"/>
      <c r="BN128" s="134"/>
      <c r="BO128" s="134"/>
      <c r="BP128" s="134"/>
      <c r="BQ128" s="134"/>
      <c r="BR128" s="134"/>
      <c r="BS128" s="134"/>
      <c r="BT128" s="134"/>
      <c r="BU128" s="134"/>
      <c r="BV128" s="134"/>
    </row>
    <row r="129" spans="63:74" x14ac:dyDescent="0.2">
      <c r="BK129" s="134"/>
      <c r="BL129" s="134"/>
      <c r="BM129" s="134"/>
      <c r="BN129" s="134"/>
      <c r="BO129" s="134"/>
      <c r="BP129" s="134"/>
      <c r="BQ129" s="134"/>
      <c r="BR129" s="134"/>
      <c r="BS129" s="134"/>
      <c r="BT129" s="134"/>
      <c r="BU129" s="134"/>
      <c r="BV129" s="134"/>
    </row>
    <row r="130" spans="63:74" x14ac:dyDescent="0.2">
      <c r="BK130" s="134"/>
      <c r="BL130" s="134"/>
      <c r="BM130" s="134"/>
      <c r="BN130" s="134"/>
      <c r="BO130" s="134"/>
      <c r="BP130" s="134"/>
      <c r="BQ130" s="134"/>
      <c r="BR130" s="134"/>
      <c r="BS130" s="134"/>
      <c r="BT130" s="134"/>
      <c r="BU130" s="134"/>
      <c r="BV130" s="134"/>
    </row>
    <row r="131" spans="63:74" x14ac:dyDescent="0.2">
      <c r="BK131" s="134"/>
      <c r="BL131" s="134"/>
      <c r="BM131" s="134"/>
      <c r="BN131" s="134"/>
      <c r="BO131" s="134"/>
      <c r="BP131" s="134"/>
      <c r="BQ131" s="134"/>
      <c r="BR131" s="134"/>
      <c r="BS131" s="134"/>
      <c r="BT131" s="134"/>
      <c r="BU131" s="134"/>
      <c r="BV131" s="134"/>
    </row>
    <row r="132" spans="63:74" x14ac:dyDescent="0.2">
      <c r="BK132" s="134"/>
      <c r="BL132" s="134"/>
      <c r="BM132" s="134"/>
      <c r="BN132" s="134"/>
      <c r="BO132" s="134"/>
      <c r="BP132" s="134"/>
      <c r="BQ132" s="134"/>
      <c r="BR132" s="134"/>
      <c r="BS132" s="134"/>
      <c r="BT132" s="134"/>
      <c r="BU132" s="134"/>
      <c r="BV132" s="134"/>
    </row>
    <row r="133" spans="63:74" x14ac:dyDescent="0.2">
      <c r="BK133" s="134"/>
      <c r="BL133" s="134"/>
      <c r="BM133" s="134"/>
      <c r="BN133" s="134"/>
      <c r="BO133" s="134"/>
      <c r="BP133" s="134"/>
      <c r="BQ133" s="134"/>
      <c r="BR133" s="134"/>
      <c r="BS133" s="134"/>
      <c r="BT133" s="134"/>
      <c r="BU133" s="134"/>
      <c r="BV133" s="134"/>
    </row>
    <row r="134" spans="63:74" x14ac:dyDescent="0.2">
      <c r="BK134" s="134"/>
      <c r="BL134" s="134"/>
      <c r="BM134" s="134"/>
      <c r="BN134" s="134"/>
      <c r="BO134" s="134"/>
      <c r="BP134" s="134"/>
      <c r="BQ134" s="134"/>
      <c r="BR134" s="134"/>
      <c r="BS134" s="134"/>
      <c r="BT134" s="134"/>
      <c r="BU134" s="134"/>
      <c r="BV134" s="134"/>
    </row>
    <row r="135" spans="63:74" x14ac:dyDescent="0.2">
      <c r="BK135" s="134"/>
      <c r="BL135" s="134"/>
      <c r="BM135" s="134"/>
      <c r="BN135" s="134"/>
      <c r="BO135" s="134"/>
      <c r="BP135" s="134"/>
      <c r="BQ135" s="134"/>
      <c r="BR135" s="134"/>
      <c r="BS135" s="134"/>
      <c r="BT135" s="134"/>
      <c r="BU135" s="134"/>
      <c r="BV135" s="134"/>
    </row>
    <row r="136" spans="63:74" x14ac:dyDescent="0.2">
      <c r="BK136" s="134"/>
      <c r="BL136" s="134"/>
      <c r="BM136" s="134"/>
      <c r="BN136" s="134"/>
      <c r="BO136" s="134"/>
      <c r="BP136" s="134"/>
      <c r="BQ136" s="134"/>
      <c r="BR136" s="134"/>
      <c r="BS136" s="134"/>
      <c r="BT136" s="134"/>
      <c r="BU136" s="134"/>
      <c r="BV136" s="134"/>
    </row>
    <row r="137" spans="63:74" x14ac:dyDescent="0.2">
      <c r="BK137" s="134"/>
      <c r="BL137" s="134"/>
      <c r="BM137" s="134"/>
      <c r="BN137" s="134"/>
      <c r="BO137" s="134"/>
      <c r="BP137" s="134"/>
      <c r="BQ137" s="134"/>
      <c r="BR137" s="134"/>
      <c r="BS137" s="134"/>
      <c r="BT137" s="134"/>
      <c r="BU137" s="134"/>
      <c r="BV137" s="134"/>
    </row>
    <row r="138" spans="63:74" x14ac:dyDescent="0.2">
      <c r="BK138" s="134"/>
      <c r="BL138" s="134"/>
      <c r="BM138" s="134"/>
      <c r="BN138" s="134"/>
      <c r="BO138" s="134"/>
      <c r="BP138" s="134"/>
      <c r="BQ138" s="134"/>
      <c r="BR138" s="134"/>
      <c r="BS138" s="134"/>
      <c r="BT138" s="134"/>
      <c r="BU138" s="134"/>
      <c r="BV138" s="134"/>
    </row>
    <row r="139" spans="63:74" x14ac:dyDescent="0.2">
      <c r="BK139" s="134"/>
      <c r="BL139" s="134"/>
      <c r="BM139" s="134"/>
      <c r="BN139" s="134"/>
      <c r="BO139" s="134"/>
      <c r="BP139" s="134"/>
      <c r="BQ139" s="134"/>
      <c r="BR139" s="134"/>
      <c r="BS139" s="134"/>
      <c r="BT139" s="134"/>
      <c r="BU139" s="134"/>
      <c r="BV139" s="134"/>
    </row>
    <row r="140" spans="63:74" x14ac:dyDescent="0.2">
      <c r="BK140" s="134"/>
      <c r="BL140" s="134"/>
      <c r="BM140" s="134"/>
      <c r="BN140" s="134"/>
      <c r="BO140" s="134"/>
      <c r="BP140" s="134"/>
      <c r="BQ140" s="134"/>
      <c r="BR140" s="134"/>
      <c r="BS140" s="134"/>
      <c r="BT140" s="134"/>
      <c r="BU140" s="134"/>
      <c r="BV140" s="134"/>
    </row>
    <row r="141" spans="63:74" x14ac:dyDescent="0.2">
      <c r="BK141" s="134"/>
      <c r="BL141" s="134"/>
      <c r="BM141" s="134"/>
      <c r="BN141" s="134"/>
      <c r="BO141" s="134"/>
      <c r="BP141" s="134"/>
      <c r="BQ141" s="134"/>
      <c r="BR141" s="134"/>
      <c r="BS141" s="134"/>
      <c r="BT141" s="134"/>
      <c r="BU141" s="134"/>
      <c r="BV141" s="134"/>
    </row>
    <row r="142" spans="63:74" x14ac:dyDescent="0.2">
      <c r="BK142" s="134"/>
      <c r="BL142" s="134"/>
      <c r="BM142" s="134"/>
      <c r="BN142" s="134"/>
      <c r="BO142" s="134"/>
      <c r="BP142" s="134"/>
      <c r="BQ142" s="134"/>
      <c r="BR142" s="134"/>
      <c r="BS142" s="134"/>
      <c r="BT142" s="134"/>
      <c r="BU142" s="134"/>
      <c r="BV142" s="134"/>
    </row>
    <row r="143" spans="63:74" x14ac:dyDescent="0.2">
      <c r="BK143" s="134"/>
      <c r="BL143" s="134"/>
      <c r="BM143" s="134"/>
      <c r="BN143" s="134"/>
      <c r="BO143" s="134"/>
      <c r="BP143" s="134"/>
      <c r="BQ143" s="134"/>
      <c r="BR143" s="134"/>
      <c r="BS143" s="134"/>
      <c r="BT143" s="134"/>
      <c r="BU143" s="134"/>
      <c r="BV143" s="134"/>
    </row>
    <row r="144" spans="63:74" x14ac:dyDescent="0.2">
      <c r="BK144" s="134"/>
      <c r="BL144" s="134"/>
      <c r="BM144" s="134"/>
      <c r="BN144" s="134"/>
      <c r="BO144" s="134"/>
      <c r="BP144" s="134"/>
      <c r="BQ144" s="134"/>
      <c r="BR144" s="134"/>
      <c r="BS144" s="134"/>
      <c r="BT144" s="134"/>
      <c r="BU144" s="134"/>
      <c r="BV144" s="134"/>
    </row>
    <row r="145" spans="63:74" x14ac:dyDescent="0.2">
      <c r="BK145" s="134"/>
      <c r="BL145" s="134"/>
      <c r="BM145" s="134"/>
      <c r="BN145" s="134"/>
      <c r="BO145" s="134"/>
      <c r="BP145" s="134"/>
      <c r="BQ145" s="134"/>
      <c r="BR145" s="134"/>
      <c r="BS145" s="134"/>
      <c r="BT145" s="134"/>
      <c r="BU145" s="134"/>
      <c r="BV145" s="134"/>
    </row>
    <row r="146" spans="63:74" x14ac:dyDescent="0.2">
      <c r="BK146" s="134"/>
      <c r="BL146" s="134"/>
      <c r="BM146" s="134"/>
      <c r="BN146" s="134"/>
      <c r="BO146" s="134"/>
      <c r="BP146" s="134"/>
      <c r="BQ146" s="134"/>
      <c r="BR146" s="134"/>
      <c r="BS146" s="134"/>
      <c r="BT146" s="134"/>
      <c r="BU146" s="134"/>
      <c r="BV146" s="134"/>
    </row>
    <row r="147" spans="63:74" x14ac:dyDescent="0.2">
      <c r="BK147" s="134"/>
      <c r="BL147" s="134"/>
      <c r="BM147" s="134"/>
      <c r="BN147" s="134"/>
      <c r="BO147" s="134"/>
      <c r="BP147" s="134"/>
      <c r="BQ147" s="134"/>
      <c r="BR147" s="134"/>
      <c r="BS147" s="134"/>
      <c r="BT147" s="134"/>
      <c r="BU147" s="134"/>
      <c r="BV147" s="134"/>
    </row>
    <row r="148" spans="63:74" x14ac:dyDescent="0.2">
      <c r="BK148" s="134"/>
      <c r="BL148" s="134"/>
      <c r="BM148" s="134"/>
      <c r="BN148" s="134"/>
      <c r="BO148" s="134"/>
      <c r="BP148" s="134"/>
      <c r="BQ148" s="134"/>
      <c r="BR148" s="134"/>
      <c r="BS148" s="134"/>
      <c r="BT148" s="134"/>
      <c r="BU148" s="134"/>
      <c r="BV148" s="134"/>
    </row>
    <row r="149" spans="63:74" x14ac:dyDescent="0.2">
      <c r="BK149" s="134"/>
      <c r="BL149" s="134"/>
      <c r="BM149" s="134"/>
      <c r="BN149" s="134"/>
      <c r="BO149" s="134"/>
      <c r="BP149" s="134"/>
      <c r="BQ149" s="134"/>
      <c r="BR149" s="134"/>
      <c r="BS149" s="134"/>
      <c r="BT149" s="134"/>
      <c r="BU149" s="134"/>
      <c r="BV149" s="134"/>
    </row>
    <row r="150" spans="63:74" x14ac:dyDescent="0.2">
      <c r="BK150" s="134"/>
      <c r="BL150" s="134"/>
      <c r="BM150" s="134"/>
      <c r="BN150" s="134"/>
      <c r="BO150" s="134"/>
      <c r="BP150" s="134"/>
      <c r="BQ150" s="134"/>
      <c r="BR150" s="134"/>
      <c r="BS150" s="134"/>
      <c r="BT150" s="134"/>
      <c r="BU150" s="134"/>
      <c r="BV150" s="134"/>
    </row>
    <row r="151" spans="63:74" x14ac:dyDescent="0.2">
      <c r="BK151" s="134"/>
      <c r="BL151" s="134"/>
      <c r="BM151" s="134"/>
      <c r="BN151" s="134"/>
      <c r="BO151" s="134"/>
      <c r="BP151" s="134"/>
      <c r="BQ151" s="134"/>
      <c r="BR151" s="134"/>
      <c r="BS151" s="134"/>
      <c r="BT151" s="134"/>
      <c r="BU151" s="134"/>
      <c r="BV151" s="134"/>
    </row>
    <row r="152" spans="63:74" x14ac:dyDescent="0.2">
      <c r="BK152" s="134"/>
      <c r="BL152" s="134"/>
      <c r="BM152" s="134"/>
      <c r="BN152" s="134"/>
      <c r="BO152" s="134"/>
      <c r="BP152" s="134"/>
      <c r="BQ152" s="134"/>
      <c r="BR152" s="134"/>
      <c r="BS152" s="134"/>
      <c r="BT152" s="134"/>
      <c r="BU152" s="134"/>
      <c r="BV152" s="134"/>
    </row>
    <row r="153" spans="63:74" x14ac:dyDescent="0.2">
      <c r="BK153" s="134"/>
      <c r="BL153" s="134"/>
      <c r="BM153" s="134"/>
      <c r="BN153" s="134"/>
      <c r="BO153" s="134"/>
      <c r="BP153" s="134"/>
      <c r="BQ153" s="134"/>
      <c r="BR153" s="134"/>
      <c r="BS153" s="134"/>
      <c r="BT153" s="134"/>
      <c r="BU153" s="134"/>
      <c r="BV153" s="134"/>
    </row>
    <row r="154" spans="63:74" x14ac:dyDescent="0.2">
      <c r="BK154" s="134"/>
      <c r="BL154" s="134"/>
      <c r="BM154" s="134"/>
      <c r="BN154" s="134"/>
      <c r="BO154" s="134"/>
      <c r="BP154" s="134"/>
      <c r="BQ154" s="134"/>
      <c r="BR154" s="134"/>
      <c r="BS154" s="134"/>
      <c r="BT154" s="134"/>
      <c r="BU154" s="134"/>
      <c r="BV154" s="134"/>
    </row>
    <row r="155" spans="63:74" x14ac:dyDescent="0.2">
      <c r="BK155" s="134"/>
      <c r="BL155" s="134"/>
      <c r="BM155" s="134"/>
      <c r="BN155" s="134"/>
      <c r="BO155" s="134"/>
      <c r="BP155" s="134"/>
      <c r="BQ155" s="134"/>
      <c r="BR155" s="134"/>
      <c r="BS155" s="134"/>
      <c r="BT155" s="134"/>
      <c r="BU155" s="134"/>
      <c r="BV155" s="134"/>
    </row>
    <row r="156" spans="63:74" x14ac:dyDescent="0.2">
      <c r="BK156" s="134"/>
      <c r="BL156" s="134"/>
      <c r="BM156" s="134"/>
      <c r="BN156" s="134"/>
      <c r="BO156" s="134"/>
      <c r="BP156" s="134"/>
      <c r="BQ156" s="134"/>
      <c r="BR156" s="134"/>
      <c r="BS156" s="134"/>
      <c r="BT156" s="134"/>
      <c r="BU156" s="134"/>
      <c r="BV156" s="134"/>
    </row>
  </sheetData>
  <mergeCells count="19">
    <mergeCell ref="AM3:AX3"/>
    <mergeCell ref="AY3:BJ3"/>
    <mergeCell ref="BK3:BV3"/>
    <mergeCell ref="B1:AL1"/>
    <mergeCell ref="C3:N3"/>
    <mergeCell ref="O3:Z3"/>
    <mergeCell ref="AA3:AL3"/>
    <mergeCell ref="B75:Q75"/>
    <mergeCell ref="B76:Q76"/>
    <mergeCell ref="A1:A2"/>
    <mergeCell ref="B69:Q69"/>
    <mergeCell ref="B65:Q65"/>
    <mergeCell ref="B66:Q66"/>
    <mergeCell ref="B74:Q74"/>
    <mergeCell ref="B67:Q67"/>
    <mergeCell ref="B72:Q72"/>
    <mergeCell ref="B70:Q70"/>
    <mergeCell ref="B73:R73"/>
    <mergeCell ref="B64:Q64"/>
  </mergeCells>
  <phoneticPr fontId="7" type="noConversion"/>
  <hyperlinks>
    <hyperlink ref="A1:A2" location="Contents!A1" display="Table of Contents" xr:uid="{00000000-0004-0000-1600-000000000000}"/>
  </hyperlinks>
  <pageMargins left="0.25" right="0.25" top="0.25" bottom="0.25" header="0.5" footer="0.5"/>
  <pageSetup scale="17" orientation="portrait" horizontalDpi="300" verticalDpi="300"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ransitionEvaluation="1" transitionEntry="1" codeName="Sheet5">
    <pageSetUpPr fitToPage="1"/>
  </sheetPr>
  <dimension ref="A1:BV143"/>
  <sheetViews>
    <sheetView showGridLines="0" zoomScaleNormal="100" workbookViewId="0">
      <pane xSplit="2" ySplit="4" topLeftCell="AT5" activePane="bottomRight" state="frozen"/>
      <selection activeCell="BF63" sqref="BF63"/>
      <selection pane="topRight" activeCell="BF63" sqref="BF63"/>
      <selection pane="bottomLeft" activeCell="BF63" sqref="BF63"/>
      <selection pane="bottomRight" activeCell="B2" sqref="B2"/>
    </sheetView>
  </sheetViews>
  <sheetFormatPr defaultColWidth="9.5703125" defaultRowHeight="11.25" x14ac:dyDescent="0.2"/>
  <cols>
    <col min="1" max="1" width="12" style="90" customWidth="1"/>
    <col min="2" max="2" width="43.42578125" style="90" customWidth="1"/>
    <col min="3" max="50" width="7.42578125" style="90" customWidth="1"/>
    <col min="51" max="55" width="7.42578125" style="844" customWidth="1"/>
    <col min="56" max="58" width="7.42578125" style="713" customWidth="1"/>
    <col min="59" max="61" width="7.42578125" style="844" customWidth="1"/>
    <col min="62" max="62" width="7.42578125" style="133" customWidth="1"/>
    <col min="63" max="74" width="7.42578125" style="90" customWidth="1"/>
    <col min="75" max="16384" width="9.5703125" style="90"/>
  </cols>
  <sheetData>
    <row r="1" spans="1:74" ht="13.35" customHeight="1" x14ac:dyDescent="0.2">
      <c r="A1" s="996" t="s">
        <v>478</v>
      </c>
      <c r="B1" s="1110" t="s">
        <v>744</v>
      </c>
      <c r="C1" s="1111"/>
      <c r="D1" s="1111"/>
      <c r="E1" s="1111"/>
      <c r="F1" s="1111"/>
      <c r="G1" s="1111"/>
      <c r="H1" s="1111"/>
      <c r="I1" s="1111"/>
      <c r="J1" s="1111"/>
      <c r="K1" s="1111"/>
      <c r="L1" s="1111"/>
      <c r="M1" s="1111"/>
      <c r="N1" s="1111"/>
      <c r="O1" s="1111"/>
      <c r="P1" s="1111"/>
      <c r="Q1" s="1111"/>
      <c r="R1" s="1111"/>
      <c r="S1" s="1111"/>
      <c r="T1" s="1111"/>
      <c r="U1" s="1111"/>
      <c r="V1" s="1111"/>
      <c r="W1" s="1111"/>
      <c r="X1" s="1111"/>
      <c r="Y1" s="1111"/>
      <c r="Z1" s="1111"/>
      <c r="AA1" s="1111"/>
      <c r="AB1" s="1111"/>
      <c r="AC1" s="1111"/>
      <c r="AD1" s="1111"/>
      <c r="AE1" s="1111"/>
      <c r="AF1" s="1111"/>
      <c r="AG1" s="1111"/>
      <c r="AH1" s="1111"/>
      <c r="AI1" s="1111"/>
      <c r="AJ1" s="1111"/>
      <c r="AK1" s="1111"/>
      <c r="AL1" s="1111"/>
    </row>
    <row r="2" spans="1:74" s="8" customFormat="1" ht="12.75" x14ac:dyDescent="0.2">
      <c r="A2" s="997"/>
      <c r="B2" s="222" t="str">
        <f>"U.S. Energy Information Administration  |  Short-Term Energy Outlook  - "&amp;Dates!D1</f>
        <v>U.S. Energy Information Administration  |  Short-Term Energy Outlook  - March 2026</v>
      </c>
      <c r="C2" s="223"/>
      <c r="D2" s="223"/>
      <c r="E2" s="223"/>
      <c r="F2" s="223"/>
      <c r="G2" s="223"/>
      <c r="H2" s="223"/>
      <c r="I2" s="223"/>
      <c r="J2" s="223"/>
      <c r="K2" s="223"/>
      <c r="L2" s="223"/>
      <c r="M2" s="223"/>
      <c r="N2" s="223"/>
      <c r="O2" s="223"/>
      <c r="P2" s="223"/>
      <c r="Q2" s="223"/>
      <c r="R2" s="223"/>
      <c r="S2" s="223"/>
      <c r="T2" s="223"/>
      <c r="U2" s="223"/>
      <c r="V2" s="223"/>
      <c r="W2" s="223"/>
      <c r="X2" s="223"/>
      <c r="Y2" s="223"/>
      <c r="Z2" s="223"/>
      <c r="AA2" s="223"/>
      <c r="AB2" s="223"/>
      <c r="AC2" s="223"/>
      <c r="AD2" s="223"/>
      <c r="AE2" s="223"/>
      <c r="AF2" s="223"/>
      <c r="AG2" s="223"/>
      <c r="AH2" s="223"/>
      <c r="AI2" s="223"/>
      <c r="AJ2" s="223"/>
      <c r="AK2" s="223"/>
      <c r="AL2" s="223"/>
      <c r="AY2" s="824"/>
      <c r="AZ2" s="824"/>
      <c r="BA2" s="824"/>
      <c r="BB2" s="824"/>
      <c r="BC2" s="824"/>
      <c r="BD2" s="327"/>
      <c r="BE2" s="327"/>
      <c r="BF2" s="327"/>
      <c r="BG2" s="824"/>
      <c r="BH2" s="824"/>
      <c r="BI2" s="824"/>
      <c r="BJ2" s="152"/>
    </row>
    <row r="3" spans="1:74" s="7" customFormat="1" ht="12.75" x14ac:dyDescent="0.2">
      <c r="A3" s="316" t="s">
        <v>760</v>
      </c>
      <c r="B3" s="9"/>
      <c r="C3" s="999">
        <f>Dates!D3</f>
        <v>2022</v>
      </c>
      <c r="D3" s="991"/>
      <c r="E3" s="991"/>
      <c r="F3" s="991"/>
      <c r="G3" s="991"/>
      <c r="H3" s="991"/>
      <c r="I3" s="991"/>
      <c r="J3" s="991"/>
      <c r="K3" s="991"/>
      <c r="L3" s="991"/>
      <c r="M3" s="991"/>
      <c r="N3" s="992"/>
      <c r="O3" s="999">
        <f>C3+1</f>
        <v>2023</v>
      </c>
      <c r="P3" s="1000"/>
      <c r="Q3" s="1000"/>
      <c r="R3" s="1000"/>
      <c r="S3" s="1000"/>
      <c r="T3" s="1000"/>
      <c r="U3" s="1000"/>
      <c r="V3" s="1000"/>
      <c r="W3" s="1000"/>
      <c r="X3" s="991"/>
      <c r="Y3" s="991"/>
      <c r="Z3" s="992"/>
      <c r="AA3" s="988">
        <f>O3+1</f>
        <v>2024</v>
      </c>
      <c r="AB3" s="991"/>
      <c r="AC3" s="991"/>
      <c r="AD3" s="991"/>
      <c r="AE3" s="991"/>
      <c r="AF3" s="991"/>
      <c r="AG3" s="991"/>
      <c r="AH3" s="991"/>
      <c r="AI3" s="991"/>
      <c r="AJ3" s="991"/>
      <c r="AK3" s="991"/>
      <c r="AL3" s="992"/>
      <c r="AM3" s="988">
        <f>AA3+1</f>
        <v>2025</v>
      </c>
      <c r="AN3" s="991"/>
      <c r="AO3" s="991"/>
      <c r="AP3" s="991"/>
      <c r="AQ3" s="991"/>
      <c r="AR3" s="991"/>
      <c r="AS3" s="991"/>
      <c r="AT3" s="991"/>
      <c r="AU3" s="991"/>
      <c r="AV3" s="991"/>
      <c r="AW3" s="991"/>
      <c r="AX3" s="992"/>
      <c r="AY3" s="988">
        <f>AM3+1</f>
        <v>2026</v>
      </c>
      <c r="AZ3" s="989"/>
      <c r="BA3" s="989"/>
      <c r="BB3" s="989"/>
      <c r="BC3" s="989"/>
      <c r="BD3" s="989"/>
      <c r="BE3" s="989"/>
      <c r="BF3" s="989"/>
      <c r="BG3" s="989"/>
      <c r="BH3" s="989"/>
      <c r="BI3" s="989"/>
      <c r="BJ3" s="990"/>
      <c r="BK3" s="988">
        <f>AY3+1</f>
        <v>2027</v>
      </c>
      <c r="BL3" s="991"/>
      <c r="BM3" s="991"/>
      <c r="BN3" s="991"/>
      <c r="BO3" s="991"/>
      <c r="BP3" s="991"/>
      <c r="BQ3" s="991"/>
      <c r="BR3" s="991"/>
      <c r="BS3" s="991"/>
      <c r="BT3" s="991"/>
      <c r="BU3" s="991"/>
      <c r="BV3" s="992"/>
    </row>
    <row r="4" spans="1:74" s="7" customFormat="1" x14ac:dyDescent="0.2">
      <c r="A4" s="322" t="str">
        <f>TEXT(Dates!$D$2,"dddd, mmmm d, yyyy")</f>
        <v>Monday, March 9, 2026</v>
      </c>
      <c r="B4" s="11"/>
      <c r="C4" s="12" t="s">
        <v>214</v>
      </c>
      <c r="D4" s="12" t="s">
        <v>215</v>
      </c>
      <c r="E4" s="12" t="s">
        <v>216</v>
      </c>
      <c r="F4" s="12" t="s">
        <v>217</v>
      </c>
      <c r="G4" s="12" t="s">
        <v>218</v>
      </c>
      <c r="H4" s="12" t="s">
        <v>219</v>
      </c>
      <c r="I4" s="12" t="s">
        <v>220</v>
      </c>
      <c r="J4" s="12" t="s">
        <v>221</v>
      </c>
      <c r="K4" s="12" t="s">
        <v>222</v>
      </c>
      <c r="L4" s="12" t="s">
        <v>223</v>
      </c>
      <c r="M4" s="12" t="s">
        <v>224</v>
      </c>
      <c r="N4" s="12" t="s">
        <v>225</v>
      </c>
      <c r="O4" s="12" t="s">
        <v>214</v>
      </c>
      <c r="P4" s="12" t="s">
        <v>215</v>
      </c>
      <c r="Q4" s="12" t="s">
        <v>216</v>
      </c>
      <c r="R4" s="12" t="s">
        <v>217</v>
      </c>
      <c r="S4" s="12" t="s">
        <v>218</v>
      </c>
      <c r="T4" s="12" t="s">
        <v>219</v>
      </c>
      <c r="U4" s="12" t="s">
        <v>220</v>
      </c>
      <c r="V4" s="12" t="s">
        <v>221</v>
      </c>
      <c r="W4" s="12" t="s">
        <v>222</v>
      </c>
      <c r="X4" s="12" t="s">
        <v>223</v>
      </c>
      <c r="Y4" s="12" t="s">
        <v>224</v>
      </c>
      <c r="Z4" s="12" t="s">
        <v>225</v>
      </c>
      <c r="AA4" s="12" t="s">
        <v>214</v>
      </c>
      <c r="AB4" s="12" t="s">
        <v>215</v>
      </c>
      <c r="AC4" s="12" t="s">
        <v>216</v>
      </c>
      <c r="AD4" s="12" t="s">
        <v>217</v>
      </c>
      <c r="AE4" s="12" t="s">
        <v>218</v>
      </c>
      <c r="AF4" s="12" t="s">
        <v>219</v>
      </c>
      <c r="AG4" s="12" t="s">
        <v>220</v>
      </c>
      <c r="AH4" s="12" t="s">
        <v>221</v>
      </c>
      <c r="AI4" s="12" t="s">
        <v>222</v>
      </c>
      <c r="AJ4" s="12" t="s">
        <v>223</v>
      </c>
      <c r="AK4" s="12" t="s">
        <v>224</v>
      </c>
      <c r="AL4" s="12" t="s">
        <v>225</v>
      </c>
      <c r="AM4" s="12" t="s">
        <v>214</v>
      </c>
      <c r="AN4" s="12" t="s">
        <v>215</v>
      </c>
      <c r="AO4" s="12" t="s">
        <v>216</v>
      </c>
      <c r="AP4" s="12" t="s">
        <v>217</v>
      </c>
      <c r="AQ4" s="12" t="s">
        <v>218</v>
      </c>
      <c r="AR4" s="12" t="s">
        <v>219</v>
      </c>
      <c r="AS4" s="12" t="s">
        <v>220</v>
      </c>
      <c r="AT4" s="12" t="s">
        <v>221</v>
      </c>
      <c r="AU4" s="12" t="s">
        <v>222</v>
      </c>
      <c r="AV4" s="12" t="s">
        <v>223</v>
      </c>
      <c r="AW4" s="12" t="s">
        <v>224</v>
      </c>
      <c r="AX4" s="12" t="s">
        <v>225</v>
      </c>
      <c r="AY4" s="633" t="s">
        <v>214</v>
      </c>
      <c r="AZ4" s="633" t="s">
        <v>215</v>
      </c>
      <c r="BA4" s="633" t="s">
        <v>216</v>
      </c>
      <c r="BB4" s="633" t="s">
        <v>217</v>
      </c>
      <c r="BC4" s="633" t="s">
        <v>218</v>
      </c>
      <c r="BD4" s="633" t="s">
        <v>219</v>
      </c>
      <c r="BE4" s="633" t="s">
        <v>220</v>
      </c>
      <c r="BF4" s="633" t="s">
        <v>221</v>
      </c>
      <c r="BG4" s="633" t="s">
        <v>222</v>
      </c>
      <c r="BH4" s="633" t="s">
        <v>223</v>
      </c>
      <c r="BI4" s="633" t="s">
        <v>224</v>
      </c>
      <c r="BJ4" s="12" t="s">
        <v>225</v>
      </c>
      <c r="BK4" s="12" t="s">
        <v>214</v>
      </c>
      <c r="BL4" s="12" t="s">
        <v>215</v>
      </c>
      <c r="BM4" s="12" t="s">
        <v>216</v>
      </c>
      <c r="BN4" s="12" t="s">
        <v>217</v>
      </c>
      <c r="BO4" s="12" t="s">
        <v>218</v>
      </c>
      <c r="BP4" s="12" t="s">
        <v>219</v>
      </c>
      <c r="BQ4" s="12" t="s">
        <v>220</v>
      </c>
      <c r="BR4" s="12" t="s">
        <v>221</v>
      </c>
      <c r="BS4" s="12" t="s">
        <v>222</v>
      </c>
      <c r="BT4" s="12" t="s">
        <v>223</v>
      </c>
      <c r="BU4" s="12" t="s">
        <v>224</v>
      </c>
      <c r="BV4" s="12" t="s">
        <v>225</v>
      </c>
    </row>
    <row r="5" spans="1:74" ht="11.1" customHeight="1" x14ac:dyDescent="0.2">
      <c r="A5" s="81"/>
      <c r="B5" s="91" t="s">
        <v>1399</v>
      </c>
      <c r="C5" s="517"/>
      <c r="D5" s="517"/>
      <c r="E5" s="517"/>
      <c r="F5" s="517"/>
      <c r="G5" s="517"/>
      <c r="H5" s="517"/>
      <c r="I5" s="517"/>
      <c r="J5" s="517"/>
      <c r="K5" s="517"/>
      <c r="L5" s="517"/>
      <c r="M5" s="517"/>
      <c r="N5" s="517"/>
      <c r="O5" s="517"/>
      <c r="P5" s="517"/>
      <c r="Q5" s="517"/>
      <c r="R5" s="517"/>
      <c r="S5" s="517"/>
      <c r="T5" s="517"/>
      <c r="U5" s="517"/>
      <c r="V5" s="517"/>
      <c r="W5" s="517"/>
      <c r="X5" s="517"/>
      <c r="Y5" s="517"/>
      <c r="Z5" s="517"/>
      <c r="AA5" s="517"/>
      <c r="AB5" s="517"/>
      <c r="AC5" s="517"/>
      <c r="AD5" s="517"/>
      <c r="AE5" s="517"/>
      <c r="AF5" s="517"/>
      <c r="AG5" s="517"/>
      <c r="AH5" s="517"/>
      <c r="AI5" s="517"/>
      <c r="AJ5" s="517"/>
      <c r="AK5" s="517"/>
      <c r="AL5" s="517"/>
      <c r="AM5" s="517"/>
      <c r="AN5" s="517"/>
      <c r="AO5" s="517"/>
      <c r="AP5" s="517"/>
      <c r="AQ5" s="517"/>
      <c r="AR5" s="517"/>
      <c r="AS5" s="517"/>
      <c r="AT5" s="517"/>
      <c r="AU5" s="517"/>
      <c r="AV5" s="517"/>
      <c r="AW5" s="517"/>
      <c r="AX5" s="517"/>
      <c r="AY5" s="517"/>
      <c r="AZ5" s="961"/>
      <c r="BA5" s="891"/>
      <c r="BB5" s="891"/>
      <c r="BC5" s="891"/>
      <c r="BD5" s="892"/>
      <c r="BE5" s="892"/>
      <c r="BF5" s="892"/>
      <c r="BG5" s="892"/>
      <c r="BH5" s="892"/>
      <c r="BI5" s="892"/>
      <c r="BJ5" s="523"/>
      <c r="BK5" s="523"/>
      <c r="BL5" s="523"/>
      <c r="BM5" s="523"/>
      <c r="BN5" s="523"/>
      <c r="BO5" s="523"/>
      <c r="BP5" s="523"/>
      <c r="BQ5" s="523"/>
      <c r="BR5" s="523"/>
      <c r="BS5" s="523"/>
      <c r="BT5" s="523"/>
      <c r="BU5" s="523"/>
      <c r="BV5" s="523"/>
    </row>
    <row r="6" spans="1:74" ht="11.1" customHeight="1" x14ac:dyDescent="0.2">
      <c r="A6" s="81" t="s">
        <v>383</v>
      </c>
      <c r="B6" s="528" t="s">
        <v>1004</v>
      </c>
      <c r="C6" s="347">
        <v>1138.7040909</v>
      </c>
      <c r="D6" s="347">
        <v>1137.9466348000001</v>
      </c>
      <c r="E6" s="347">
        <v>1138.642259</v>
      </c>
      <c r="F6" s="347">
        <v>1143.5866284000001</v>
      </c>
      <c r="G6" s="347">
        <v>1145.0916643</v>
      </c>
      <c r="H6" s="347">
        <v>1145.9530315</v>
      </c>
      <c r="I6" s="347">
        <v>1142.9625599999999</v>
      </c>
      <c r="J6" s="347">
        <v>1144.9427177</v>
      </c>
      <c r="K6" s="347">
        <v>1148.6853345</v>
      </c>
      <c r="L6" s="347">
        <v>1160.1624776000001</v>
      </c>
      <c r="M6" s="347">
        <v>1162.9509619999999</v>
      </c>
      <c r="N6" s="347">
        <v>1163.0228551</v>
      </c>
      <c r="O6" s="347">
        <v>1154.9728739</v>
      </c>
      <c r="P6" s="347">
        <v>1153.6655464</v>
      </c>
      <c r="Q6" s="347">
        <v>1153.6955895999999</v>
      </c>
      <c r="R6" s="347">
        <v>1156.1826501999999</v>
      </c>
      <c r="S6" s="347">
        <v>1158.0477002</v>
      </c>
      <c r="T6" s="347">
        <v>1160.4103861000001</v>
      </c>
      <c r="U6" s="347">
        <v>1163.7834922</v>
      </c>
      <c r="V6" s="347">
        <v>1166.7568616999999</v>
      </c>
      <c r="W6" s="347">
        <v>1169.8432788</v>
      </c>
      <c r="X6" s="347">
        <v>1174.5397714999999</v>
      </c>
      <c r="Y6" s="347">
        <v>1176.729513</v>
      </c>
      <c r="Z6" s="347">
        <v>1177.9095311999999</v>
      </c>
      <c r="AA6" s="347">
        <v>1175.4453334</v>
      </c>
      <c r="AB6" s="347">
        <v>1176.5817744000001</v>
      </c>
      <c r="AC6" s="347">
        <v>1178.6843615</v>
      </c>
      <c r="AD6" s="347">
        <v>1183.4753556000001</v>
      </c>
      <c r="AE6" s="347">
        <v>1186.2185396</v>
      </c>
      <c r="AF6" s="347">
        <v>1188.6361741000001</v>
      </c>
      <c r="AG6" s="347">
        <v>1191.4329663999999</v>
      </c>
      <c r="AH6" s="347">
        <v>1192.6709718</v>
      </c>
      <c r="AI6" s="347">
        <v>1193.0548974999999</v>
      </c>
      <c r="AJ6" s="347">
        <v>1190.3830601</v>
      </c>
      <c r="AK6" s="347">
        <v>1190.7100889999999</v>
      </c>
      <c r="AL6" s="347">
        <v>1191.8343007000001</v>
      </c>
      <c r="AM6" s="347">
        <v>1193.9833156</v>
      </c>
      <c r="AN6" s="347">
        <v>1196.5311778</v>
      </c>
      <c r="AO6" s="347">
        <v>1199.7055077</v>
      </c>
      <c r="AP6" s="347">
        <v>1204.4818957</v>
      </c>
      <c r="AQ6" s="347">
        <v>1208.1774680000001</v>
      </c>
      <c r="AR6" s="347">
        <v>1211.7678151</v>
      </c>
      <c r="AS6" s="347">
        <v>1215.8856522000001</v>
      </c>
      <c r="AT6" s="347">
        <v>1218.7910125000001</v>
      </c>
      <c r="AU6" s="347">
        <v>1221.1166112000001</v>
      </c>
      <c r="AV6" s="347">
        <v>1222.1485935000001</v>
      </c>
      <c r="AW6" s="347">
        <v>1223.8500598999999</v>
      </c>
      <c r="AX6" s="347">
        <v>1225.5071556</v>
      </c>
      <c r="AY6" s="347">
        <v>1226.9457825</v>
      </c>
      <c r="AZ6" s="902">
        <v>1228.6447105</v>
      </c>
      <c r="BA6" s="358">
        <v>1230.43</v>
      </c>
      <c r="BB6" s="358">
        <v>1232.29</v>
      </c>
      <c r="BC6" s="358">
        <v>1234.2560000000001</v>
      </c>
      <c r="BD6" s="358">
        <v>1236.316</v>
      </c>
      <c r="BE6" s="358">
        <v>1238.623</v>
      </c>
      <c r="BF6" s="358">
        <v>1240.7570000000001</v>
      </c>
      <c r="BG6" s="358">
        <v>1242.8689999999999</v>
      </c>
      <c r="BH6" s="358">
        <v>1245.1320000000001</v>
      </c>
      <c r="BI6" s="358">
        <v>1247.076</v>
      </c>
      <c r="BJ6" s="358">
        <v>1248.8710000000001</v>
      </c>
      <c r="BK6" s="358">
        <v>1250.3399999999999</v>
      </c>
      <c r="BL6" s="358">
        <v>1251.97</v>
      </c>
      <c r="BM6" s="358">
        <v>1253.5840000000001</v>
      </c>
      <c r="BN6" s="358">
        <v>1255.2149999999999</v>
      </c>
      <c r="BO6" s="358">
        <v>1256.7729999999999</v>
      </c>
      <c r="BP6" s="358">
        <v>1258.2909999999999</v>
      </c>
      <c r="BQ6" s="358">
        <v>1259.7850000000001</v>
      </c>
      <c r="BR6" s="358">
        <v>1261.2080000000001</v>
      </c>
      <c r="BS6" s="358">
        <v>1262.578</v>
      </c>
      <c r="BT6" s="358">
        <v>1263.895</v>
      </c>
      <c r="BU6" s="358">
        <v>1265.1579999999999</v>
      </c>
      <c r="BV6" s="358">
        <v>1266.3679999999999</v>
      </c>
    </row>
    <row r="7" spans="1:74" ht="11.1" customHeight="1" x14ac:dyDescent="0.2">
      <c r="A7" s="81" t="s">
        <v>384</v>
      </c>
      <c r="B7" s="528" t="s">
        <v>1005</v>
      </c>
      <c r="C7" s="347">
        <v>3208.8789360000001</v>
      </c>
      <c r="D7" s="347">
        <v>3200.7021706999999</v>
      </c>
      <c r="E7" s="347">
        <v>3194.8967604999998</v>
      </c>
      <c r="F7" s="347">
        <v>3189.9918696999998</v>
      </c>
      <c r="G7" s="347">
        <v>3190.0322970000002</v>
      </c>
      <c r="H7" s="347">
        <v>3193.5472064999999</v>
      </c>
      <c r="I7" s="347">
        <v>3206.7882513</v>
      </c>
      <c r="J7" s="347">
        <v>3212.5633853999998</v>
      </c>
      <c r="K7" s="347">
        <v>3217.1242618000001</v>
      </c>
      <c r="L7" s="347">
        <v>3221.7119819999998</v>
      </c>
      <c r="M7" s="347">
        <v>3222.9135172000001</v>
      </c>
      <c r="N7" s="347">
        <v>3221.9699687000002</v>
      </c>
      <c r="O7" s="347">
        <v>3213.1789672</v>
      </c>
      <c r="P7" s="347">
        <v>3212.2220286000002</v>
      </c>
      <c r="Q7" s="347">
        <v>3213.3967834999999</v>
      </c>
      <c r="R7" s="347">
        <v>3214.8817214999999</v>
      </c>
      <c r="S7" s="347">
        <v>3221.6859961</v>
      </c>
      <c r="T7" s="347">
        <v>3231.9880969000001</v>
      </c>
      <c r="U7" s="347">
        <v>3255.1887965999999</v>
      </c>
      <c r="V7" s="347">
        <v>3265.4359703999999</v>
      </c>
      <c r="W7" s="347">
        <v>3272.1303911</v>
      </c>
      <c r="X7" s="347">
        <v>3271.8063682000002</v>
      </c>
      <c r="Y7" s="347">
        <v>3273.9945501000002</v>
      </c>
      <c r="Z7" s="347">
        <v>3275.2292465</v>
      </c>
      <c r="AA7" s="347">
        <v>3269.0403384000001</v>
      </c>
      <c r="AB7" s="347">
        <v>3273.2206531000002</v>
      </c>
      <c r="AC7" s="347">
        <v>3281.3000714999998</v>
      </c>
      <c r="AD7" s="347">
        <v>3300.0721766000001</v>
      </c>
      <c r="AE7" s="347">
        <v>3310.8546151999999</v>
      </c>
      <c r="AF7" s="347">
        <v>3320.4409703000001</v>
      </c>
      <c r="AG7" s="347">
        <v>3329.2556671000002</v>
      </c>
      <c r="AH7" s="347">
        <v>3336.1315359999999</v>
      </c>
      <c r="AI7" s="347">
        <v>3341.4930024</v>
      </c>
      <c r="AJ7" s="347">
        <v>3343.9657170999999</v>
      </c>
      <c r="AK7" s="347">
        <v>3347.3291402</v>
      </c>
      <c r="AL7" s="347">
        <v>3350.2089225</v>
      </c>
      <c r="AM7" s="347">
        <v>3348.4471509999998</v>
      </c>
      <c r="AN7" s="347">
        <v>3353.4780866000001</v>
      </c>
      <c r="AO7" s="347">
        <v>3361.1438162999998</v>
      </c>
      <c r="AP7" s="347">
        <v>3373.3878553999998</v>
      </c>
      <c r="AQ7" s="347">
        <v>3384.8655365</v>
      </c>
      <c r="AR7" s="347">
        <v>3397.5203750000001</v>
      </c>
      <c r="AS7" s="347">
        <v>3415.9711409000001</v>
      </c>
      <c r="AT7" s="347">
        <v>3427.5162166999999</v>
      </c>
      <c r="AU7" s="347">
        <v>3436.7743725</v>
      </c>
      <c r="AV7" s="347">
        <v>3441.053257</v>
      </c>
      <c r="AW7" s="347">
        <v>3447.7568359000002</v>
      </c>
      <c r="AX7" s="347">
        <v>3454.1927578999998</v>
      </c>
      <c r="AY7" s="347">
        <v>3459.9932101999998</v>
      </c>
      <c r="AZ7" s="902">
        <v>3466.1696784999999</v>
      </c>
      <c r="BA7" s="358">
        <v>3472.3539999999998</v>
      </c>
      <c r="BB7" s="358">
        <v>3477.9989999999998</v>
      </c>
      <c r="BC7" s="358">
        <v>3484.6109999999999</v>
      </c>
      <c r="BD7" s="358">
        <v>3491.6419999999998</v>
      </c>
      <c r="BE7" s="358">
        <v>3500.0160000000001</v>
      </c>
      <c r="BF7" s="358">
        <v>3507.1930000000002</v>
      </c>
      <c r="BG7" s="358">
        <v>3514.0970000000002</v>
      </c>
      <c r="BH7" s="358">
        <v>3520.87</v>
      </c>
      <c r="BI7" s="358">
        <v>3527.12</v>
      </c>
      <c r="BJ7" s="358">
        <v>3532.989</v>
      </c>
      <c r="BK7" s="358">
        <v>3538.24</v>
      </c>
      <c r="BL7" s="358">
        <v>3543.527</v>
      </c>
      <c r="BM7" s="358">
        <v>3548.61</v>
      </c>
      <c r="BN7" s="358">
        <v>3553.7060000000001</v>
      </c>
      <c r="BO7" s="358">
        <v>3558.223</v>
      </c>
      <c r="BP7" s="358">
        <v>3562.377</v>
      </c>
      <c r="BQ7" s="358">
        <v>3565.922</v>
      </c>
      <c r="BR7" s="358">
        <v>3569.5309999999999</v>
      </c>
      <c r="BS7" s="358">
        <v>3572.9609999999998</v>
      </c>
      <c r="BT7" s="358">
        <v>3576.21</v>
      </c>
      <c r="BU7" s="358">
        <v>3579.279</v>
      </c>
      <c r="BV7" s="358">
        <v>3582.1680000000001</v>
      </c>
    </row>
    <row r="8" spans="1:74" ht="11.1" customHeight="1" x14ac:dyDescent="0.2">
      <c r="A8" s="81" t="s">
        <v>385</v>
      </c>
      <c r="B8" s="528" t="s">
        <v>1006</v>
      </c>
      <c r="C8" s="347">
        <v>2839.255705</v>
      </c>
      <c r="D8" s="347">
        <v>2838.1258696999998</v>
      </c>
      <c r="E8" s="347">
        <v>2837.1244743000002</v>
      </c>
      <c r="F8" s="347">
        <v>2835.0864273000002</v>
      </c>
      <c r="G8" s="347">
        <v>2835.2157305999999</v>
      </c>
      <c r="H8" s="347">
        <v>2836.3472925000001</v>
      </c>
      <c r="I8" s="347">
        <v>2839.1373500999998</v>
      </c>
      <c r="J8" s="347">
        <v>2841.7812515000001</v>
      </c>
      <c r="K8" s="347">
        <v>2844.9352339000002</v>
      </c>
      <c r="L8" s="347">
        <v>2849.293001</v>
      </c>
      <c r="M8" s="347">
        <v>2852.9468674</v>
      </c>
      <c r="N8" s="347">
        <v>2856.5905369000002</v>
      </c>
      <c r="O8" s="347">
        <v>2859.9894389999999</v>
      </c>
      <c r="P8" s="347">
        <v>2863.7886423999998</v>
      </c>
      <c r="Q8" s="347">
        <v>2867.7535766999999</v>
      </c>
      <c r="R8" s="347">
        <v>2869.5329962999999</v>
      </c>
      <c r="S8" s="347">
        <v>2875.5928263999999</v>
      </c>
      <c r="T8" s="347">
        <v>2883.5818214000001</v>
      </c>
      <c r="U8" s="347">
        <v>2897.6192703000002</v>
      </c>
      <c r="V8" s="347">
        <v>2906.3771287</v>
      </c>
      <c r="W8" s="347">
        <v>2913.9746854</v>
      </c>
      <c r="X8" s="347">
        <v>2922.1113660000001</v>
      </c>
      <c r="Y8" s="347">
        <v>2926.1137503</v>
      </c>
      <c r="Z8" s="347">
        <v>2927.6812638000001</v>
      </c>
      <c r="AA8" s="347">
        <v>2919.9009599000001</v>
      </c>
      <c r="AB8" s="347">
        <v>2921.7834419000001</v>
      </c>
      <c r="AC8" s="347">
        <v>2926.415763</v>
      </c>
      <c r="AD8" s="347">
        <v>2938.8414419000001</v>
      </c>
      <c r="AE8" s="347">
        <v>2945.1908024999998</v>
      </c>
      <c r="AF8" s="347">
        <v>2950.5073633000002</v>
      </c>
      <c r="AG8" s="347">
        <v>2954.2821423999999</v>
      </c>
      <c r="AH8" s="347">
        <v>2957.9148402999999</v>
      </c>
      <c r="AI8" s="347">
        <v>2960.8964752000002</v>
      </c>
      <c r="AJ8" s="347">
        <v>2964.7063457999998</v>
      </c>
      <c r="AK8" s="347">
        <v>2965.2763801000001</v>
      </c>
      <c r="AL8" s="347">
        <v>2964.0858770999998</v>
      </c>
      <c r="AM8" s="347">
        <v>2953.2398847999998</v>
      </c>
      <c r="AN8" s="347">
        <v>2954.4495209000002</v>
      </c>
      <c r="AO8" s="347">
        <v>2959.8198336999999</v>
      </c>
      <c r="AP8" s="347">
        <v>2973.8590783</v>
      </c>
      <c r="AQ8" s="347">
        <v>2984.1695528</v>
      </c>
      <c r="AR8" s="347">
        <v>2995.2595126000001</v>
      </c>
      <c r="AS8" s="347">
        <v>3011.4272471999998</v>
      </c>
      <c r="AT8" s="347">
        <v>3020.8524600999999</v>
      </c>
      <c r="AU8" s="347">
        <v>3027.8334411000001</v>
      </c>
      <c r="AV8" s="347">
        <v>3028.9856963000002</v>
      </c>
      <c r="AW8" s="347">
        <v>3033.6165833999999</v>
      </c>
      <c r="AX8" s="347">
        <v>3038.3416087000001</v>
      </c>
      <c r="AY8" s="347">
        <v>3043.1730011999998</v>
      </c>
      <c r="AZ8" s="902">
        <v>3048.0771312000002</v>
      </c>
      <c r="BA8" s="358">
        <v>3053.0659999999998</v>
      </c>
      <c r="BB8" s="358">
        <v>3057.9250000000002</v>
      </c>
      <c r="BC8" s="358">
        <v>3063.2460000000001</v>
      </c>
      <c r="BD8" s="358">
        <v>3068.8119999999999</v>
      </c>
      <c r="BE8" s="358">
        <v>3075.136</v>
      </c>
      <c r="BF8" s="358">
        <v>3080.81</v>
      </c>
      <c r="BG8" s="358">
        <v>3086.3470000000002</v>
      </c>
      <c r="BH8" s="358">
        <v>3092.1390000000001</v>
      </c>
      <c r="BI8" s="358">
        <v>3097.1039999999998</v>
      </c>
      <c r="BJ8" s="358">
        <v>3101.6350000000002</v>
      </c>
      <c r="BK8" s="358">
        <v>3105.03</v>
      </c>
      <c r="BL8" s="358">
        <v>3109.2220000000002</v>
      </c>
      <c r="BM8" s="358">
        <v>3113.5079999999998</v>
      </c>
      <c r="BN8" s="358">
        <v>3118.3429999999998</v>
      </c>
      <c r="BO8" s="358">
        <v>3122.4760000000001</v>
      </c>
      <c r="BP8" s="358">
        <v>3126.3629999999998</v>
      </c>
      <c r="BQ8" s="358">
        <v>3129.6019999999999</v>
      </c>
      <c r="BR8" s="358">
        <v>3133.297</v>
      </c>
      <c r="BS8" s="358">
        <v>3137.047</v>
      </c>
      <c r="BT8" s="358">
        <v>3140.8510000000001</v>
      </c>
      <c r="BU8" s="358">
        <v>3144.7109999999998</v>
      </c>
      <c r="BV8" s="358">
        <v>3148.625</v>
      </c>
    </row>
    <row r="9" spans="1:74" ht="11.1" customHeight="1" x14ac:dyDescent="0.2">
      <c r="A9" s="81" t="s">
        <v>386</v>
      </c>
      <c r="B9" s="528" t="s">
        <v>1007</v>
      </c>
      <c r="C9" s="347">
        <v>1346.1769156</v>
      </c>
      <c r="D9" s="347">
        <v>1348.2704521000001</v>
      </c>
      <c r="E9" s="347">
        <v>1349.7064985</v>
      </c>
      <c r="F9" s="347">
        <v>1348.2968558</v>
      </c>
      <c r="G9" s="347">
        <v>1350.0590709999999</v>
      </c>
      <c r="H9" s="347">
        <v>1352.8049450999999</v>
      </c>
      <c r="I9" s="347">
        <v>1359.8027962000001</v>
      </c>
      <c r="J9" s="347">
        <v>1362.0647495999999</v>
      </c>
      <c r="K9" s="347">
        <v>1362.8591236</v>
      </c>
      <c r="L9" s="347">
        <v>1358.2440546</v>
      </c>
      <c r="M9" s="347">
        <v>1359.0596668999999</v>
      </c>
      <c r="N9" s="347">
        <v>1361.3640969999999</v>
      </c>
      <c r="O9" s="347">
        <v>1368.2676765000001</v>
      </c>
      <c r="P9" s="347">
        <v>1371.2169939</v>
      </c>
      <c r="Q9" s="347">
        <v>1373.3223806000001</v>
      </c>
      <c r="R9" s="347">
        <v>1371.9999361</v>
      </c>
      <c r="S9" s="347">
        <v>1374.3553867999999</v>
      </c>
      <c r="T9" s="347">
        <v>1377.8048322</v>
      </c>
      <c r="U9" s="347">
        <v>1383.9253220999999</v>
      </c>
      <c r="V9" s="347">
        <v>1388.3799693999999</v>
      </c>
      <c r="W9" s="347">
        <v>1392.7458239</v>
      </c>
      <c r="X9" s="347">
        <v>1399.4443590999999</v>
      </c>
      <c r="Y9" s="347">
        <v>1401.8165229000001</v>
      </c>
      <c r="Z9" s="347">
        <v>1402.2837889</v>
      </c>
      <c r="AA9" s="347">
        <v>1396.0595461</v>
      </c>
      <c r="AB9" s="347">
        <v>1396.3069745</v>
      </c>
      <c r="AC9" s="347">
        <v>1398.2394632</v>
      </c>
      <c r="AD9" s="347">
        <v>1404.7363141000001</v>
      </c>
      <c r="AE9" s="347">
        <v>1407.8794468999999</v>
      </c>
      <c r="AF9" s="347">
        <v>1410.5481634</v>
      </c>
      <c r="AG9" s="347">
        <v>1412.8462950999999</v>
      </c>
      <c r="AH9" s="347">
        <v>1414.4883057</v>
      </c>
      <c r="AI9" s="347">
        <v>1415.5780265999999</v>
      </c>
      <c r="AJ9" s="347">
        <v>1416.6653298000001</v>
      </c>
      <c r="AK9" s="347">
        <v>1416.2380671000001</v>
      </c>
      <c r="AL9" s="347">
        <v>1414.8461104999999</v>
      </c>
      <c r="AM9" s="347">
        <v>1408.0001061</v>
      </c>
      <c r="AN9" s="347">
        <v>1408.0457773000001</v>
      </c>
      <c r="AO9" s="347">
        <v>1410.4937702</v>
      </c>
      <c r="AP9" s="347">
        <v>1418.6209071999999</v>
      </c>
      <c r="AQ9" s="347">
        <v>1423.4159264</v>
      </c>
      <c r="AR9" s="347">
        <v>1428.1556502999999</v>
      </c>
      <c r="AS9" s="347">
        <v>1432.8591569</v>
      </c>
      <c r="AT9" s="347">
        <v>1437.4739815999999</v>
      </c>
      <c r="AU9" s="347">
        <v>1442.0192024999999</v>
      </c>
      <c r="AV9" s="347">
        <v>1447.0010930999999</v>
      </c>
      <c r="AW9" s="347">
        <v>1451.0274013000001</v>
      </c>
      <c r="AX9" s="347">
        <v>1454.6044005000001</v>
      </c>
      <c r="AY9" s="347">
        <v>1457.3240989999999</v>
      </c>
      <c r="AZ9" s="902">
        <v>1460.3084742000001</v>
      </c>
      <c r="BA9" s="358">
        <v>1463.15</v>
      </c>
      <c r="BB9" s="358">
        <v>1465.5360000000001</v>
      </c>
      <c r="BC9" s="358">
        <v>1468.3240000000001</v>
      </c>
      <c r="BD9" s="358">
        <v>1471.202</v>
      </c>
      <c r="BE9" s="358">
        <v>1474.3530000000001</v>
      </c>
      <c r="BF9" s="358">
        <v>1477.2729999999999</v>
      </c>
      <c r="BG9" s="358">
        <v>1480.146</v>
      </c>
      <c r="BH9" s="358">
        <v>1483.1110000000001</v>
      </c>
      <c r="BI9" s="358">
        <v>1485.7829999999999</v>
      </c>
      <c r="BJ9" s="358">
        <v>1488.3009999999999</v>
      </c>
      <c r="BK9" s="358">
        <v>1490.528</v>
      </c>
      <c r="BL9" s="358">
        <v>1492.8440000000001</v>
      </c>
      <c r="BM9" s="358">
        <v>1495.1089999999999</v>
      </c>
      <c r="BN9" s="358">
        <v>1497.2819999999999</v>
      </c>
      <c r="BO9" s="358">
        <v>1499.481</v>
      </c>
      <c r="BP9" s="358">
        <v>1501.663</v>
      </c>
      <c r="BQ9" s="358">
        <v>1503.857</v>
      </c>
      <c r="BR9" s="358">
        <v>1505.9829999999999</v>
      </c>
      <c r="BS9" s="358">
        <v>1508.069</v>
      </c>
      <c r="BT9" s="358">
        <v>1510.115</v>
      </c>
      <c r="BU9" s="358">
        <v>1512.1220000000001</v>
      </c>
      <c r="BV9" s="358">
        <v>1514.09</v>
      </c>
    </row>
    <row r="10" spans="1:74" ht="11.1" customHeight="1" x14ac:dyDescent="0.2">
      <c r="A10" s="81" t="s">
        <v>387</v>
      </c>
      <c r="B10" s="528" t="s">
        <v>1008</v>
      </c>
      <c r="C10" s="347">
        <v>4025.4404957000002</v>
      </c>
      <c r="D10" s="347">
        <v>4030.4612705999998</v>
      </c>
      <c r="E10" s="347">
        <v>4038.1814340000001</v>
      </c>
      <c r="F10" s="347">
        <v>4050.5758350999999</v>
      </c>
      <c r="G10" s="347">
        <v>4062.2136387</v>
      </c>
      <c r="H10" s="347">
        <v>4075.0696939999998</v>
      </c>
      <c r="I10" s="347">
        <v>4091.0880711</v>
      </c>
      <c r="J10" s="347">
        <v>4104.9225770000003</v>
      </c>
      <c r="K10" s="347">
        <v>4118.5172817000002</v>
      </c>
      <c r="L10" s="347">
        <v>4133.3234660999997</v>
      </c>
      <c r="M10" s="347">
        <v>4145.3501083000001</v>
      </c>
      <c r="N10" s="347">
        <v>4156.0484888999999</v>
      </c>
      <c r="O10" s="347">
        <v>4165.1983300000002</v>
      </c>
      <c r="P10" s="347">
        <v>4173.4053961</v>
      </c>
      <c r="Q10" s="347">
        <v>4180.4494092000004</v>
      </c>
      <c r="R10" s="347">
        <v>4180.7108086999997</v>
      </c>
      <c r="S10" s="347">
        <v>4189.6433863000002</v>
      </c>
      <c r="T10" s="347">
        <v>4201.6275814999999</v>
      </c>
      <c r="U10" s="347">
        <v>4220.7755299</v>
      </c>
      <c r="V10" s="347">
        <v>4235.7788583000001</v>
      </c>
      <c r="W10" s="347">
        <v>4250.7497024000004</v>
      </c>
      <c r="X10" s="347">
        <v>4269.4886827999999</v>
      </c>
      <c r="Y10" s="347">
        <v>4281.5440928999997</v>
      </c>
      <c r="Z10" s="347">
        <v>4290.7165531999999</v>
      </c>
      <c r="AA10" s="347">
        <v>4291.8680766999996</v>
      </c>
      <c r="AB10" s="347">
        <v>4299.1281276999998</v>
      </c>
      <c r="AC10" s="347">
        <v>4307.3587192000005</v>
      </c>
      <c r="AD10" s="347">
        <v>4315.8467882000004</v>
      </c>
      <c r="AE10" s="347">
        <v>4326.5532579999999</v>
      </c>
      <c r="AF10" s="347">
        <v>4338.7650655999996</v>
      </c>
      <c r="AG10" s="347">
        <v>4355.9905165</v>
      </c>
      <c r="AH10" s="347">
        <v>4368.5817705999998</v>
      </c>
      <c r="AI10" s="347">
        <v>4380.0471332999996</v>
      </c>
      <c r="AJ10" s="347">
        <v>4393.2412671000002</v>
      </c>
      <c r="AK10" s="347">
        <v>4400.3138503</v>
      </c>
      <c r="AL10" s="347">
        <v>4404.1195453</v>
      </c>
      <c r="AM10" s="347">
        <v>4396.1029896999999</v>
      </c>
      <c r="AN10" s="347">
        <v>4399.7914301999999</v>
      </c>
      <c r="AO10" s="347">
        <v>4406.6295043</v>
      </c>
      <c r="AP10" s="347">
        <v>4418.9598894999999</v>
      </c>
      <c r="AQ10" s="347">
        <v>4430.3402228000004</v>
      </c>
      <c r="AR10" s="347">
        <v>4443.1131815999997</v>
      </c>
      <c r="AS10" s="347">
        <v>4463.1956997999996</v>
      </c>
      <c r="AT10" s="347">
        <v>4474.3162092000002</v>
      </c>
      <c r="AU10" s="347">
        <v>4482.3916437999997</v>
      </c>
      <c r="AV10" s="347">
        <v>4482.4643366</v>
      </c>
      <c r="AW10" s="347">
        <v>4488.1678715999997</v>
      </c>
      <c r="AX10" s="347">
        <v>4494.5445820000004</v>
      </c>
      <c r="AY10" s="347">
        <v>4502.2137359999997</v>
      </c>
      <c r="AZ10" s="902">
        <v>4509.4723457</v>
      </c>
      <c r="BA10" s="358">
        <v>4516.9399999999996</v>
      </c>
      <c r="BB10" s="358">
        <v>4523.8069999999998</v>
      </c>
      <c r="BC10" s="358">
        <v>4532.2979999999998</v>
      </c>
      <c r="BD10" s="358">
        <v>4541.6040000000003</v>
      </c>
      <c r="BE10" s="358">
        <v>4552.9040000000005</v>
      </c>
      <c r="BF10" s="358">
        <v>4562.9560000000001</v>
      </c>
      <c r="BG10" s="358">
        <v>4572.9390000000003</v>
      </c>
      <c r="BH10" s="358">
        <v>4584.0349999999999</v>
      </c>
      <c r="BI10" s="358">
        <v>4592.9920000000002</v>
      </c>
      <c r="BJ10" s="358">
        <v>4600.991</v>
      </c>
      <c r="BK10" s="358">
        <v>4606.6090000000004</v>
      </c>
      <c r="BL10" s="358">
        <v>4613.7629999999999</v>
      </c>
      <c r="BM10" s="358">
        <v>4621.0290000000005</v>
      </c>
      <c r="BN10" s="358">
        <v>4629.0029999999997</v>
      </c>
      <c r="BO10" s="358">
        <v>4636.0439999999999</v>
      </c>
      <c r="BP10" s="358">
        <v>4642.7489999999998</v>
      </c>
      <c r="BQ10" s="358">
        <v>4648.6109999999999</v>
      </c>
      <c r="BR10" s="358">
        <v>4655.0240000000003</v>
      </c>
      <c r="BS10" s="358">
        <v>4661.4809999999998</v>
      </c>
      <c r="BT10" s="358">
        <v>4667.982</v>
      </c>
      <c r="BU10" s="358">
        <v>4674.527</v>
      </c>
      <c r="BV10" s="358">
        <v>4681.116</v>
      </c>
    </row>
    <row r="11" spans="1:74" ht="11.1" customHeight="1" x14ac:dyDescent="0.2">
      <c r="A11" s="81" t="s">
        <v>388</v>
      </c>
      <c r="B11" s="528" t="s">
        <v>1009</v>
      </c>
      <c r="C11" s="347">
        <v>980.93286996999996</v>
      </c>
      <c r="D11" s="347">
        <v>981.34334531000002</v>
      </c>
      <c r="E11" s="347">
        <v>982.27139324999996</v>
      </c>
      <c r="F11" s="347">
        <v>983.91564724</v>
      </c>
      <c r="G11" s="347">
        <v>985.72986532000004</v>
      </c>
      <c r="H11" s="347">
        <v>987.91268091999996</v>
      </c>
      <c r="I11" s="347">
        <v>990.36182964</v>
      </c>
      <c r="J11" s="347">
        <v>993.35853860999998</v>
      </c>
      <c r="K11" s="347">
        <v>996.80054342000005</v>
      </c>
      <c r="L11" s="347">
        <v>1001.9835724</v>
      </c>
      <c r="M11" s="347">
        <v>1005.3443726</v>
      </c>
      <c r="N11" s="347">
        <v>1008.1786724999999</v>
      </c>
      <c r="O11" s="347">
        <v>1010.4833522</v>
      </c>
      <c r="P11" s="347">
        <v>1012.2669912</v>
      </c>
      <c r="Q11" s="347">
        <v>1013.5264696</v>
      </c>
      <c r="R11" s="347">
        <v>1012.1213150999999</v>
      </c>
      <c r="S11" s="347">
        <v>1013.9378266</v>
      </c>
      <c r="T11" s="347">
        <v>1016.8355317</v>
      </c>
      <c r="U11" s="347">
        <v>1022.5229365</v>
      </c>
      <c r="V11" s="347">
        <v>1026.3016496</v>
      </c>
      <c r="W11" s="347">
        <v>1029.8801768999999</v>
      </c>
      <c r="X11" s="347">
        <v>1034.6187696</v>
      </c>
      <c r="Y11" s="347">
        <v>1036.7767369000001</v>
      </c>
      <c r="Z11" s="347">
        <v>1037.7143298999999</v>
      </c>
      <c r="AA11" s="347">
        <v>1033.9578581000001</v>
      </c>
      <c r="AB11" s="347">
        <v>1035.0599705</v>
      </c>
      <c r="AC11" s="347">
        <v>1037.5469766000001</v>
      </c>
      <c r="AD11" s="347">
        <v>1043.5676318999999</v>
      </c>
      <c r="AE11" s="347">
        <v>1047.2128587</v>
      </c>
      <c r="AF11" s="347">
        <v>1050.6314126</v>
      </c>
      <c r="AG11" s="347">
        <v>1054.6484734999999</v>
      </c>
      <c r="AH11" s="347">
        <v>1056.9947966</v>
      </c>
      <c r="AI11" s="347">
        <v>1058.4955617999999</v>
      </c>
      <c r="AJ11" s="347">
        <v>1058.6188110999999</v>
      </c>
      <c r="AK11" s="347">
        <v>1058.8274292999999</v>
      </c>
      <c r="AL11" s="347">
        <v>1058.5894582000001</v>
      </c>
      <c r="AM11" s="347">
        <v>1056.0400302</v>
      </c>
      <c r="AN11" s="347">
        <v>1056.3075314</v>
      </c>
      <c r="AO11" s="347">
        <v>1057.5270943</v>
      </c>
      <c r="AP11" s="347">
        <v>1060.0777923999999</v>
      </c>
      <c r="AQ11" s="347">
        <v>1062.9171730999999</v>
      </c>
      <c r="AR11" s="347">
        <v>1066.4243101</v>
      </c>
      <c r="AS11" s="347">
        <v>1072.2992363000001</v>
      </c>
      <c r="AT11" s="347">
        <v>1075.8668611000001</v>
      </c>
      <c r="AU11" s="347">
        <v>1078.8272174000001</v>
      </c>
      <c r="AV11" s="347">
        <v>1080.5501951000001</v>
      </c>
      <c r="AW11" s="347">
        <v>1082.768597</v>
      </c>
      <c r="AX11" s="347">
        <v>1084.8523130000001</v>
      </c>
      <c r="AY11" s="347">
        <v>1086.5941487</v>
      </c>
      <c r="AZ11" s="902">
        <v>1088.5638885000001</v>
      </c>
      <c r="BA11" s="358">
        <v>1090.5540000000001</v>
      </c>
      <c r="BB11" s="358">
        <v>1092.4580000000001</v>
      </c>
      <c r="BC11" s="358">
        <v>1094.57</v>
      </c>
      <c r="BD11" s="358">
        <v>1096.7840000000001</v>
      </c>
      <c r="BE11" s="358">
        <v>1099.2909999999999</v>
      </c>
      <c r="BF11" s="358">
        <v>1101.5650000000001</v>
      </c>
      <c r="BG11" s="358">
        <v>1103.7950000000001</v>
      </c>
      <c r="BH11" s="358">
        <v>1106.1849999999999</v>
      </c>
      <c r="BI11" s="358">
        <v>1108.18</v>
      </c>
      <c r="BJ11" s="358">
        <v>1109.981</v>
      </c>
      <c r="BK11" s="358">
        <v>1111.2819999999999</v>
      </c>
      <c r="BL11" s="358">
        <v>1112.9259999999999</v>
      </c>
      <c r="BM11" s="358">
        <v>1114.606</v>
      </c>
      <c r="BN11" s="358">
        <v>1116.4559999999999</v>
      </c>
      <c r="BO11" s="358">
        <v>1118.1089999999999</v>
      </c>
      <c r="BP11" s="358">
        <v>1119.6990000000001</v>
      </c>
      <c r="BQ11" s="358">
        <v>1121.1400000000001</v>
      </c>
      <c r="BR11" s="358">
        <v>1122.6669999999999</v>
      </c>
      <c r="BS11" s="358">
        <v>1124.1949999999999</v>
      </c>
      <c r="BT11" s="358">
        <v>1125.7239999999999</v>
      </c>
      <c r="BU11" s="358">
        <v>1127.2539999999999</v>
      </c>
      <c r="BV11" s="358">
        <v>1128.7850000000001</v>
      </c>
    </row>
    <row r="12" spans="1:74" ht="11.1" customHeight="1" x14ac:dyDescent="0.2">
      <c r="A12" s="81" t="s">
        <v>389</v>
      </c>
      <c r="B12" s="528" t="s">
        <v>1010</v>
      </c>
      <c r="C12" s="347">
        <v>2520.3706977000002</v>
      </c>
      <c r="D12" s="347">
        <v>2518.8387469999998</v>
      </c>
      <c r="E12" s="347">
        <v>2517.6340344999999</v>
      </c>
      <c r="F12" s="347">
        <v>2511.4841615999999</v>
      </c>
      <c r="G12" s="347">
        <v>2514.8882245999998</v>
      </c>
      <c r="H12" s="347">
        <v>2522.5738247999998</v>
      </c>
      <c r="I12" s="347">
        <v>2537.9619047000001</v>
      </c>
      <c r="J12" s="347">
        <v>2551.6448724000002</v>
      </c>
      <c r="K12" s="347">
        <v>2567.0436705000002</v>
      </c>
      <c r="L12" s="347">
        <v>2583.0841443999998</v>
      </c>
      <c r="M12" s="347">
        <v>2602.7202191000001</v>
      </c>
      <c r="N12" s="347">
        <v>2624.8777401000002</v>
      </c>
      <c r="O12" s="347">
        <v>2658.7819798</v>
      </c>
      <c r="P12" s="347">
        <v>2679.0634387999999</v>
      </c>
      <c r="Q12" s="347">
        <v>2694.9473896999998</v>
      </c>
      <c r="R12" s="347">
        <v>2699.6370646999999</v>
      </c>
      <c r="S12" s="347">
        <v>2711.8235751000002</v>
      </c>
      <c r="T12" s="347">
        <v>2724.7101533</v>
      </c>
      <c r="U12" s="347">
        <v>2739.6072186000001</v>
      </c>
      <c r="V12" s="347">
        <v>2752.9111176000001</v>
      </c>
      <c r="W12" s="347">
        <v>2765.9322695999999</v>
      </c>
      <c r="X12" s="347">
        <v>2784.4338542</v>
      </c>
      <c r="Y12" s="347">
        <v>2792.5671277000001</v>
      </c>
      <c r="Z12" s="347">
        <v>2796.0952695999999</v>
      </c>
      <c r="AA12" s="347">
        <v>2783.0972301000002</v>
      </c>
      <c r="AB12" s="347">
        <v>2786.3558962000002</v>
      </c>
      <c r="AC12" s="347">
        <v>2793.9502180999998</v>
      </c>
      <c r="AD12" s="347">
        <v>2812.1197751</v>
      </c>
      <c r="AE12" s="347">
        <v>2823.7057241000002</v>
      </c>
      <c r="AF12" s="347">
        <v>2834.9476444000002</v>
      </c>
      <c r="AG12" s="347">
        <v>2848.1016169</v>
      </c>
      <c r="AH12" s="347">
        <v>2856.9634191999999</v>
      </c>
      <c r="AI12" s="347">
        <v>2863.7891322</v>
      </c>
      <c r="AJ12" s="347">
        <v>2870.9274796</v>
      </c>
      <c r="AK12" s="347">
        <v>2871.9194713000002</v>
      </c>
      <c r="AL12" s="347">
        <v>2869.1138308999998</v>
      </c>
      <c r="AM12" s="347">
        <v>2848.5016123999999</v>
      </c>
      <c r="AN12" s="347">
        <v>2848.6074176000002</v>
      </c>
      <c r="AO12" s="347">
        <v>2855.4223001999999</v>
      </c>
      <c r="AP12" s="347">
        <v>2878.6904002000001</v>
      </c>
      <c r="AQ12" s="347">
        <v>2891.6153330000002</v>
      </c>
      <c r="AR12" s="347">
        <v>2903.9412382999999</v>
      </c>
      <c r="AS12" s="347">
        <v>2917.0925103</v>
      </c>
      <c r="AT12" s="347">
        <v>2927.1520654000001</v>
      </c>
      <c r="AU12" s="347">
        <v>2935.5442975999999</v>
      </c>
      <c r="AV12" s="347">
        <v>2940.3046534999999</v>
      </c>
      <c r="AW12" s="347">
        <v>2946.8356549999999</v>
      </c>
      <c r="AX12" s="347">
        <v>2953.1727486</v>
      </c>
      <c r="AY12" s="347">
        <v>2959.2666324000002</v>
      </c>
      <c r="AZ12" s="902">
        <v>2965.2528867999999</v>
      </c>
      <c r="BA12" s="358">
        <v>2971.0819999999999</v>
      </c>
      <c r="BB12" s="358">
        <v>2976.0140000000001</v>
      </c>
      <c r="BC12" s="358">
        <v>2982.085</v>
      </c>
      <c r="BD12" s="358">
        <v>2988.5540000000001</v>
      </c>
      <c r="BE12" s="358">
        <v>2995.9859999999999</v>
      </c>
      <c r="BF12" s="358">
        <v>3002.828</v>
      </c>
      <c r="BG12" s="358">
        <v>3009.6460000000002</v>
      </c>
      <c r="BH12" s="358">
        <v>3016.61</v>
      </c>
      <c r="BI12" s="358">
        <v>3023.25</v>
      </c>
      <c r="BJ12" s="358">
        <v>3029.7379999999998</v>
      </c>
      <c r="BK12" s="358">
        <v>3035.9870000000001</v>
      </c>
      <c r="BL12" s="358">
        <v>3042.2350000000001</v>
      </c>
      <c r="BM12" s="358">
        <v>3048.395</v>
      </c>
      <c r="BN12" s="358">
        <v>3054.68</v>
      </c>
      <c r="BO12" s="358">
        <v>3060.5059999999999</v>
      </c>
      <c r="BP12" s="358">
        <v>3066.0839999999998</v>
      </c>
      <c r="BQ12" s="358">
        <v>3071.1370000000002</v>
      </c>
      <c r="BR12" s="358">
        <v>3076.43</v>
      </c>
      <c r="BS12" s="358">
        <v>3081.6849999999999</v>
      </c>
      <c r="BT12" s="358">
        <v>3086.902</v>
      </c>
      <c r="BU12" s="358">
        <v>3092.08</v>
      </c>
      <c r="BV12" s="358">
        <v>3097.22</v>
      </c>
    </row>
    <row r="13" spans="1:74" ht="11.1" customHeight="1" x14ac:dyDescent="0.2">
      <c r="A13" s="81" t="s">
        <v>390</v>
      </c>
      <c r="B13" s="528" t="s">
        <v>1011</v>
      </c>
      <c r="C13" s="347">
        <v>1521.3472095</v>
      </c>
      <c r="D13" s="347">
        <v>1523.2157549000001</v>
      </c>
      <c r="E13" s="347">
        <v>1524.8272531</v>
      </c>
      <c r="F13" s="347">
        <v>1524.0506468999999</v>
      </c>
      <c r="G13" s="347">
        <v>1526.7463436</v>
      </c>
      <c r="H13" s="347">
        <v>1530.7832860000001</v>
      </c>
      <c r="I13" s="347">
        <v>1537.8906688</v>
      </c>
      <c r="J13" s="347">
        <v>1543.3132065</v>
      </c>
      <c r="K13" s="347">
        <v>1548.7800938</v>
      </c>
      <c r="L13" s="347">
        <v>1554.1707716999999</v>
      </c>
      <c r="M13" s="347">
        <v>1559.8167774999999</v>
      </c>
      <c r="N13" s="347">
        <v>1565.5975522000001</v>
      </c>
      <c r="O13" s="347">
        <v>1572.0768945</v>
      </c>
      <c r="P13" s="347">
        <v>1577.7043579000001</v>
      </c>
      <c r="Q13" s="347">
        <v>1583.0437412000001</v>
      </c>
      <c r="R13" s="347">
        <v>1587.1798851999999</v>
      </c>
      <c r="S13" s="347">
        <v>1592.6294776</v>
      </c>
      <c r="T13" s="347">
        <v>1598.4773593</v>
      </c>
      <c r="U13" s="347">
        <v>1606.1297102999999</v>
      </c>
      <c r="V13" s="347">
        <v>1611.7195354</v>
      </c>
      <c r="W13" s="347">
        <v>1616.6530146</v>
      </c>
      <c r="X13" s="347">
        <v>1621.0118639</v>
      </c>
      <c r="Y13" s="347">
        <v>1624.5713645999999</v>
      </c>
      <c r="Z13" s="347">
        <v>1627.4132324</v>
      </c>
      <c r="AA13" s="347">
        <v>1626.7947737</v>
      </c>
      <c r="AB13" s="347">
        <v>1630.2583964</v>
      </c>
      <c r="AC13" s="347">
        <v>1635.0614066000001</v>
      </c>
      <c r="AD13" s="347">
        <v>1643.5668641</v>
      </c>
      <c r="AE13" s="347">
        <v>1649.2763548</v>
      </c>
      <c r="AF13" s="347">
        <v>1654.5529383999999</v>
      </c>
      <c r="AG13" s="347">
        <v>1659.1503121000001</v>
      </c>
      <c r="AH13" s="347">
        <v>1663.7458085999999</v>
      </c>
      <c r="AI13" s="347">
        <v>1668.0931251</v>
      </c>
      <c r="AJ13" s="347">
        <v>1675.0509454</v>
      </c>
      <c r="AK13" s="347">
        <v>1676.757889</v>
      </c>
      <c r="AL13" s="347">
        <v>1676.0726397999999</v>
      </c>
      <c r="AM13" s="347">
        <v>1666.2257649999999</v>
      </c>
      <c r="AN13" s="347">
        <v>1665.8332048</v>
      </c>
      <c r="AO13" s="347">
        <v>1668.1255262</v>
      </c>
      <c r="AP13" s="347">
        <v>1676.4998502999999</v>
      </c>
      <c r="AQ13" s="347">
        <v>1681.6140946</v>
      </c>
      <c r="AR13" s="347">
        <v>1686.8653801</v>
      </c>
      <c r="AS13" s="347">
        <v>1693.0802044</v>
      </c>
      <c r="AT13" s="347">
        <v>1697.9856987000001</v>
      </c>
      <c r="AU13" s="347">
        <v>1702.4083607</v>
      </c>
      <c r="AV13" s="347">
        <v>1706.1147403</v>
      </c>
      <c r="AW13" s="347">
        <v>1709.7468254999999</v>
      </c>
      <c r="AX13" s="347">
        <v>1713.0711662000001</v>
      </c>
      <c r="AY13" s="347">
        <v>1715.5170221999999</v>
      </c>
      <c r="AZ13" s="902">
        <v>1718.6539287999999</v>
      </c>
      <c r="BA13" s="358">
        <v>1721.9110000000001</v>
      </c>
      <c r="BB13" s="358">
        <v>1725.241</v>
      </c>
      <c r="BC13" s="358">
        <v>1728.7750000000001</v>
      </c>
      <c r="BD13" s="358">
        <v>1732.4639999999999</v>
      </c>
      <c r="BE13" s="358">
        <v>1736.441</v>
      </c>
      <c r="BF13" s="358">
        <v>1740.3440000000001</v>
      </c>
      <c r="BG13" s="358">
        <v>1744.3050000000001</v>
      </c>
      <c r="BH13" s="358">
        <v>1748.57</v>
      </c>
      <c r="BI13" s="358">
        <v>1752.46</v>
      </c>
      <c r="BJ13" s="358">
        <v>1756.223</v>
      </c>
      <c r="BK13" s="358">
        <v>1759.797</v>
      </c>
      <c r="BL13" s="358">
        <v>1763.3489999999999</v>
      </c>
      <c r="BM13" s="358">
        <v>1766.818</v>
      </c>
      <c r="BN13" s="358">
        <v>1770.2909999999999</v>
      </c>
      <c r="BO13" s="358">
        <v>1773.5309999999999</v>
      </c>
      <c r="BP13" s="358">
        <v>1776.624</v>
      </c>
      <c r="BQ13" s="358">
        <v>1779.385</v>
      </c>
      <c r="BR13" s="358">
        <v>1782.3230000000001</v>
      </c>
      <c r="BS13" s="358">
        <v>1785.252</v>
      </c>
      <c r="BT13" s="358">
        <v>1788.174</v>
      </c>
      <c r="BU13" s="358">
        <v>1791.087</v>
      </c>
      <c r="BV13" s="358">
        <v>1793.992</v>
      </c>
    </row>
    <row r="14" spans="1:74" ht="11.1" customHeight="1" x14ac:dyDescent="0.2">
      <c r="A14" s="81" t="s">
        <v>391</v>
      </c>
      <c r="B14" s="528" t="s">
        <v>1014</v>
      </c>
      <c r="C14" s="347">
        <v>4202.2618134000004</v>
      </c>
      <c r="D14" s="347">
        <v>4187.3405936999998</v>
      </c>
      <c r="E14" s="347">
        <v>4177.2257229999996</v>
      </c>
      <c r="F14" s="347">
        <v>4174.7693275000001</v>
      </c>
      <c r="G14" s="347">
        <v>4172.1280602999996</v>
      </c>
      <c r="H14" s="347">
        <v>4172.1540474000003</v>
      </c>
      <c r="I14" s="347">
        <v>4179.352578</v>
      </c>
      <c r="J14" s="347">
        <v>4181.3341072000003</v>
      </c>
      <c r="K14" s="347">
        <v>4182.6039240999999</v>
      </c>
      <c r="L14" s="347">
        <v>4178.3095673999997</v>
      </c>
      <c r="M14" s="347">
        <v>4181.7953054</v>
      </c>
      <c r="N14" s="347">
        <v>4188.2086768999998</v>
      </c>
      <c r="O14" s="347">
        <v>4199.6699497999998</v>
      </c>
      <c r="P14" s="347">
        <v>4210.3483872999996</v>
      </c>
      <c r="Q14" s="347">
        <v>4222.3642573999996</v>
      </c>
      <c r="R14" s="347">
        <v>4236.2630310000004</v>
      </c>
      <c r="S14" s="347">
        <v>4250.5446629999997</v>
      </c>
      <c r="T14" s="347">
        <v>4265.7546241999999</v>
      </c>
      <c r="U14" s="347">
        <v>4285.2626504999998</v>
      </c>
      <c r="V14" s="347">
        <v>4299.8019686999996</v>
      </c>
      <c r="W14" s="347">
        <v>4312.7423144000004</v>
      </c>
      <c r="X14" s="347">
        <v>4322.2019055999999</v>
      </c>
      <c r="Y14" s="347">
        <v>4333.3556430999997</v>
      </c>
      <c r="Z14" s="347">
        <v>4344.3217447999996</v>
      </c>
      <c r="AA14" s="347">
        <v>4355.0313348999998</v>
      </c>
      <c r="AB14" s="347">
        <v>4365.6738218</v>
      </c>
      <c r="AC14" s="347">
        <v>4376.1803298000004</v>
      </c>
      <c r="AD14" s="347">
        <v>4384.8110906000002</v>
      </c>
      <c r="AE14" s="347">
        <v>4396.3504670000002</v>
      </c>
      <c r="AF14" s="347">
        <v>4409.0586906999997</v>
      </c>
      <c r="AG14" s="347">
        <v>4426.4116289000003</v>
      </c>
      <c r="AH14" s="347">
        <v>4438.8506466999997</v>
      </c>
      <c r="AI14" s="347">
        <v>4449.8516114000004</v>
      </c>
      <c r="AJ14" s="347">
        <v>4462.5714867999995</v>
      </c>
      <c r="AK14" s="347">
        <v>4468.3286220999998</v>
      </c>
      <c r="AL14" s="347">
        <v>4470.2799812000003</v>
      </c>
      <c r="AM14" s="347">
        <v>4456.0850155999997</v>
      </c>
      <c r="AN14" s="347">
        <v>4459.6802336999999</v>
      </c>
      <c r="AO14" s="347">
        <v>4468.7250868000001</v>
      </c>
      <c r="AP14" s="347">
        <v>4490.1500439000001</v>
      </c>
      <c r="AQ14" s="347">
        <v>4504.8963156999998</v>
      </c>
      <c r="AR14" s="347">
        <v>4519.8943711000002</v>
      </c>
      <c r="AS14" s="347">
        <v>4537.4881715000001</v>
      </c>
      <c r="AT14" s="347">
        <v>4551.2318226999996</v>
      </c>
      <c r="AU14" s="347">
        <v>4563.4692861000003</v>
      </c>
      <c r="AV14" s="347">
        <v>4573.5933455000004</v>
      </c>
      <c r="AW14" s="347">
        <v>4583.273846</v>
      </c>
      <c r="AX14" s="347">
        <v>4591.9035709999998</v>
      </c>
      <c r="AY14" s="347">
        <v>4597.7167116999999</v>
      </c>
      <c r="AZ14" s="902">
        <v>4605.5692428000002</v>
      </c>
      <c r="BA14" s="358">
        <v>4613.6949999999997</v>
      </c>
      <c r="BB14" s="358">
        <v>4622.067</v>
      </c>
      <c r="BC14" s="358">
        <v>4630.7610000000004</v>
      </c>
      <c r="BD14" s="358">
        <v>4639.75</v>
      </c>
      <c r="BE14" s="358">
        <v>4649.598</v>
      </c>
      <c r="BF14" s="358">
        <v>4658.7520000000004</v>
      </c>
      <c r="BG14" s="358">
        <v>4667.777</v>
      </c>
      <c r="BH14" s="358">
        <v>4676.9530000000004</v>
      </c>
      <c r="BI14" s="358">
        <v>4685.51</v>
      </c>
      <c r="BJ14" s="358">
        <v>4693.7280000000001</v>
      </c>
      <c r="BK14" s="358">
        <v>4701.2640000000001</v>
      </c>
      <c r="BL14" s="358">
        <v>4709.0609999999997</v>
      </c>
      <c r="BM14" s="358">
        <v>4716.7749999999996</v>
      </c>
      <c r="BN14" s="358">
        <v>4724.6400000000003</v>
      </c>
      <c r="BO14" s="358">
        <v>4732.0140000000001</v>
      </c>
      <c r="BP14" s="358">
        <v>4739.1310000000003</v>
      </c>
      <c r="BQ14" s="358">
        <v>4745.74</v>
      </c>
      <c r="BR14" s="358">
        <v>4752.53</v>
      </c>
      <c r="BS14" s="358">
        <v>4759.2520000000004</v>
      </c>
      <c r="BT14" s="358">
        <v>4765.9049999999997</v>
      </c>
      <c r="BU14" s="358">
        <v>4772.4889999999996</v>
      </c>
      <c r="BV14" s="358">
        <v>4779.0029999999997</v>
      </c>
    </row>
    <row r="15" spans="1:74" ht="11.1" customHeight="1" x14ac:dyDescent="0.2">
      <c r="A15" s="81"/>
      <c r="B15" s="91" t="s">
        <v>1400</v>
      </c>
      <c r="C15" s="518"/>
      <c r="D15" s="518"/>
      <c r="E15" s="518"/>
      <c r="F15" s="518"/>
      <c r="G15" s="518"/>
      <c r="H15" s="518"/>
      <c r="I15" s="518"/>
      <c r="J15" s="518"/>
      <c r="K15" s="518"/>
      <c r="L15" s="518"/>
      <c r="M15" s="518"/>
      <c r="N15" s="518"/>
      <c r="O15" s="518"/>
      <c r="P15" s="518"/>
      <c r="Q15" s="518"/>
      <c r="R15" s="518"/>
      <c r="S15" s="518"/>
      <c r="T15" s="518"/>
      <c r="U15" s="518"/>
      <c r="V15" s="518"/>
      <c r="W15" s="518"/>
      <c r="X15" s="518"/>
      <c r="Y15" s="518"/>
      <c r="Z15" s="518"/>
      <c r="AA15" s="518"/>
      <c r="AB15" s="518"/>
      <c r="AC15" s="518"/>
      <c r="AD15" s="518"/>
      <c r="AE15" s="518"/>
      <c r="AF15" s="518"/>
      <c r="AG15" s="518"/>
      <c r="AH15" s="518"/>
      <c r="AI15" s="518"/>
      <c r="AJ15" s="518"/>
      <c r="AK15" s="518"/>
      <c r="AL15" s="518"/>
      <c r="AM15" s="518"/>
      <c r="AN15" s="518"/>
      <c r="AO15" s="518"/>
      <c r="AP15" s="518"/>
      <c r="AQ15" s="518"/>
      <c r="AR15" s="518"/>
      <c r="AS15" s="518"/>
      <c r="AT15" s="518"/>
      <c r="AU15" s="518"/>
      <c r="AV15" s="518"/>
      <c r="AW15" s="518"/>
      <c r="AX15" s="518"/>
      <c r="AY15" s="518"/>
      <c r="AZ15" s="962"/>
      <c r="BA15" s="524"/>
      <c r="BB15" s="524"/>
      <c r="BC15" s="524"/>
      <c r="BD15" s="524"/>
      <c r="BE15" s="524"/>
      <c r="BF15" s="524"/>
      <c r="BG15" s="524"/>
      <c r="BH15" s="524"/>
      <c r="BI15" s="524"/>
      <c r="BJ15" s="524"/>
      <c r="BK15" s="524"/>
      <c r="BL15" s="524"/>
      <c r="BM15" s="524"/>
      <c r="BN15" s="524"/>
      <c r="BO15" s="524"/>
      <c r="BP15" s="524"/>
      <c r="BQ15" s="524"/>
      <c r="BR15" s="524"/>
      <c r="BS15" s="524"/>
      <c r="BT15" s="524"/>
      <c r="BU15" s="524"/>
      <c r="BV15" s="524"/>
    </row>
    <row r="16" spans="1:74" ht="11.1" customHeight="1" x14ac:dyDescent="0.2">
      <c r="A16" s="81" t="s">
        <v>392</v>
      </c>
      <c r="B16" s="528" t="s">
        <v>1004</v>
      </c>
      <c r="C16" s="343">
        <v>96.186300763000006</v>
      </c>
      <c r="D16" s="343">
        <v>95.988112947000005</v>
      </c>
      <c r="E16" s="343">
        <v>95.838659798999998</v>
      </c>
      <c r="F16" s="343">
        <v>95.849405419999997</v>
      </c>
      <c r="G16" s="343">
        <v>95.713823528000006</v>
      </c>
      <c r="H16" s="343">
        <v>95.543378226000002</v>
      </c>
      <c r="I16" s="343">
        <v>95.389149161000006</v>
      </c>
      <c r="J16" s="343">
        <v>95.110667304000003</v>
      </c>
      <c r="K16" s="343">
        <v>94.759012300999999</v>
      </c>
      <c r="L16" s="343">
        <v>94.055074439999999</v>
      </c>
      <c r="M16" s="343">
        <v>93.766405433000003</v>
      </c>
      <c r="N16" s="343">
        <v>93.613895567</v>
      </c>
      <c r="O16" s="343">
        <v>93.821822717000003</v>
      </c>
      <c r="P16" s="343">
        <v>93.773422724</v>
      </c>
      <c r="Q16" s="343">
        <v>93.692973464999994</v>
      </c>
      <c r="R16" s="343">
        <v>93.560400583000003</v>
      </c>
      <c r="S16" s="343">
        <v>93.430908556999995</v>
      </c>
      <c r="T16" s="343">
        <v>93.284423031000003</v>
      </c>
      <c r="U16" s="343">
        <v>93.100821685</v>
      </c>
      <c r="V16" s="343">
        <v>92.935440900000003</v>
      </c>
      <c r="W16" s="343">
        <v>92.768158356000001</v>
      </c>
      <c r="X16" s="343">
        <v>92.674636217</v>
      </c>
      <c r="Y16" s="343">
        <v>92.446803532000004</v>
      </c>
      <c r="Z16" s="343">
        <v>92.160322464999993</v>
      </c>
      <c r="AA16" s="343">
        <v>91.590769273000006</v>
      </c>
      <c r="AB16" s="343">
        <v>91.355309247999998</v>
      </c>
      <c r="AC16" s="343">
        <v>91.229518648999999</v>
      </c>
      <c r="AD16" s="343">
        <v>91.453822699</v>
      </c>
      <c r="AE16" s="343">
        <v>91.367052031</v>
      </c>
      <c r="AF16" s="343">
        <v>91.209631869000006</v>
      </c>
      <c r="AG16" s="343">
        <v>90.867924486000007</v>
      </c>
      <c r="AH16" s="343">
        <v>90.654433635000004</v>
      </c>
      <c r="AI16" s="343">
        <v>90.455521586000003</v>
      </c>
      <c r="AJ16" s="343">
        <v>90.076643016000006</v>
      </c>
      <c r="AK16" s="343">
        <v>90.052797565999995</v>
      </c>
      <c r="AL16" s="343">
        <v>90.189439910999994</v>
      </c>
      <c r="AM16" s="343">
        <v>90.788535851000006</v>
      </c>
      <c r="AN16" s="343">
        <v>91.019679436999994</v>
      </c>
      <c r="AO16" s="343">
        <v>91.184836469999993</v>
      </c>
      <c r="AP16" s="343">
        <v>91.111468798999994</v>
      </c>
      <c r="AQ16" s="343">
        <v>91.274056336000001</v>
      </c>
      <c r="AR16" s="343">
        <v>91.500060931999997</v>
      </c>
      <c r="AS16" s="343">
        <v>92.001797588000002</v>
      </c>
      <c r="AT16" s="343">
        <v>92.195400049</v>
      </c>
      <c r="AU16" s="343">
        <v>92.293183315999997</v>
      </c>
      <c r="AV16" s="343">
        <v>92.078395361999995</v>
      </c>
      <c r="AW16" s="343">
        <v>92.147104264999996</v>
      </c>
      <c r="AX16" s="343">
        <v>92.282557995000005</v>
      </c>
      <c r="AY16" s="343">
        <v>92.703639816999996</v>
      </c>
      <c r="AZ16" s="898">
        <v>92.808420756000004</v>
      </c>
      <c r="BA16" s="354">
        <v>92.815780000000004</v>
      </c>
      <c r="BB16" s="354">
        <v>92.527889999999999</v>
      </c>
      <c r="BC16" s="354">
        <v>92.488799999999998</v>
      </c>
      <c r="BD16" s="354">
        <v>92.50067</v>
      </c>
      <c r="BE16" s="354">
        <v>92.610730000000004</v>
      </c>
      <c r="BF16" s="354">
        <v>92.689120000000003</v>
      </c>
      <c r="BG16" s="354">
        <v>92.783060000000006</v>
      </c>
      <c r="BH16" s="354">
        <v>92.94153</v>
      </c>
      <c r="BI16" s="354">
        <v>93.029830000000004</v>
      </c>
      <c r="BJ16" s="354">
        <v>93.09693</v>
      </c>
      <c r="BK16" s="354">
        <v>93.101669999999999</v>
      </c>
      <c r="BL16" s="354">
        <v>93.157290000000003</v>
      </c>
      <c r="BM16" s="354">
        <v>93.2226</v>
      </c>
      <c r="BN16" s="354">
        <v>93.344009999999997</v>
      </c>
      <c r="BO16" s="354">
        <v>93.393919999999994</v>
      </c>
      <c r="BP16" s="354">
        <v>93.418729999999996</v>
      </c>
      <c r="BQ16" s="354">
        <v>93.360789999999994</v>
      </c>
      <c r="BR16" s="354">
        <v>93.378649999999993</v>
      </c>
      <c r="BS16" s="354">
        <v>93.414649999999995</v>
      </c>
      <c r="BT16" s="354">
        <v>93.468789999999998</v>
      </c>
      <c r="BU16" s="354">
        <v>93.541070000000005</v>
      </c>
      <c r="BV16" s="354">
        <v>93.631489999999999</v>
      </c>
    </row>
    <row r="17" spans="1:74" ht="11.1" customHeight="1" x14ac:dyDescent="0.2">
      <c r="A17" s="81" t="s">
        <v>393</v>
      </c>
      <c r="B17" s="528" t="s">
        <v>1005</v>
      </c>
      <c r="C17" s="343">
        <v>94.558240799999993</v>
      </c>
      <c r="D17" s="343">
        <v>94.488845061999996</v>
      </c>
      <c r="E17" s="343">
        <v>94.431313908999996</v>
      </c>
      <c r="F17" s="343">
        <v>94.463691389999994</v>
      </c>
      <c r="G17" s="343">
        <v>94.371356368999997</v>
      </c>
      <c r="H17" s="343">
        <v>94.232352895000005</v>
      </c>
      <c r="I17" s="343">
        <v>94.079310411999998</v>
      </c>
      <c r="J17" s="343">
        <v>93.822497949999999</v>
      </c>
      <c r="K17" s="343">
        <v>93.494544951999998</v>
      </c>
      <c r="L17" s="343">
        <v>92.811960991999996</v>
      </c>
      <c r="M17" s="343">
        <v>92.554344744999995</v>
      </c>
      <c r="N17" s="343">
        <v>92.438205783000001</v>
      </c>
      <c r="O17" s="343">
        <v>92.659287272</v>
      </c>
      <c r="P17" s="343">
        <v>92.679295504999999</v>
      </c>
      <c r="Q17" s="343">
        <v>92.693973649</v>
      </c>
      <c r="R17" s="343">
        <v>92.722813137000003</v>
      </c>
      <c r="S17" s="343">
        <v>92.712212524999998</v>
      </c>
      <c r="T17" s="343">
        <v>92.681663248000007</v>
      </c>
      <c r="U17" s="343">
        <v>92.607945263000005</v>
      </c>
      <c r="V17" s="343">
        <v>92.554913687999999</v>
      </c>
      <c r="W17" s="343">
        <v>92.499348479999995</v>
      </c>
      <c r="X17" s="343">
        <v>92.499429434000007</v>
      </c>
      <c r="Y17" s="343">
        <v>92.395162112999998</v>
      </c>
      <c r="Z17" s="343">
        <v>92.244726313000001</v>
      </c>
      <c r="AA17" s="343">
        <v>91.863964179000007</v>
      </c>
      <c r="AB17" s="343">
        <v>91.759309810999994</v>
      </c>
      <c r="AC17" s="343">
        <v>91.746605353000007</v>
      </c>
      <c r="AD17" s="343">
        <v>92.043329987000007</v>
      </c>
      <c r="AE17" s="343">
        <v>92.051415966999997</v>
      </c>
      <c r="AF17" s="343">
        <v>91.988342474000007</v>
      </c>
      <c r="AG17" s="343">
        <v>91.784350959999998</v>
      </c>
      <c r="AH17" s="343">
        <v>91.631277429999997</v>
      </c>
      <c r="AI17" s="343">
        <v>91.459363335999996</v>
      </c>
      <c r="AJ17" s="343">
        <v>90.992594857</v>
      </c>
      <c r="AK17" s="343">
        <v>90.990010003999998</v>
      </c>
      <c r="AL17" s="343">
        <v>91.175594954000005</v>
      </c>
      <c r="AM17" s="343">
        <v>91.873932268999994</v>
      </c>
      <c r="AN17" s="343">
        <v>92.192419904000005</v>
      </c>
      <c r="AO17" s="343">
        <v>92.455640422000002</v>
      </c>
      <c r="AP17" s="343">
        <v>92.513056907000006</v>
      </c>
      <c r="AQ17" s="343">
        <v>92.778645874999995</v>
      </c>
      <c r="AR17" s="343">
        <v>93.101870410999993</v>
      </c>
      <c r="AS17" s="343">
        <v>93.772748424</v>
      </c>
      <c r="AT17" s="343">
        <v>93.993730662999994</v>
      </c>
      <c r="AU17" s="343">
        <v>94.054835038999997</v>
      </c>
      <c r="AV17" s="343">
        <v>93.635245697000002</v>
      </c>
      <c r="AW17" s="343">
        <v>93.617206233999994</v>
      </c>
      <c r="AX17" s="343">
        <v>93.679900798999995</v>
      </c>
      <c r="AY17" s="343">
        <v>94.055335946</v>
      </c>
      <c r="AZ17" s="898">
        <v>94.105493644999996</v>
      </c>
      <c r="BA17" s="354">
        <v>94.062380000000005</v>
      </c>
      <c r="BB17" s="354">
        <v>93.734049999999996</v>
      </c>
      <c r="BC17" s="354">
        <v>93.648359999999997</v>
      </c>
      <c r="BD17" s="354">
        <v>93.613339999999994</v>
      </c>
      <c r="BE17" s="354">
        <v>93.671509999999998</v>
      </c>
      <c r="BF17" s="354">
        <v>93.706000000000003</v>
      </c>
      <c r="BG17" s="354">
        <v>93.759289999999993</v>
      </c>
      <c r="BH17" s="354">
        <v>93.883129999999994</v>
      </c>
      <c r="BI17" s="354">
        <v>93.93526</v>
      </c>
      <c r="BJ17" s="354">
        <v>93.967410000000001</v>
      </c>
      <c r="BK17" s="354">
        <v>93.943650000000005</v>
      </c>
      <c r="BL17" s="354">
        <v>93.962770000000006</v>
      </c>
      <c r="BM17" s="354">
        <v>93.988849999999999</v>
      </c>
      <c r="BN17" s="354">
        <v>94.070390000000003</v>
      </c>
      <c r="BO17" s="354">
        <v>94.073999999999998</v>
      </c>
      <c r="BP17" s="354">
        <v>94.048169999999999</v>
      </c>
      <c r="BQ17" s="354">
        <v>93.920169999999999</v>
      </c>
      <c r="BR17" s="354">
        <v>93.890050000000002</v>
      </c>
      <c r="BS17" s="354">
        <v>93.885059999999996</v>
      </c>
      <c r="BT17" s="354">
        <v>93.905209999999997</v>
      </c>
      <c r="BU17" s="354">
        <v>93.950490000000002</v>
      </c>
      <c r="BV17" s="354">
        <v>94.020910000000001</v>
      </c>
    </row>
    <row r="18" spans="1:74" ht="11.1" customHeight="1" x14ac:dyDescent="0.2">
      <c r="A18" s="81" t="s">
        <v>394</v>
      </c>
      <c r="B18" s="528" t="s">
        <v>1006</v>
      </c>
      <c r="C18" s="343">
        <v>96.101200954000007</v>
      </c>
      <c r="D18" s="343">
        <v>95.941438055999996</v>
      </c>
      <c r="E18" s="343">
        <v>95.828159400999994</v>
      </c>
      <c r="F18" s="343">
        <v>95.851066677000006</v>
      </c>
      <c r="G18" s="343">
        <v>95.763480244999997</v>
      </c>
      <c r="H18" s="343">
        <v>95.655101791999996</v>
      </c>
      <c r="I18" s="343">
        <v>95.609424508999993</v>
      </c>
      <c r="J18" s="343">
        <v>95.396842120000002</v>
      </c>
      <c r="K18" s="343">
        <v>95.100847817000002</v>
      </c>
      <c r="L18" s="343">
        <v>94.444645829999999</v>
      </c>
      <c r="M18" s="343">
        <v>94.189424525999996</v>
      </c>
      <c r="N18" s="343">
        <v>94.058388133999998</v>
      </c>
      <c r="O18" s="343">
        <v>94.203450705999998</v>
      </c>
      <c r="P18" s="343">
        <v>94.206848601999994</v>
      </c>
      <c r="Q18" s="343">
        <v>94.220495873000004</v>
      </c>
      <c r="R18" s="343">
        <v>94.299072444000004</v>
      </c>
      <c r="S18" s="343">
        <v>94.292208521000006</v>
      </c>
      <c r="T18" s="343">
        <v>94.254584029</v>
      </c>
      <c r="U18" s="343">
        <v>94.213998215999993</v>
      </c>
      <c r="V18" s="343">
        <v>94.094003149000002</v>
      </c>
      <c r="W18" s="343">
        <v>93.922398075999993</v>
      </c>
      <c r="X18" s="343">
        <v>93.610586796999996</v>
      </c>
      <c r="Y18" s="343">
        <v>93.402208864000002</v>
      </c>
      <c r="Z18" s="343">
        <v>93.208668076999999</v>
      </c>
      <c r="AA18" s="343">
        <v>92.955180440000007</v>
      </c>
      <c r="AB18" s="343">
        <v>92.847401939999997</v>
      </c>
      <c r="AC18" s="343">
        <v>92.810548581000006</v>
      </c>
      <c r="AD18" s="343">
        <v>93.069174496000002</v>
      </c>
      <c r="AE18" s="343">
        <v>93.005755821999998</v>
      </c>
      <c r="AF18" s="343">
        <v>92.844846689999997</v>
      </c>
      <c r="AG18" s="343">
        <v>92.399430491000004</v>
      </c>
      <c r="AH18" s="343">
        <v>92.183802901000007</v>
      </c>
      <c r="AI18" s="343">
        <v>92.010947311999999</v>
      </c>
      <c r="AJ18" s="343">
        <v>91.748854838</v>
      </c>
      <c r="AK18" s="343">
        <v>91.760549913000006</v>
      </c>
      <c r="AL18" s="343">
        <v>91.914023651999997</v>
      </c>
      <c r="AM18" s="343">
        <v>92.413342675999999</v>
      </c>
      <c r="AN18" s="343">
        <v>92.697323776999994</v>
      </c>
      <c r="AO18" s="343">
        <v>92.970033576999995</v>
      </c>
      <c r="AP18" s="343">
        <v>93.202606340000003</v>
      </c>
      <c r="AQ18" s="343">
        <v>93.474422838999999</v>
      </c>
      <c r="AR18" s="343">
        <v>93.756617336999994</v>
      </c>
      <c r="AS18" s="343">
        <v>94.198764249000007</v>
      </c>
      <c r="AT18" s="343">
        <v>94.389533939000003</v>
      </c>
      <c r="AU18" s="343">
        <v>94.478500819999994</v>
      </c>
      <c r="AV18" s="343">
        <v>94.234095682000003</v>
      </c>
      <c r="AW18" s="343">
        <v>94.293133851999997</v>
      </c>
      <c r="AX18" s="343">
        <v>94.424046121000003</v>
      </c>
      <c r="AY18" s="343">
        <v>94.856744476000003</v>
      </c>
      <c r="AZ18" s="898">
        <v>94.958970949000005</v>
      </c>
      <c r="BA18" s="354">
        <v>94.960639999999998</v>
      </c>
      <c r="BB18" s="354">
        <v>94.661370000000005</v>
      </c>
      <c r="BC18" s="354">
        <v>94.612200000000001</v>
      </c>
      <c r="BD18" s="354">
        <v>94.612750000000005</v>
      </c>
      <c r="BE18" s="354">
        <v>94.711290000000005</v>
      </c>
      <c r="BF18" s="354">
        <v>94.775069999999999</v>
      </c>
      <c r="BG18" s="354">
        <v>94.852369999999993</v>
      </c>
      <c r="BH18" s="354">
        <v>94.985529999999997</v>
      </c>
      <c r="BI18" s="354">
        <v>95.058109999999999</v>
      </c>
      <c r="BJ18" s="354">
        <v>95.112440000000007</v>
      </c>
      <c r="BK18" s="354">
        <v>95.086619999999996</v>
      </c>
      <c r="BL18" s="354">
        <v>95.150909999999996</v>
      </c>
      <c r="BM18" s="354">
        <v>95.243390000000005</v>
      </c>
      <c r="BN18" s="354">
        <v>95.449669999999998</v>
      </c>
      <c r="BO18" s="354">
        <v>95.53434</v>
      </c>
      <c r="BP18" s="354">
        <v>95.582989999999995</v>
      </c>
      <c r="BQ18" s="354">
        <v>95.520229999999998</v>
      </c>
      <c r="BR18" s="354">
        <v>95.553420000000003</v>
      </c>
      <c r="BS18" s="354">
        <v>95.607150000000004</v>
      </c>
      <c r="BT18" s="354">
        <v>95.681420000000003</v>
      </c>
      <c r="BU18" s="354">
        <v>95.776240000000001</v>
      </c>
      <c r="BV18" s="354">
        <v>95.891589999999994</v>
      </c>
    </row>
    <row r="19" spans="1:74" ht="11.1" customHeight="1" x14ac:dyDescent="0.2">
      <c r="A19" s="81" t="s">
        <v>395</v>
      </c>
      <c r="B19" s="528" t="s">
        <v>1007</v>
      </c>
      <c r="C19" s="343">
        <v>99.327149136000003</v>
      </c>
      <c r="D19" s="343">
        <v>99.284766082999994</v>
      </c>
      <c r="E19" s="343">
        <v>99.285909554</v>
      </c>
      <c r="F19" s="343">
        <v>99.449077985000002</v>
      </c>
      <c r="G19" s="343">
        <v>99.448400675000002</v>
      </c>
      <c r="H19" s="343">
        <v>99.402376059999995</v>
      </c>
      <c r="I19" s="343">
        <v>99.331884160000001</v>
      </c>
      <c r="J19" s="343">
        <v>99.179504922999996</v>
      </c>
      <c r="K19" s="343">
        <v>98.966118366000003</v>
      </c>
      <c r="L19" s="343">
        <v>98.443797333999996</v>
      </c>
      <c r="M19" s="343">
        <v>98.294341508000002</v>
      </c>
      <c r="N19" s="343">
        <v>98.269823731000002</v>
      </c>
      <c r="O19" s="343">
        <v>98.532690443999996</v>
      </c>
      <c r="P19" s="343">
        <v>98.636213935000001</v>
      </c>
      <c r="Q19" s="343">
        <v>98.742840646000005</v>
      </c>
      <c r="R19" s="343">
        <v>98.948863556000006</v>
      </c>
      <c r="S19" s="343">
        <v>98.989476968999995</v>
      </c>
      <c r="T19" s="343">
        <v>98.960973865</v>
      </c>
      <c r="U19" s="343">
        <v>98.772720332000006</v>
      </c>
      <c r="V19" s="343">
        <v>98.673959628999995</v>
      </c>
      <c r="W19" s="343">
        <v>98.574057843999995</v>
      </c>
      <c r="X19" s="343">
        <v>98.494981912</v>
      </c>
      <c r="Y19" s="343">
        <v>98.376322760999997</v>
      </c>
      <c r="Z19" s="343">
        <v>98.240047325999996</v>
      </c>
      <c r="AA19" s="343">
        <v>97.964993747999998</v>
      </c>
      <c r="AB19" s="343">
        <v>97.884357141999999</v>
      </c>
      <c r="AC19" s="343">
        <v>97.876975646999995</v>
      </c>
      <c r="AD19" s="343">
        <v>98.211800260000004</v>
      </c>
      <c r="AE19" s="343">
        <v>98.149215742999999</v>
      </c>
      <c r="AF19" s="343">
        <v>97.958173091000006</v>
      </c>
      <c r="AG19" s="343">
        <v>97.403713026999995</v>
      </c>
      <c r="AH19" s="343">
        <v>97.131973565999999</v>
      </c>
      <c r="AI19" s="343">
        <v>96.907995428999996</v>
      </c>
      <c r="AJ19" s="343">
        <v>96.610489357999995</v>
      </c>
      <c r="AK19" s="343">
        <v>96.573000815</v>
      </c>
      <c r="AL19" s="343">
        <v>96.674240541000003</v>
      </c>
      <c r="AM19" s="343">
        <v>97.076686029000001</v>
      </c>
      <c r="AN19" s="343">
        <v>97.333524174000004</v>
      </c>
      <c r="AO19" s="343">
        <v>97.607232468000007</v>
      </c>
      <c r="AP19" s="343">
        <v>97.936958496000003</v>
      </c>
      <c r="AQ19" s="343">
        <v>98.215046400999995</v>
      </c>
      <c r="AR19" s="343">
        <v>98.480643767000004</v>
      </c>
      <c r="AS19" s="343">
        <v>98.792825704999998</v>
      </c>
      <c r="AT19" s="343">
        <v>98.989135660000002</v>
      </c>
      <c r="AU19" s="343">
        <v>99.128648742999999</v>
      </c>
      <c r="AV19" s="343">
        <v>99.071673617000002</v>
      </c>
      <c r="AW19" s="343">
        <v>99.202361459000002</v>
      </c>
      <c r="AX19" s="343">
        <v>99.381020931999998</v>
      </c>
      <c r="AY19" s="343">
        <v>99.831306885999993</v>
      </c>
      <c r="AZ19" s="898">
        <v>99.938168482999998</v>
      </c>
      <c r="BA19" s="354">
        <v>99.925259999999994</v>
      </c>
      <c r="BB19" s="354">
        <v>99.551379999999995</v>
      </c>
      <c r="BC19" s="354">
        <v>99.479839999999996</v>
      </c>
      <c r="BD19" s="354">
        <v>99.46942</v>
      </c>
      <c r="BE19" s="354">
        <v>99.575149999999994</v>
      </c>
      <c r="BF19" s="354">
        <v>99.64573</v>
      </c>
      <c r="BG19" s="354">
        <v>99.736189999999993</v>
      </c>
      <c r="BH19" s="354">
        <v>99.904489999999996</v>
      </c>
      <c r="BI19" s="354">
        <v>99.991219999999998</v>
      </c>
      <c r="BJ19" s="354">
        <v>100.0543</v>
      </c>
      <c r="BK19" s="354">
        <v>100.0416</v>
      </c>
      <c r="BL19" s="354">
        <v>100.0967</v>
      </c>
      <c r="BM19" s="354">
        <v>100.1674</v>
      </c>
      <c r="BN19" s="354">
        <v>100.31059999999999</v>
      </c>
      <c r="BO19" s="354">
        <v>100.36969999999999</v>
      </c>
      <c r="BP19" s="354">
        <v>100.4016</v>
      </c>
      <c r="BQ19" s="354">
        <v>100.3424</v>
      </c>
      <c r="BR19" s="354">
        <v>100.36790000000001</v>
      </c>
      <c r="BS19" s="354">
        <v>100.41419999999999</v>
      </c>
      <c r="BT19" s="354">
        <v>100.4812</v>
      </c>
      <c r="BU19" s="354">
        <v>100.569</v>
      </c>
      <c r="BV19" s="354">
        <v>100.67749999999999</v>
      </c>
    </row>
    <row r="20" spans="1:74" ht="11.1" customHeight="1" x14ac:dyDescent="0.2">
      <c r="A20" s="81" t="s">
        <v>396</v>
      </c>
      <c r="B20" s="528" t="s">
        <v>1008</v>
      </c>
      <c r="C20" s="343">
        <v>101.03635355</v>
      </c>
      <c r="D20" s="343">
        <v>100.97051761</v>
      </c>
      <c r="E20" s="343">
        <v>100.92994976</v>
      </c>
      <c r="F20" s="343">
        <v>100.98384372</v>
      </c>
      <c r="G20" s="343">
        <v>100.94191674</v>
      </c>
      <c r="H20" s="343">
        <v>100.87336254</v>
      </c>
      <c r="I20" s="343">
        <v>100.86157672</v>
      </c>
      <c r="J20" s="343">
        <v>100.67722139</v>
      </c>
      <c r="K20" s="343">
        <v>100.40369215</v>
      </c>
      <c r="L20" s="343">
        <v>99.729058409000004</v>
      </c>
      <c r="M20" s="343">
        <v>99.511129269999998</v>
      </c>
      <c r="N20" s="343">
        <v>99.437974151999995</v>
      </c>
      <c r="O20" s="343">
        <v>99.674784150999997</v>
      </c>
      <c r="P20" s="343">
        <v>99.767283747999997</v>
      </c>
      <c r="Q20" s="343">
        <v>99.880664041000003</v>
      </c>
      <c r="R20" s="343">
        <v>100.08399719000001</v>
      </c>
      <c r="S20" s="343">
        <v>100.18733476</v>
      </c>
      <c r="T20" s="343">
        <v>100.25974890000001</v>
      </c>
      <c r="U20" s="343">
        <v>100.26109520999999</v>
      </c>
      <c r="V20" s="343">
        <v>100.30177079000001</v>
      </c>
      <c r="W20" s="343">
        <v>100.34163126</v>
      </c>
      <c r="X20" s="343">
        <v>100.47394125</v>
      </c>
      <c r="Y20" s="343">
        <v>100.44222297</v>
      </c>
      <c r="Z20" s="343">
        <v>100.33974108</v>
      </c>
      <c r="AA20" s="343">
        <v>99.932641622000006</v>
      </c>
      <c r="AB20" s="343">
        <v>99.864022969000004</v>
      </c>
      <c r="AC20" s="343">
        <v>99.900031166999995</v>
      </c>
      <c r="AD20" s="343">
        <v>100.30695435</v>
      </c>
      <c r="AE20" s="343">
        <v>100.35250015</v>
      </c>
      <c r="AF20" s="343">
        <v>100.3029567</v>
      </c>
      <c r="AG20" s="343">
        <v>100.07081820000001</v>
      </c>
      <c r="AH20" s="343">
        <v>99.896725614000005</v>
      </c>
      <c r="AI20" s="343">
        <v>99.693173133000002</v>
      </c>
      <c r="AJ20" s="343">
        <v>99.145630083</v>
      </c>
      <c r="AK20" s="343">
        <v>99.119055825000004</v>
      </c>
      <c r="AL20" s="343">
        <v>99.298919681000001</v>
      </c>
      <c r="AM20" s="343">
        <v>100.01344813</v>
      </c>
      <c r="AN20" s="343">
        <v>100.36001836</v>
      </c>
      <c r="AO20" s="343">
        <v>100.66685683999999</v>
      </c>
      <c r="AP20" s="343">
        <v>100.91719602000001</v>
      </c>
      <c r="AQ20" s="343">
        <v>101.15714667</v>
      </c>
      <c r="AR20" s="343">
        <v>101.36994124</v>
      </c>
      <c r="AS20" s="343">
        <v>101.67852042</v>
      </c>
      <c r="AT20" s="343">
        <v>101.74479728999999</v>
      </c>
      <c r="AU20" s="343">
        <v>101.69171256</v>
      </c>
      <c r="AV20" s="343">
        <v>101.18871151</v>
      </c>
      <c r="AW20" s="343">
        <v>101.14481958</v>
      </c>
      <c r="AX20" s="343">
        <v>101.22948207</v>
      </c>
      <c r="AY20" s="343">
        <v>101.74345839</v>
      </c>
      <c r="AZ20" s="898">
        <v>101.85966016</v>
      </c>
      <c r="BA20" s="354">
        <v>101.8788</v>
      </c>
      <c r="BB20" s="354">
        <v>101.5933</v>
      </c>
      <c r="BC20" s="354">
        <v>101.5742</v>
      </c>
      <c r="BD20" s="354">
        <v>101.614</v>
      </c>
      <c r="BE20" s="354">
        <v>101.7698</v>
      </c>
      <c r="BF20" s="354">
        <v>101.8843</v>
      </c>
      <c r="BG20" s="354">
        <v>102.0147</v>
      </c>
      <c r="BH20" s="354">
        <v>102.2094</v>
      </c>
      <c r="BI20" s="354">
        <v>102.33540000000001</v>
      </c>
      <c r="BJ20" s="354">
        <v>102.441</v>
      </c>
      <c r="BK20" s="354">
        <v>102.47669999999999</v>
      </c>
      <c r="BL20" s="354">
        <v>102.5788</v>
      </c>
      <c r="BM20" s="354">
        <v>102.6978</v>
      </c>
      <c r="BN20" s="354">
        <v>102.9024</v>
      </c>
      <c r="BO20" s="354">
        <v>103.0035</v>
      </c>
      <c r="BP20" s="354">
        <v>103.0697</v>
      </c>
      <c r="BQ20" s="354">
        <v>103.0248</v>
      </c>
      <c r="BR20" s="354">
        <v>103.0788</v>
      </c>
      <c r="BS20" s="354">
        <v>103.15519999999999</v>
      </c>
      <c r="BT20" s="354">
        <v>103.25409999999999</v>
      </c>
      <c r="BU20" s="354">
        <v>103.37560000000001</v>
      </c>
      <c r="BV20" s="354">
        <v>103.51949999999999</v>
      </c>
    </row>
    <row r="21" spans="1:74" ht="11.1" customHeight="1" x14ac:dyDescent="0.2">
      <c r="A21" s="81" t="s">
        <v>397</v>
      </c>
      <c r="B21" s="528" t="s">
        <v>1009</v>
      </c>
      <c r="C21" s="343">
        <v>98.646984997999994</v>
      </c>
      <c r="D21" s="343">
        <v>98.592538837000006</v>
      </c>
      <c r="E21" s="343">
        <v>98.610461111999996</v>
      </c>
      <c r="F21" s="343">
        <v>98.869483603999996</v>
      </c>
      <c r="G21" s="343">
        <v>98.905593910999997</v>
      </c>
      <c r="H21" s="343">
        <v>98.887523814999994</v>
      </c>
      <c r="I21" s="343">
        <v>98.873613743000007</v>
      </c>
      <c r="J21" s="343">
        <v>98.703427524999995</v>
      </c>
      <c r="K21" s="343">
        <v>98.435305584000005</v>
      </c>
      <c r="L21" s="343">
        <v>97.796320602999998</v>
      </c>
      <c r="M21" s="343">
        <v>97.537022708999999</v>
      </c>
      <c r="N21" s="343">
        <v>97.384484584999996</v>
      </c>
      <c r="O21" s="343">
        <v>97.432405873999997</v>
      </c>
      <c r="P21" s="343">
        <v>97.423112552000006</v>
      </c>
      <c r="Q21" s="343">
        <v>97.450304265</v>
      </c>
      <c r="R21" s="343">
        <v>97.593014932000003</v>
      </c>
      <c r="S21" s="343">
        <v>97.633901270999999</v>
      </c>
      <c r="T21" s="343">
        <v>97.651997205000001</v>
      </c>
      <c r="U21" s="343">
        <v>97.605858935000001</v>
      </c>
      <c r="V21" s="343">
        <v>97.609456902000005</v>
      </c>
      <c r="W21" s="343">
        <v>97.621347310999994</v>
      </c>
      <c r="X21" s="343">
        <v>97.710181731999995</v>
      </c>
      <c r="Y21" s="343">
        <v>97.687168344</v>
      </c>
      <c r="Z21" s="343">
        <v>97.620958716999993</v>
      </c>
      <c r="AA21" s="343">
        <v>97.345246778000003</v>
      </c>
      <c r="AB21" s="343">
        <v>97.317374231000002</v>
      </c>
      <c r="AC21" s="343">
        <v>97.371035000999996</v>
      </c>
      <c r="AD21" s="343">
        <v>97.751561065000004</v>
      </c>
      <c r="AE21" s="343">
        <v>97.784289487999999</v>
      </c>
      <c r="AF21" s="343">
        <v>97.714552244999993</v>
      </c>
      <c r="AG21" s="343">
        <v>97.338121627999996</v>
      </c>
      <c r="AH21" s="343">
        <v>97.216623838999993</v>
      </c>
      <c r="AI21" s="343">
        <v>97.145831166999997</v>
      </c>
      <c r="AJ21" s="343">
        <v>97.000367396000001</v>
      </c>
      <c r="AK21" s="343">
        <v>97.125017123000006</v>
      </c>
      <c r="AL21" s="343">
        <v>97.394404132000005</v>
      </c>
      <c r="AM21" s="343">
        <v>98.088991796000002</v>
      </c>
      <c r="AN21" s="343">
        <v>98.437505834999996</v>
      </c>
      <c r="AO21" s="343">
        <v>98.720409622999995</v>
      </c>
      <c r="AP21" s="343">
        <v>98.821662574000001</v>
      </c>
      <c r="AQ21" s="343">
        <v>99.060376301999995</v>
      </c>
      <c r="AR21" s="343">
        <v>99.320510220000003</v>
      </c>
      <c r="AS21" s="343">
        <v>99.748279744000001</v>
      </c>
      <c r="AT21" s="343">
        <v>99.941592478999993</v>
      </c>
      <c r="AU21" s="343">
        <v>100.04666383999999</v>
      </c>
      <c r="AV21" s="343">
        <v>99.852816636</v>
      </c>
      <c r="AW21" s="343">
        <v>99.939413153999993</v>
      </c>
      <c r="AX21" s="343">
        <v>100.0957762</v>
      </c>
      <c r="AY21" s="343">
        <v>100.54609349</v>
      </c>
      <c r="AZ21" s="898">
        <v>100.67384878999999</v>
      </c>
      <c r="BA21" s="354">
        <v>100.7032</v>
      </c>
      <c r="BB21" s="354">
        <v>100.4307</v>
      </c>
      <c r="BC21" s="354">
        <v>100.416</v>
      </c>
      <c r="BD21" s="354">
        <v>100.4556</v>
      </c>
      <c r="BE21" s="354">
        <v>100.6079</v>
      </c>
      <c r="BF21" s="354">
        <v>100.7124</v>
      </c>
      <c r="BG21" s="354">
        <v>100.8275</v>
      </c>
      <c r="BH21" s="354">
        <v>100.98950000000001</v>
      </c>
      <c r="BI21" s="354">
        <v>101.0985</v>
      </c>
      <c r="BJ21" s="354">
        <v>101.1909</v>
      </c>
      <c r="BK21" s="354">
        <v>101.21259999999999</v>
      </c>
      <c r="BL21" s="354">
        <v>101.312</v>
      </c>
      <c r="BM21" s="354">
        <v>101.43510000000001</v>
      </c>
      <c r="BN21" s="354">
        <v>101.6623</v>
      </c>
      <c r="BO21" s="354">
        <v>101.7726</v>
      </c>
      <c r="BP21" s="354">
        <v>101.8464</v>
      </c>
      <c r="BQ21" s="354">
        <v>101.7966</v>
      </c>
      <c r="BR21" s="354">
        <v>101.8626</v>
      </c>
      <c r="BS21" s="354">
        <v>101.95740000000001</v>
      </c>
      <c r="BT21" s="354">
        <v>102.0808</v>
      </c>
      <c r="BU21" s="354">
        <v>102.233</v>
      </c>
      <c r="BV21" s="354">
        <v>102.4139</v>
      </c>
    </row>
    <row r="22" spans="1:74" ht="11.1" customHeight="1" x14ac:dyDescent="0.2">
      <c r="A22" s="81" t="s">
        <v>398</v>
      </c>
      <c r="B22" s="528" t="s">
        <v>1010</v>
      </c>
      <c r="C22" s="343">
        <v>100.74103735</v>
      </c>
      <c r="D22" s="343">
        <v>100.7643276</v>
      </c>
      <c r="E22" s="343">
        <v>100.87985585</v>
      </c>
      <c r="F22" s="343">
        <v>101.25935586999999</v>
      </c>
      <c r="G22" s="343">
        <v>101.4305598</v>
      </c>
      <c r="H22" s="343">
        <v>101.56520141999999</v>
      </c>
      <c r="I22" s="343">
        <v>101.74335682</v>
      </c>
      <c r="J22" s="343">
        <v>101.74481670999999</v>
      </c>
      <c r="K22" s="343">
        <v>101.64965719999999</v>
      </c>
      <c r="L22" s="343">
        <v>101.18381456</v>
      </c>
      <c r="M22" s="343">
        <v>101.10096403</v>
      </c>
      <c r="N22" s="343">
        <v>101.12704189</v>
      </c>
      <c r="O22" s="343">
        <v>101.32191272999999</v>
      </c>
      <c r="P22" s="343">
        <v>101.52094893</v>
      </c>
      <c r="Q22" s="343">
        <v>101.78401507</v>
      </c>
      <c r="R22" s="343">
        <v>102.29356975</v>
      </c>
      <c r="S22" s="343">
        <v>102.54785185</v>
      </c>
      <c r="T22" s="343">
        <v>102.72931995</v>
      </c>
      <c r="U22" s="343">
        <v>102.70352026</v>
      </c>
      <c r="V22" s="343">
        <v>102.84020074</v>
      </c>
      <c r="W22" s="343">
        <v>103.00490757999999</v>
      </c>
      <c r="X22" s="343">
        <v>103.33620492</v>
      </c>
      <c r="Y22" s="343">
        <v>103.45304138</v>
      </c>
      <c r="Z22" s="343">
        <v>103.49398109000001</v>
      </c>
      <c r="AA22" s="343">
        <v>103.26715131</v>
      </c>
      <c r="AB22" s="343">
        <v>103.30020209</v>
      </c>
      <c r="AC22" s="343">
        <v>103.40126069999999</v>
      </c>
      <c r="AD22" s="343">
        <v>103.75154768</v>
      </c>
      <c r="AE22" s="343">
        <v>103.85270652</v>
      </c>
      <c r="AF22" s="343">
        <v>103.88595776</v>
      </c>
      <c r="AG22" s="343">
        <v>103.77998937</v>
      </c>
      <c r="AH22" s="343">
        <v>103.73090947</v>
      </c>
      <c r="AI22" s="343">
        <v>103.66740602</v>
      </c>
      <c r="AJ22" s="343">
        <v>103.38996342</v>
      </c>
      <c r="AK22" s="343">
        <v>103.44724957</v>
      </c>
      <c r="AL22" s="343">
        <v>103.63974886</v>
      </c>
      <c r="AM22" s="343">
        <v>104.11402405</v>
      </c>
      <c r="AN22" s="343">
        <v>104.46702758000001</v>
      </c>
      <c r="AO22" s="343">
        <v>104.84532221000001</v>
      </c>
      <c r="AP22" s="343">
        <v>105.35664855</v>
      </c>
      <c r="AQ22" s="343">
        <v>105.70471989000001</v>
      </c>
      <c r="AR22" s="343">
        <v>105.99727686</v>
      </c>
      <c r="AS22" s="343">
        <v>106.2670261</v>
      </c>
      <c r="AT22" s="343">
        <v>106.42402432999999</v>
      </c>
      <c r="AU22" s="343">
        <v>106.50097821</v>
      </c>
      <c r="AV22" s="343">
        <v>106.29795540000001</v>
      </c>
      <c r="AW22" s="343">
        <v>106.36476979</v>
      </c>
      <c r="AX22" s="343">
        <v>106.50148906</v>
      </c>
      <c r="AY22" s="343">
        <v>106.93903591999999</v>
      </c>
      <c r="AZ22" s="898">
        <v>107.04237292000001</v>
      </c>
      <c r="BA22" s="354">
        <v>107.0424</v>
      </c>
      <c r="BB22" s="354">
        <v>106.7196</v>
      </c>
      <c r="BC22" s="354">
        <v>106.6778</v>
      </c>
      <c r="BD22" s="354">
        <v>106.6973</v>
      </c>
      <c r="BE22" s="354">
        <v>106.8312</v>
      </c>
      <c r="BF22" s="354">
        <v>106.93380000000001</v>
      </c>
      <c r="BG22" s="354">
        <v>107.0579</v>
      </c>
      <c r="BH22" s="354">
        <v>107.26260000000001</v>
      </c>
      <c r="BI22" s="354">
        <v>107.38590000000001</v>
      </c>
      <c r="BJ22" s="354">
        <v>107.4868</v>
      </c>
      <c r="BK22" s="354">
        <v>107.51779999999999</v>
      </c>
      <c r="BL22" s="354">
        <v>107.6092</v>
      </c>
      <c r="BM22" s="354">
        <v>107.7136</v>
      </c>
      <c r="BN22" s="354">
        <v>107.88809999999999</v>
      </c>
      <c r="BO22" s="354">
        <v>107.9757</v>
      </c>
      <c r="BP22" s="354">
        <v>108.0334</v>
      </c>
      <c r="BQ22" s="354">
        <v>107.9952</v>
      </c>
      <c r="BR22" s="354">
        <v>108.0427</v>
      </c>
      <c r="BS22" s="354">
        <v>108.1099</v>
      </c>
      <c r="BT22" s="354">
        <v>108.1968</v>
      </c>
      <c r="BU22" s="354">
        <v>108.3034</v>
      </c>
      <c r="BV22" s="354">
        <v>108.4297</v>
      </c>
    </row>
    <row r="23" spans="1:74" ht="11.1" customHeight="1" x14ac:dyDescent="0.2">
      <c r="A23" s="81" t="s">
        <v>399</v>
      </c>
      <c r="B23" s="528" t="s">
        <v>1011</v>
      </c>
      <c r="C23" s="343">
        <v>109.96803833</v>
      </c>
      <c r="D23" s="343">
        <v>109.90130239</v>
      </c>
      <c r="E23" s="343">
        <v>109.85170743</v>
      </c>
      <c r="F23" s="343">
        <v>109.84685064999999</v>
      </c>
      <c r="G23" s="343">
        <v>109.81083972</v>
      </c>
      <c r="H23" s="343">
        <v>109.77127185000001</v>
      </c>
      <c r="I23" s="343">
        <v>109.89675153</v>
      </c>
      <c r="J23" s="343">
        <v>109.72361642</v>
      </c>
      <c r="K23" s="343">
        <v>109.42047103</v>
      </c>
      <c r="L23" s="343">
        <v>108.65711692000001</v>
      </c>
      <c r="M23" s="343">
        <v>108.34159973</v>
      </c>
      <c r="N23" s="343">
        <v>108.14372105</v>
      </c>
      <c r="O23" s="343">
        <v>108.15578730999999</v>
      </c>
      <c r="P23" s="343">
        <v>108.12395581</v>
      </c>
      <c r="Q23" s="343">
        <v>108.14053298</v>
      </c>
      <c r="R23" s="343">
        <v>108.30486021999999</v>
      </c>
      <c r="S23" s="343">
        <v>108.34374870000001</v>
      </c>
      <c r="T23" s="343">
        <v>108.35653981999999</v>
      </c>
      <c r="U23" s="343">
        <v>108.37612833999999</v>
      </c>
      <c r="V23" s="343">
        <v>108.31205364</v>
      </c>
      <c r="W23" s="343">
        <v>108.19721049</v>
      </c>
      <c r="X23" s="343">
        <v>107.89966966999999</v>
      </c>
      <c r="Y23" s="343">
        <v>107.78223654999999</v>
      </c>
      <c r="Z23" s="343">
        <v>107.71298192</v>
      </c>
      <c r="AA23" s="343">
        <v>107.67974805</v>
      </c>
      <c r="AB23" s="343">
        <v>107.71596866</v>
      </c>
      <c r="AC23" s="343">
        <v>107.80948603</v>
      </c>
      <c r="AD23" s="343">
        <v>108.22578627999999</v>
      </c>
      <c r="AE23" s="343">
        <v>108.23478258999999</v>
      </c>
      <c r="AF23" s="343">
        <v>108.10196108</v>
      </c>
      <c r="AG23" s="343">
        <v>107.48416783</v>
      </c>
      <c r="AH23" s="343">
        <v>107.32507611</v>
      </c>
      <c r="AI23" s="343">
        <v>107.281532</v>
      </c>
      <c r="AJ23" s="343">
        <v>107.30550388</v>
      </c>
      <c r="AK23" s="343">
        <v>107.5290787</v>
      </c>
      <c r="AL23" s="343">
        <v>107.90422485000001</v>
      </c>
      <c r="AM23" s="343">
        <v>108.79814491</v>
      </c>
      <c r="AN23" s="343">
        <v>109.20103177999999</v>
      </c>
      <c r="AO23" s="343">
        <v>109.48008805000001</v>
      </c>
      <c r="AP23" s="343">
        <v>109.43271523</v>
      </c>
      <c r="AQ23" s="343">
        <v>109.61605915</v>
      </c>
      <c r="AR23" s="343">
        <v>109.82752134</v>
      </c>
      <c r="AS23" s="343">
        <v>110.20995323</v>
      </c>
      <c r="AT23" s="343">
        <v>110.37051335</v>
      </c>
      <c r="AU23" s="343">
        <v>110.45205316000001</v>
      </c>
      <c r="AV23" s="343">
        <v>110.24355740999999</v>
      </c>
      <c r="AW23" s="343">
        <v>110.32531801</v>
      </c>
      <c r="AX23" s="343">
        <v>110.48631971</v>
      </c>
      <c r="AY23" s="343">
        <v>110.9753037</v>
      </c>
      <c r="AZ23" s="898">
        <v>111.10823173999999</v>
      </c>
      <c r="BA23" s="354">
        <v>111.13379999999999</v>
      </c>
      <c r="BB23" s="354">
        <v>110.8181</v>
      </c>
      <c r="BC23" s="354">
        <v>110.80459999999999</v>
      </c>
      <c r="BD23" s="354">
        <v>110.85939999999999</v>
      </c>
      <c r="BE23" s="354">
        <v>111.0453</v>
      </c>
      <c r="BF23" s="354">
        <v>111.1893</v>
      </c>
      <c r="BG23" s="354">
        <v>111.3544</v>
      </c>
      <c r="BH23" s="354">
        <v>111.6082</v>
      </c>
      <c r="BI23" s="354">
        <v>111.7646</v>
      </c>
      <c r="BJ23" s="354">
        <v>111.8913</v>
      </c>
      <c r="BK23" s="354">
        <v>111.92529999999999</v>
      </c>
      <c r="BL23" s="354">
        <v>112.0398</v>
      </c>
      <c r="BM23" s="354">
        <v>112.1718</v>
      </c>
      <c r="BN23" s="354">
        <v>112.3835</v>
      </c>
      <c r="BO23" s="354">
        <v>112.504</v>
      </c>
      <c r="BP23" s="354">
        <v>112.5954</v>
      </c>
      <c r="BQ23" s="354">
        <v>112.58459999999999</v>
      </c>
      <c r="BR23" s="354">
        <v>112.6728</v>
      </c>
      <c r="BS23" s="354">
        <v>112.7868</v>
      </c>
      <c r="BT23" s="354">
        <v>112.92659999999999</v>
      </c>
      <c r="BU23" s="354">
        <v>113.09220000000001</v>
      </c>
      <c r="BV23" s="354">
        <v>113.28360000000001</v>
      </c>
    </row>
    <row r="24" spans="1:74" ht="11.1" customHeight="1" x14ac:dyDescent="0.2">
      <c r="A24" s="81" t="s">
        <v>400</v>
      </c>
      <c r="B24" s="528" t="s">
        <v>1014</v>
      </c>
      <c r="C24" s="343">
        <v>95.524842300000003</v>
      </c>
      <c r="D24" s="343">
        <v>95.477835413999998</v>
      </c>
      <c r="E24" s="343">
        <v>95.443981496999996</v>
      </c>
      <c r="F24" s="343">
        <v>95.460097731000005</v>
      </c>
      <c r="G24" s="343">
        <v>95.424936868000003</v>
      </c>
      <c r="H24" s="343">
        <v>95.375316089999998</v>
      </c>
      <c r="I24" s="343">
        <v>95.458317570000006</v>
      </c>
      <c r="J24" s="343">
        <v>95.269465331000006</v>
      </c>
      <c r="K24" s="343">
        <v>94.955841547000006</v>
      </c>
      <c r="L24" s="343">
        <v>94.184742884000002</v>
      </c>
      <c r="M24" s="343">
        <v>93.871103509999998</v>
      </c>
      <c r="N24" s="343">
        <v>93.682220091999994</v>
      </c>
      <c r="O24" s="343">
        <v>93.792756623000002</v>
      </c>
      <c r="P24" s="343">
        <v>93.722387122000001</v>
      </c>
      <c r="Q24" s="343">
        <v>93.645775581999999</v>
      </c>
      <c r="R24" s="343">
        <v>93.614265622000005</v>
      </c>
      <c r="S24" s="343">
        <v>93.486662289999998</v>
      </c>
      <c r="T24" s="343">
        <v>93.314309206000004</v>
      </c>
      <c r="U24" s="343">
        <v>93.001405750999993</v>
      </c>
      <c r="V24" s="343">
        <v>92.811403623999993</v>
      </c>
      <c r="W24" s="343">
        <v>92.648502207999996</v>
      </c>
      <c r="X24" s="343">
        <v>92.631977923999997</v>
      </c>
      <c r="Y24" s="343">
        <v>92.433820611000002</v>
      </c>
      <c r="Z24" s="343">
        <v>92.173306690999993</v>
      </c>
      <c r="AA24" s="343">
        <v>91.644451392999997</v>
      </c>
      <c r="AB24" s="343">
        <v>91.413712837999995</v>
      </c>
      <c r="AC24" s="343">
        <v>91.275106253999994</v>
      </c>
      <c r="AD24" s="343">
        <v>91.444975405999998</v>
      </c>
      <c r="AE24" s="343">
        <v>91.328374941999996</v>
      </c>
      <c r="AF24" s="343">
        <v>91.141648626000006</v>
      </c>
      <c r="AG24" s="343">
        <v>90.884267053000002</v>
      </c>
      <c r="AH24" s="343">
        <v>90.557686087999997</v>
      </c>
      <c r="AI24" s="343">
        <v>90.161376324000003</v>
      </c>
      <c r="AJ24" s="343">
        <v>89.277597741999998</v>
      </c>
      <c r="AK24" s="343">
        <v>89.055135398000004</v>
      </c>
      <c r="AL24" s="343">
        <v>89.076249270999995</v>
      </c>
      <c r="AM24" s="343">
        <v>89.770792150999995</v>
      </c>
      <c r="AN24" s="343">
        <v>89.956668866000001</v>
      </c>
      <c r="AO24" s="343">
        <v>90.063732204999994</v>
      </c>
      <c r="AP24" s="343">
        <v>89.954761624</v>
      </c>
      <c r="AQ24" s="343">
        <v>90.007113619999998</v>
      </c>
      <c r="AR24" s="343">
        <v>90.083567649000003</v>
      </c>
      <c r="AS24" s="343">
        <v>90.337241950999996</v>
      </c>
      <c r="AT24" s="343">
        <v>90.347061365000002</v>
      </c>
      <c r="AU24" s="343">
        <v>90.266144131999994</v>
      </c>
      <c r="AV24" s="343">
        <v>89.829764443000002</v>
      </c>
      <c r="AW24" s="343">
        <v>89.765918271000004</v>
      </c>
      <c r="AX24" s="343">
        <v>89.809879807000002</v>
      </c>
      <c r="AY24" s="343">
        <v>90.225923791</v>
      </c>
      <c r="AZ24" s="898">
        <v>90.287294689999996</v>
      </c>
      <c r="BA24" s="354">
        <v>90.258269999999996</v>
      </c>
      <c r="BB24" s="354">
        <v>89.93683</v>
      </c>
      <c r="BC24" s="354">
        <v>89.878510000000006</v>
      </c>
      <c r="BD24" s="354">
        <v>89.881309999999999</v>
      </c>
      <c r="BE24" s="354">
        <v>90.008129999999994</v>
      </c>
      <c r="BF24" s="354">
        <v>90.085949999999997</v>
      </c>
      <c r="BG24" s="354">
        <v>90.177679999999995</v>
      </c>
      <c r="BH24" s="354">
        <v>90.324979999999996</v>
      </c>
      <c r="BI24" s="354">
        <v>90.413319999999999</v>
      </c>
      <c r="BJ24" s="354">
        <v>90.484340000000003</v>
      </c>
      <c r="BK24" s="354">
        <v>90.500780000000006</v>
      </c>
      <c r="BL24" s="354">
        <v>90.565110000000004</v>
      </c>
      <c r="BM24" s="354">
        <v>90.640050000000002</v>
      </c>
      <c r="BN24" s="354">
        <v>90.772689999999997</v>
      </c>
      <c r="BO24" s="354">
        <v>90.833569999999995</v>
      </c>
      <c r="BP24" s="354">
        <v>90.869759999999999</v>
      </c>
      <c r="BQ24" s="354">
        <v>90.825609999999998</v>
      </c>
      <c r="BR24" s="354">
        <v>90.854169999999996</v>
      </c>
      <c r="BS24" s="354">
        <v>90.899789999999996</v>
      </c>
      <c r="BT24" s="354">
        <v>90.962459999999993</v>
      </c>
      <c r="BU24" s="354">
        <v>91.042180000000002</v>
      </c>
      <c r="BV24" s="354">
        <v>91.138959999999997</v>
      </c>
    </row>
    <row r="25" spans="1:74" ht="11.1" customHeight="1" x14ac:dyDescent="0.2">
      <c r="A25" s="81"/>
      <c r="B25" s="91" t="s">
        <v>1401</v>
      </c>
      <c r="C25" s="519"/>
      <c r="D25" s="519"/>
      <c r="E25" s="519"/>
      <c r="F25" s="519"/>
      <c r="G25" s="519"/>
      <c r="H25" s="519"/>
      <c r="I25" s="519"/>
      <c r="J25" s="519"/>
      <c r="K25" s="519"/>
      <c r="L25" s="519"/>
      <c r="M25" s="519"/>
      <c r="N25" s="519"/>
      <c r="O25" s="519"/>
      <c r="P25" s="519"/>
      <c r="Q25" s="519"/>
      <c r="R25" s="519"/>
      <c r="S25" s="519"/>
      <c r="T25" s="519"/>
      <c r="U25" s="519"/>
      <c r="V25" s="519"/>
      <c r="W25" s="519"/>
      <c r="X25" s="519"/>
      <c r="Y25" s="519"/>
      <c r="Z25" s="519"/>
      <c r="AA25" s="519"/>
      <c r="AB25" s="519"/>
      <c r="AC25" s="519"/>
      <c r="AD25" s="519"/>
      <c r="AE25" s="519"/>
      <c r="AF25" s="519"/>
      <c r="AG25" s="519"/>
      <c r="AH25" s="519"/>
      <c r="AI25" s="519"/>
      <c r="AJ25" s="519"/>
      <c r="AK25" s="519"/>
      <c r="AL25" s="519"/>
      <c r="AM25" s="519"/>
      <c r="AN25" s="519"/>
      <c r="AO25" s="519"/>
      <c r="AP25" s="519"/>
      <c r="AQ25" s="519"/>
      <c r="AR25" s="519"/>
      <c r="AS25" s="519"/>
      <c r="AT25" s="519"/>
      <c r="AU25" s="519"/>
      <c r="AV25" s="519"/>
      <c r="AW25" s="519"/>
      <c r="AX25" s="519"/>
      <c r="AY25" s="519"/>
      <c r="AZ25" s="963"/>
      <c r="BA25" s="525"/>
      <c r="BB25" s="525"/>
      <c r="BC25" s="525"/>
      <c r="BD25" s="525"/>
      <c r="BE25" s="525"/>
      <c r="BF25" s="525"/>
      <c r="BG25" s="525"/>
      <c r="BH25" s="525"/>
      <c r="BI25" s="525"/>
      <c r="BJ25" s="525"/>
      <c r="BK25" s="525"/>
      <c r="BL25" s="525"/>
      <c r="BM25" s="525"/>
      <c r="BN25" s="525"/>
      <c r="BO25" s="525"/>
      <c r="BP25" s="525"/>
      <c r="BQ25" s="525"/>
      <c r="BR25" s="525"/>
      <c r="BS25" s="525"/>
      <c r="BT25" s="525"/>
      <c r="BU25" s="525"/>
      <c r="BV25" s="525"/>
    </row>
    <row r="26" spans="1:74" ht="11.1" customHeight="1" x14ac:dyDescent="0.2">
      <c r="A26" s="81" t="s">
        <v>401</v>
      </c>
      <c r="B26" s="528" t="s">
        <v>1004</v>
      </c>
      <c r="C26" s="347">
        <v>986.59131436999996</v>
      </c>
      <c r="D26" s="347">
        <v>978.70215084999995</v>
      </c>
      <c r="E26" s="347">
        <v>972.00932361000002</v>
      </c>
      <c r="F26" s="347">
        <v>965.07761680999999</v>
      </c>
      <c r="G26" s="347">
        <v>961.85387403000004</v>
      </c>
      <c r="H26" s="347">
        <v>960.90287941999998</v>
      </c>
      <c r="I26" s="347">
        <v>962.82446683000001</v>
      </c>
      <c r="J26" s="347">
        <v>965.96909316999995</v>
      </c>
      <c r="K26" s="347">
        <v>970.93659230000003</v>
      </c>
      <c r="L26" s="347">
        <v>982.03982903999997</v>
      </c>
      <c r="M26" s="347">
        <v>987.41842510000004</v>
      </c>
      <c r="N26" s="347">
        <v>991.38524530999996</v>
      </c>
      <c r="O26" s="347">
        <v>990.72869367999999</v>
      </c>
      <c r="P26" s="347">
        <v>994.28065919000005</v>
      </c>
      <c r="Q26" s="347">
        <v>998.82954586000005</v>
      </c>
      <c r="R26" s="347">
        <v>1006.8965475</v>
      </c>
      <c r="S26" s="347">
        <v>1011.5483811</v>
      </c>
      <c r="T26" s="347">
        <v>1015.3062404999999</v>
      </c>
      <c r="U26" s="347">
        <v>1016.4735303</v>
      </c>
      <c r="V26" s="347">
        <v>1019.7158877000001</v>
      </c>
      <c r="W26" s="347">
        <v>1023.3367173</v>
      </c>
      <c r="X26" s="347">
        <v>1027.6524346000001</v>
      </c>
      <c r="Y26" s="347">
        <v>1031.7928972</v>
      </c>
      <c r="Z26" s="347">
        <v>1036.0745205000001</v>
      </c>
      <c r="AA26" s="347">
        <v>1041.9316518000001</v>
      </c>
      <c r="AB26" s="347">
        <v>1045.419836</v>
      </c>
      <c r="AC26" s="347">
        <v>1047.9734203</v>
      </c>
      <c r="AD26" s="347">
        <v>1048.5684232000001</v>
      </c>
      <c r="AE26" s="347">
        <v>1050.0207942</v>
      </c>
      <c r="AF26" s="347">
        <v>1051.3065515999999</v>
      </c>
      <c r="AG26" s="347">
        <v>1052.4671781</v>
      </c>
      <c r="AH26" s="347">
        <v>1053.3885963</v>
      </c>
      <c r="AI26" s="347">
        <v>1054.1122889999999</v>
      </c>
      <c r="AJ26" s="347">
        <v>1053.2554233000001</v>
      </c>
      <c r="AK26" s="347">
        <v>1054.6207895</v>
      </c>
      <c r="AL26" s="347">
        <v>1056.8255549999999</v>
      </c>
      <c r="AM26" s="347">
        <v>1061.3379073000001</v>
      </c>
      <c r="AN26" s="347">
        <v>1064.1203301999999</v>
      </c>
      <c r="AO26" s="347">
        <v>1066.6410112999999</v>
      </c>
      <c r="AP26" s="347">
        <v>1069.6569770999999</v>
      </c>
      <c r="AQ26" s="347">
        <v>1071.086405</v>
      </c>
      <c r="AR26" s="347">
        <v>1071.6863212999999</v>
      </c>
      <c r="AS26" s="347">
        <v>1070.0384402</v>
      </c>
      <c r="AT26" s="347">
        <v>1070.0430478999999</v>
      </c>
      <c r="AU26" s="347">
        <v>1070.2818585</v>
      </c>
      <c r="AV26" s="347">
        <v>1070.2738875</v>
      </c>
      <c r="AW26" s="347">
        <v>1071.3418422</v>
      </c>
      <c r="AX26" s="347">
        <v>1073.0047380999999</v>
      </c>
      <c r="AY26" s="347">
        <v>1075.7296584999999</v>
      </c>
      <c r="AZ26" s="902">
        <v>1078.2321242999999</v>
      </c>
      <c r="BA26" s="358">
        <v>1080.979</v>
      </c>
      <c r="BB26" s="358">
        <v>1084.2539999999999</v>
      </c>
      <c r="BC26" s="358">
        <v>1087.278</v>
      </c>
      <c r="BD26" s="358">
        <v>1090.335</v>
      </c>
      <c r="BE26" s="358">
        <v>1093.481</v>
      </c>
      <c r="BF26" s="358">
        <v>1096.56</v>
      </c>
      <c r="BG26" s="358">
        <v>1099.6279999999999</v>
      </c>
      <c r="BH26" s="358">
        <v>1102.704</v>
      </c>
      <c r="BI26" s="358">
        <v>1105.7370000000001</v>
      </c>
      <c r="BJ26" s="358">
        <v>1108.7449999999999</v>
      </c>
      <c r="BK26" s="358">
        <v>1111.8869999999999</v>
      </c>
      <c r="BL26" s="358">
        <v>1114.7260000000001</v>
      </c>
      <c r="BM26" s="358">
        <v>1117.422</v>
      </c>
      <c r="BN26" s="358">
        <v>1119.837</v>
      </c>
      <c r="BO26" s="358">
        <v>1122.348</v>
      </c>
      <c r="BP26" s="358">
        <v>1124.818</v>
      </c>
      <c r="BQ26" s="358">
        <v>1127.3720000000001</v>
      </c>
      <c r="BR26" s="358">
        <v>1129.665</v>
      </c>
      <c r="BS26" s="358">
        <v>1131.8230000000001</v>
      </c>
      <c r="BT26" s="358">
        <v>1133.8440000000001</v>
      </c>
      <c r="BU26" s="358">
        <v>1135.731</v>
      </c>
      <c r="BV26" s="358">
        <v>1137.481</v>
      </c>
    </row>
    <row r="27" spans="1:74" ht="11.1" customHeight="1" x14ac:dyDescent="0.2">
      <c r="A27" s="81" t="s">
        <v>402</v>
      </c>
      <c r="B27" s="528" t="s">
        <v>1005</v>
      </c>
      <c r="C27" s="347">
        <v>2559.4227713999999</v>
      </c>
      <c r="D27" s="347">
        <v>2549.7692351000001</v>
      </c>
      <c r="E27" s="347">
        <v>2542.4178010999999</v>
      </c>
      <c r="F27" s="347">
        <v>2536.2544357000002</v>
      </c>
      <c r="G27" s="347">
        <v>2534.3427314</v>
      </c>
      <c r="H27" s="347">
        <v>2535.5686547</v>
      </c>
      <c r="I27" s="347">
        <v>2544.2735342000001</v>
      </c>
      <c r="J27" s="347">
        <v>2548.5187159000002</v>
      </c>
      <c r="K27" s="347">
        <v>2552.6455285000002</v>
      </c>
      <c r="L27" s="347">
        <v>2558.8042518000002</v>
      </c>
      <c r="M27" s="347">
        <v>2561.0816166</v>
      </c>
      <c r="N27" s="347">
        <v>2561.6279024999999</v>
      </c>
      <c r="O27" s="347">
        <v>2554.4915136</v>
      </c>
      <c r="P27" s="347">
        <v>2556.0393388000002</v>
      </c>
      <c r="Q27" s="347">
        <v>2560.3197823</v>
      </c>
      <c r="R27" s="347">
        <v>2572.2055412</v>
      </c>
      <c r="S27" s="347">
        <v>2578.2966978999998</v>
      </c>
      <c r="T27" s="347">
        <v>2583.4659496999998</v>
      </c>
      <c r="U27" s="347">
        <v>2586.7903326000001</v>
      </c>
      <c r="V27" s="347">
        <v>2590.8079977000002</v>
      </c>
      <c r="W27" s="347">
        <v>2594.5959807999998</v>
      </c>
      <c r="X27" s="347">
        <v>2597.3090868999998</v>
      </c>
      <c r="Y27" s="347">
        <v>2601.2716025999998</v>
      </c>
      <c r="Z27" s="347">
        <v>2605.6383326999999</v>
      </c>
      <c r="AA27" s="347">
        <v>2610.7329728999998</v>
      </c>
      <c r="AB27" s="347">
        <v>2615.66536</v>
      </c>
      <c r="AC27" s="347">
        <v>2620.7591898000001</v>
      </c>
      <c r="AD27" s="347">
        <v>2626.6266472000002</v>
      </c>
      <c r="AE27" s="347">
        <v>2631.5842235</v>
      </c>
      <c r="AF27" s="347">
        <v>2636.2441038000002</v>
      </c>
      <c r="AG27" s="347">
        <v>2641.6142368000001</v>
      </c>
      <c r="AH27" s="347">
        <v>2644.9227633</v>
      </c>
      <c r="AI27" s="347">
        <v>2647.1776319999999</v>
      </c>
      <c r="AJ27" s="347">
        <v>2644.3066239</v>
      </c>
      <c r="AK27" s="347">
        <v>2647.5083414999999</v>
      </c>
      <c r="AL27" s="347">
        <v>2652.7105657000002</v>
      </c>
      <c r="AM27" s="347">
        <v>2664.1674099000002</v>
      </c>
      <c r="AN27" s="347">
        <v>2670.1800621000002</v>
      </c>
      <c r="AO27" s="347">
        <v>2675.0026358</v>
      </c>
      <c r="AP27" s="347">
        <v>2677.4527646000001</v>
      </c>
      <c r="AQ27" s="347">
        <v>2680.7819559999998</v>
      </c>
      <c r="AR27" s="347">
        <v>2683.8078436999999</v>
      </c>
      <c r="AS27" s="347">
        <v>2686.4324753000001</v>
      </c>
      <c r="AT27" s="347">
        <v>2688.9252198999998</v>
      </c>
      <c r="AU27" s="347">
        <v>2691.1881251999998</v>
      </c>
      <c r="AV27" s="347">
        <v>2690.9767378000001</v>
      </c>
      <c r="AW27" s="347">
        <v>2694.4633044000002</v>
      </c>
      <c r="AX27" s="347">
        <v>2699.4033715999999</v>
      </c>
      <c r="AY27" s="347">
        <v>2706.9910183000002</v>
      </c>
      <c r="AZ27" s="902">
        <v>2713.9425277999999</v>
      </c>
      <c r="BA27" s="358">
        <v>2721.4520000000002</v>
      </c>
      <c r="BB27" s="358">
        <v>2730.076</v>
      </c>
      <c r="BC27" s="358">
        <v>2738.2840000000001</v>
      </c>
      <c r="BD27" s="358">
        <v>2746.6320000000001</v>
      </c>
      <c r="BE27" s="358">
        <v>2755.3470000000002</v>
      </c>
      <c r="BF27" s="358">
        <v>2763.806</v>
      </c>
      <c r="BG27" s="358">
        <v>2772.2339999999999</v>
      </c>
      <c r="BH27" s="358">
        <v>2780.8710000000001</v>
      </c>
      <c r="BI27" s="358">
        <v>2789.0590000000002</v>
      </c>
      <c r="BJ27" s="358">
        <v>2797.038</v>
      </c>
      <c r="BK27" s="358">
        <v>2805.0059999999999</v>
      </c>
      <c r="BL27" s="358">
        <v>2812.415</v>
      </c>
      <c r="BM27" s="358">
        <v>2819.4650000000001</v>
      </c>
      <c r="BN27" s="358">
        <v>2825.886</v>
      </c>
      <c r="BO27" s="358">
        <v>2832.4189999999999</v>
      </c>
      <c r="BP27" s="358">
        <v>2838.7939999999999</v>
      </c>
      <c r="BQ27" s="358">
        <v>2845.3670000000002</v>
      </c>
      <c r="BR27" s="358">
        <v>2851.1590000000001</v>
      </c>
      <c r="BS27" s="358">
        <v>2856.527</v>
      </c>
      <c r="BT27" s="358">
        <v>2861.471</v>
      </c>
      <c r="BU27" s="358">
        <v>2865.989</v>
      </c>
      <c r="BV27" s="358">
        <v>2870.0839999999998</v>
      </c>
    </row>
    <row r="28" spans="1:74" ht="11.1" customHeight="1" x14ac:dyDescent="0.2">
      <c r="A28" s="81" t="s">
        <v>403</v>
      </c>
      <c r="B28" s="528" t="s">
        <v>1006</v>
      </c>
      <c r="C28" s="347">
        <v>2638.0985194</v>
      </c>
      <c r="D28" s="347">
        <v>2632.4458685</v>
      </c>
      <c r="E28" s="347">
        <v>2626.5288138000001</v>
      </c>
      <c r="F28" s="347">
        <v>2614.8716866999998</v>
      </c>
      <c r="G28" s="347">
        <v>2612.5325762000002</v>
      </c>
      <c r="H28" s="347">
        <v>2614.0358133999998</v>
      </c>
      <c r="I28" s="347">
        <v>2625.2924413000001</v>
      </c>
      <c r="J28" s="347">
        <v>2630.0470918999999</v>
      </c>
      <c r="K28" s="347">
        <v>2634.2108082</v>
      </c>
      <c r="L28" s="347">
        <v>2635.6142249</v>
      </c>
      <c r="M28" s="347">
        <v>2640.2230961999999</v>
      </c>
      <c r="N28" s="347">
        <v>2645.8680570000001</v>
      </c>
      <c r="O28" s="347">
        <v>2653.9972468000001</v>
      </c>
      <c r="P28" s="347">
        <v>2660.6282818</v>
      </c>
      <c r="Q28" s="347">
        <v>2667.2093017000002</v>
      </c>
      <c r="R28" s="347">
        <v>2674.8684598999998</v>
      </c>
      <c r="S28" s="347">
        <v>2680.5033342000002</v>
      </c>
      <c r="T28" s="347">
        <v>2685.2420781000001</v>
      </c>
      <c r="U28" s="347">
        <v>2686.7529791000002</v>
      </c>
      <c r="V28" s="347">
        <v>2691.4482466999998</v>
      </c>
      <c r="W28" s="347">
        <v>2696.9961681999998</v>
      </c>
      <c r="X28" s="347">
        <v>2704.9791141000001</v>
      </c>
      <c r="Y28" s="347">
        <v>2711.0455659999998</v>
      </c>
      <c r="Z28" s="347">
        <v>2716.7778942</v>
      </c>
      <c r="AA28" s="347">
        <v>2721.8226826999999</v>
      </c>
      <c r="AB28" s="347">
        <v>2727.1518255999999</v>
      </c>
      <c r="AC28" s="347">
        <v>2732.4119068</v>
      </c>
      <c r="AD28" s="347">
        <v>2739.6259154999998</v>
      </c>
      <c r="AE28" s="347">
        <v>2743.2306314000002</v>
      </c>
      <c r="AF28" s="347">
        <v>2745.2490437000001</v>
      </c>
      <c r="AG28" s="347">
        <v>2742.0074236999999</v>
      </c>
      <c r="AH28" s="347">
        <v>2743.6085253000001</v>
      </c>
      <c r="AI28" s="347">
        <v>2746.3786197999998</v>
      </c>
      <c r="AJ28" s="347">
        <v>2750.853239</v>
      </c>
      <c r="AK28" s="347">
        <v>2755.5596707</v>
      </c>
      <c r="AL28" s="347">
        <v>2761.0334465999999</v>
      </c>
      <c r="AM28" s="347">
        <v>2768.9311425999999</v>
      </c>
      <c r="AN28" s="347">
        <v>2774.6971748000001</v>
      </c>
      <c r="AO28" s="347">
        <v>2779.9881190999999</v>
      </c>
      <c r="AP28" s="347">
        <v>2785.2270337999998</v>
      </c>
      <c r="AQ28" s="347">
        <v>2789.2505089000001</v>
      </c>
      <c r="AR28" s="347">
        <v>2792.4816025999999</v>
      </c>
      <c r="AS28" s="347">
        <v>2794.0949986999999</v>
      </c>
      <c r="AT28" s="347">
        <v>2796.3603165</v>
      </c>
      <c r="AU28" s="347">
        <v>2798.4522397999999</v>
      </c>
      <c r="AV28" s="347">
        <v>2798.0942578999998</v>
      </c>
      <c r="AW28" s="347">
        <v>2801.5467755</v>
      </c>
      <c r="AX28" s="347">
        <v>2806.5332816999999</v>
      </c>
      <c r="AY28" s="347">
        <v>2814.3093696999999</v>
      </c>
      <c r="AZ28" s="902">
        <v>2821.4221584000002</v>
      </c>
      <c r="BA28" s="358">
        <v>2829.127</v>
      </c>
      <c r="BB28" s="358">
        <v>2838.2559999999999</v>
      </c>
      <c r="BC28" s="358">
        <v>2846.5219999999999</v>
      </c>
      <c r="BD28" s="358">
        <v>2854.7579999999998</v>
      </c>
      <c r="BE28" s="358">
        <v>2862.9470000000001</v>
      </c>
      <c r="BF28" s="358">
        <v>2871.1320000000001</v>
      </c>
      <c r="BG28" s="358">
        <v>2879.2979999999998</v>
      </c>
      <c r="BH28" s="358">
        <v>2887.3130000000001</v>
      </c>
      <c r="BI28" s="358">
        <v>2895.5369999999998</v>
      </c>
      <c r="BJ28" s="358">
        <v>2903.8380000000002</v>
      </c>
      <c r="BK28" s="358">
        <v>2912.9810000000002</v>
      </c>
      <c r="BL28" s="358">
        <v>2920.8649999999998</v>
      </c>
      <c r="BM28" s="358">
        <v>2928.2530000000002</v>
      </c>
      <c r="BN28" s="358">
        <v>2934.73</v>
      </c>
      <c r="BO28" s="358">
        <v>2941.4389999999999</v>
      </c>
      <c r="BP28" s="358">
        <v>2947.962</v>
      </c>
      <c r="BQ28" s="358">
        <v>2954.3209999999999</v>
      </c>
      <c r="BR28" s="358">
        <v>2960.462</v>
      </c>
      <c r="BS28" s="358">
        <v>2966.4050000000002</v>
      </c>
      <c r="BT28" s="358">
        <v>2972.15</v>
      </c>
      <c r="BU28" s="358">
        <v>2977.6970000000001</v>
      </c>
      <c r="BV28" s="358">
        <v>2983.0450000000001</v>
      </c>
    </row>
    <row r="29" spans="1:74" ht="11.1" customHeight="1" x14ac:dyDescent="0.2">
      <c r="A29" s="81" t="s">
        <v>404</v>
      </c>
      <c r="B29" s="528" t="s">
        <v>1007</v>
      </c>
      <c r="C29" s="347">
        <v>1292.2748360000001</v>
      </c>
      <c r="D29" s="347">
        <v>1295.9583267</v>
      </c>
      <c r="E29" s="347">
        <v>1297.5262857</v>
      </c>
      <c r="F29" s="347">
        <v>1291.7633803000001</v>
      </c>
      <c r="G29" s="347">
        <v>1293.0117753</v>
      </c>
      <c r="H29" s="347">
        <v>1296.0561381</v>
      </c>
      <c r="I29" s="347">
        <v>1305.7642871999999</v>
      </c>
      <c r="J29" s="347">
        <v>1308.7497215999999</v>
      </c>
      <c r="K29" s="347">
        <v>1309.8802599999999</v>
      </c>
      <c r="L29" s="347">
        <v>1306.1697861</v>
      </c>
      <c r="M29" s="347">
        <v>1305.8301193</v>
      </c>
      <c r="N29" s="347">
        <v>1305.8751434000001</v>
      </c>
      <c r="O29" s="347">
        <v>1306.5407884000001</v>
      </c>
      <c r="P29" s="347">
        <v>1307.1782469</v>
      </c>
      <c r="Q29" s="347">
        <v>1308.0234488999999</v>
      </c>
      <c r="R29" s="347">
        <v>1309.7594101</v>
      </c>
      <c r="S29" s="347">
        <v>1310.5078372</v>
      </c>
      <c r="T29" s="347">
        <v>1310.951746</v>
      </c>
      <c r="U29" s="347">
        <v>1310.0595556000001</v>
      </c>
      <c r="V29" s="347">
        <v>1310.6681133</v>
      </c>
      <c r="W29" s="347">
        <v>1311.7458383999999</v>
      </c>
      <c r="X29" s="347">
        <v>1313.9632262</v>
      </c>
      <c r="Y29" s="347">
        <v>1315.4764141999999</v>
      </c>
      <c r="Z29" s="347">
        <v>1316.9558979000001</v>
      </c>
      <c r="AA29" s="347">
        <v>1318.3009773000001</v>
      </c>
      <c r="AB29" s="347">
        <v>1319.7885773</v>
      </c>
      <c r="AC29" s="347">
        <v>1321.317998</v>
      </c>
      <c r="AD29" s="347">
        <v>1323.1392464</v>
      </c>
      <c r="AE29" s="347">
        <v>1324.5648033</v>
      </c>
      <c r="AF29" s="347">
        <v>1325.8446756999999</v>
      </c>
      <c r="AG29" s="347">
        <v>1326.3593370999999</v>
      </c>
      <c r="AH29" s="347">
        <v>1327.8124852999999</v>
      </c>
      <c r="AI29" s="347">
        <v>1329.5845938</v>
      </c>
      <c r="AJ29" s="347">
        <v>1331.0606905</v>
      </c>
      <c r="AK29" s="347">
        <v>1333.9319487</v>
      </c>
      <c r="AL29" s="347">
        <v>1337.5833963</v>
      </c>
      <c r="AM29" s="347">
        <v>1343.8687493</v>
      </c>
      <c r="AN29" s="347">
        <v>1347.6902887000001</v>
      </c>
      <c r="AO29" s="347">
        <v>1350.9017306999999</v>
      </c>
      <c r="AP29" s="347">
        <v>1353.8703011</v>
      </c>
      <c r="AQ29" s="347">
        <v>1355.5861282999999</v>
      </c>
      <c r="AR29" s="347">
        <v>1356.4164384000001</v>
      </c>
      <c r="AS29" s="347">
        <v>1354.6251649999999</v>
      </c>
      <c r="AT29" s="347">
        <v>1354.9864904999999</v>
      </c>
      <c r="AU29" s="347">
        <v>1355.7643487</v>
      </c>
      <c r="AV29" s="347">
        <v>1356.4617083000001</v>
      </c>
      <c r="AW29" s="347">
        <v>1358.4454051</v>
      </c>
      <c r="AX29" s="347">
        <v>1361.2184079000001</v>
      </c>
      <c r="AY29" s="347">
        <v>1365.5426855000001</v>
      </c>
      <c r="AZ29" s="902">
        <v>1369.3228237000001</v>
      </c>
      <c r="BA29" s="358">
        <v>1373.3209999999999</v>
      </c>
      <c r="BB29" s="358">
        <v>1377.819</v>
      </c>
      <c r="BC29" s="358">
        <v>1382.0409999999999</v>
      </c>
      <c r="BD29" s="358">
        <v>1386.269</v>
      </c>
      <c r="BE29" s="358">
        <v>1390.4690000000001</v>
      </c>
      <c r="BF29" s="358">
        <v>1394.7349999999999</v>
      </c>
      <c r="BG29" s="358">
        <v>1399.0329999999999</v>
      </c>
      <c r="BH29" s="358">
        <v>1403.3679999999999</v>
      </c>
      <c r="BI29" s="358">
        <v>1407.7280000000001</v>
      </c>
      <c r="BJ29" s="358">
        <v>1412.117</v>
      </c>
      <c r="BK29" s="358">
        <v>1416.9970000000001</v>
      </c>
      <c r="BL29" s="358">
        <v>1421.0989999999999</v>
      </c>
      <c r="BM29" s="358">
        <v>1424.883</v>
      </c>
      <c r="BN29" s="358">
        <v>1428.0129999999999</v>
      </c>
      <c r="BO29" s="358">
        <v>1431.4179999999999</v>
      </c>
      <c r="BP29" s="358">
        <v>1434.761</v>
      </c>
      <c r="BQ29" s="358">
        <v>1438.066</v>
      </c>
      <c r="BR29" s="358">
        <v>1441.2639999999999</v>
      </c>
      <c r="BS29" s="358">
        <v>1444.38</v>
      </c>
      <c r="BT29" s="358">
        <v>1447.414</v>
      </c>
      <c r="BU29" s="358">
        <v>1450.366</v>
      </c>
      <c r="BV29" s="358">
        <v>1453.2360000000001</v>
      </c>
    </row>
    <row r="30" spans="1:74" ht="11.1" customHeight="1" x14ac:dyDescent="0.2">
      <c r="A30" s="81" t="s">
        <v>405</v>
      </c>
      <c r="B30" s="528" t="s">
        <v>1008</v>
      </c>
      <c r="C30" s="347">
        <v>3676.1077693000002</v>
      </c>
      <c r="D30" s="347">
        <v>3673.8047965999999</v>
      </c>
      <c r="E30" s="347">
        <v>3673.5359594000001</v>
      </c>
      <c r="F30" s="347">
        <v>3672.0338259</v>
      </c>
      <c r="G30" s="347">
        <v>3678.2838333999998</v>
      </c>
      <c r="H30" s="347">
        <v>3689.0185501999999</v>
      </c>
      <c r="I30" s="347">
        <v>3712.6214626000001</v>
      </c>
      <c r="J30" s="347">
        <v>3726.0379831</v>
      </c>
      <c r="K30" s="347">
        <v>3737.6515980999998</v>
      </c>
      <c r="L30" s="347">
        <v>3744.6172621999999</v>
      </c>
      <c r="M30" s="347">
        <v>3754.7588503000002</v>
      </c>
      <c r="N30" s="347">
        <v>3765.2313170000002</v>
      </c>
      <c r="O30" s="347">
        <v>3776.7958994000001</v>
      </c>
      <c r="P30" s="347">
        <v>3787.3591953999999</v>
      </c>
      <c r="Q30" s="347">
        <v>3797.6824422</v>
      </c>
      <c r="R30" s="347">
        <v>3808.7720795</v>
      </c>
      <c r="S30" s="347">
        <v>3817.8603981000001</v>
      </c>
      <c r="T30" s="347">
        <v>3825.9538378000002</v>
      </c>
      <c r="U30" s="347">
        <v>3828.6171221</v>
      </c>
      <c r="V30" s="347">
        <v>3838.0472613000002</v>
      </c>
      <c r="W30" s="347">
        <v>3849.8089789000001</v>
      </c>
      <c r="X30" s="347">
        <v>3866.3976686000001</v>
      </c>
      <c r="Y30" s="347">
        <v>3880.9509978999999</v>
      </c>
      <c r="Z30" s="347">
        <v>3895.9643603999998</v>
      </c>
      <c r="AA30" s="347">
        <v>3915.2348935999999</v>
      </c>
      <c r="AB30" s="347">
        <v>3928.3204692999998</v>
      </c>
      <c r="AC30" s="347">
        <v>3939.0182251000001</v>
      </c>
      <c r="AD30" s="347">
        <v>3943.6042118999999</v>
      </c>
      <c r="AE30" s="347">
        <v>3952.3192895000002</v>
      </c>
      <c r="AF30" s="347">
        <v>3961.4395088000001</v>
      </c>
      <c r="AG30" s="347">
        <v>3971.8086312</v>
      </c>
      <c r="AH30" s="347">
        <v>3981.1063130000002</v>
      </c>
      <c r="AI30" s="347">
        <v>3990.1763156000002</v>
      </c>
      <c r="AJ30" s="347">
        <v>3998.1192712000002</v>
      </c>
      <c r="AK30" s="347">
        <v>4007.408441</v>
      </c>
      <c r="AL30" s="347">
        <v>4017.1444572999999</v>
      </c>
      <c r="AM30" s="347">
        <v>4028.8218876999999</v>
      </c>
      <c r="AN30" s="347">
        <v>4038.3306711999999</v>
      </c>
      <c r="AO30" s="347">
        <v>4047.1653756000001</v>
      </c>
      <c r="AP30" s="347">
        <v>4057.3657951</v>
      </c>
      <c r="AQ30" s="347">
        <v>4063.3224951000002</v>
      </c>
      <c r="AR30" s="347">
        <v>4067.0752699999998</v>
      </c>
      <c r="AS30" s="347">
        <v>4065.6794444000002</v>
      </c>
      <c r="AT30" s="347">
        <v>4067.2328756000002</v>
      </c>
      <c r="AU30" s="347">
        <v>4068.7908880999998</v>
      </c>
      <c r="AV30" s="347">
        <v>4066.7004901</v>
      </c>
      <c r="AW30" s="347">
        <v>4071.0074094000001</v>
      </c>
      <c r="AX30" s="347">
        <v>4078.0586540999998</v>
      </c>
      <c r="AY30" s="347">
        <v>4090.1741225000001</v>
      </c>
      <c r="AZ30" s="902">
        <v>4100.9740941</v>
      </c>
      <c r="BA30" s="358">
        <v>4112.7780000000002</v>
      </c>
      <c r="BB30" s="358">
        <v>4126.5630000000001</v>
      </c>
      <c r="BC30" s="358">
        <v>4139.6440000000002</v>
      </c>
      <c r="BD30" s="358">
        <v>4152.9979999999996</v>
      </c>
      <c r="BE30" s="358">
        <v>4167.0630000000001</v>
      </c>
      <c r="BF30" s="358">
        <v>4180.6329999999998</v>
      </c>
      <c r="BG30" s="358">
        <v>4194.1469999999999</v>
      </c>
      <c r="BH30" s="358">
        <v>4207.4549999999999</v>
      </c>
      <c r="BI30" s="358">
        <v>4220.97</v>
      </c>
      <c r="BJ30" s="358">
        <v>4234.5420000000004</v>
      </c>
      <c r="BK30" s="358">
        <v>4249.0569999999998</v>
      </c>
      <c r="BL30" s="358">
        <v>4262.0780000000004</v>
      </c>
      <c r="BM30" s="358">
        <v>4274.491</v>
      </c>
      <c r="BN30" s="358">
        <v>4285.625</v>
      </c>
      <c r="BO30" s="358">
        <v>4297.3239999999996</v>
      </c>
      <c r="BP30" s="358">
        <v>4308.9179999999997</v>
      </c>
      <c r="BQ30" s="358">
        <v>4320.9179999999997</v>
      </c>
      <c r="BR30" s="358">
        <v>4331.915</v>
      </c>
      <c r="BS30" s="358">
        <v>4342.4219999999996</v>
      </c>
      <c r="BT30" s="358">
        <v>4352.4380000000001</v>
      </c>
      <c r="BU30" s="358">
        <v>4361.9639999999999</v>
      </c>
      <c r="BV30" s="358">
        <v>4370.9989999999998</v>
      </c>
    </row>
    <row r="31" spans="1:74" ht="11.1" customHeight="1" x14ac:dyDescent="0.2">
      <c r="A31" s="81" t="s">
        <v>406</v>
      </c>
      <c r="B31" s="528" t="s">
        <v>1009</v>
      </c>
      <c r="C31" s="347">
        <v>1022.3761732</v>
      </c>
      <c r="D31" s="347">
        <v>1019.1615108</v>
      </c>
      <c r="E31" s="347">
        <v>1015.8561528</v>
      </c>
      <c r="F31" s="347">
        <v>1010.3510594000001</v>
      </c>
      <c r="G31" s="347">
        <v>1008.4460905</v>
      </c>
      <c r="H31" s="347">
        <v>1008.032206</v>
      </c>
      <c r="I31" s="347">
        <v>1011.0823057</v>
      </c>
      <c r="J31" s="347">
        <v>1012.1709154</v>
      </c>
      <c r="K31" s="347">
        <v>1013.2709347</v>
      </c>
      <c r="L31" s="347">
        <v>1013.0472919</v>
      </c>
      <c r="M31" s="347">
        <v>1015.1714344</v>
      </c>
      <c r="N31" s="347">
        <v>1018.3082905</v>
      </c>
      <c r="O31" s="347">
        <v>1025.0471749999999</v>
      </c>
      <c r="P31" s="347">
        <v>1028.2674721999999</v>
      </c>
      <c r="Q31" s="347">
        <v>1030.5584968999999</v>
      </c>
      <c r="R31" s="347">
        <v>1030.680474</v>
      </c>
      <c r="S31" s="347">
        <v>1032.0427849</v>
      </c>
      <c r="T31" s="347">
        <v>1033.4056545999999</v>
      </c>
      <c r="U31" s="347">
        <v>1034.1331537999999</v>
      </c>
      <c r="V31" s="347">
        <v>1035.9740879000001</v>
      </c>
      <c r="W31" s="347">
        <v>1038.2925279000001</v>
      </c>
      <c r="X31" s="347">
        <v>1041.5950244000001</v>
      </c>
      <c r="Y31" s="347">
        <v>1044.4885626</v>
      </c>
      <c r="Z31" s="347">
        <v>1047.4796934000001</v>
      </c>
      <c r="AA31" s="347">
        <v>1050.6338555</v>
      </c>
      <c r="AB31" s="347">
        <v>1053.7710923</v>
      </c>
      <c r="AC31" s="347">
        <v>1056.9568425</v>
      </c>
      <c r="AD31" s="347">
        <v>1060.9959904</v>
      </c>
      <c r="AE31" s="347">
        <v>1063.6751042999999</v>
      </c>
      <c r="AF31" s="347">
        <v>1065.7990683</v>
      </c>
      <c r="AG31" s="347">
        <v>1066.5898953999999</v>
      </c>
      <c r="AH31" s="347">
        <v>1068.1870503</v>
      </c>
      <c r="AI31" s="347">
        <v>1069.8125457000001</v>
      </c>
      <c r="AJ31" s="347">
        <v>1070.8969196999999</v>
      </c>
      <c r="AK31" s="347">
        <v>1073.0061926999999</v>
      </c>
      <c r="AL31" s="347">
        <v>1075.5709027</v>
      </c>
      <c r="AM31" s="347">
        <v>1080.1327814000001</v>
      </c>
      <c r="AN31" s="347">
        <v>1082.4520665</v>
      </c>
      <c r="AO31" s="347">
        <v>1084.0704897999999</v>
      </c>
      <c r="AP31" s="347">
        <v>1084.1062727999999</v>
      </c>
      <c r="AQ31" s="347">
        <v>1084.9843060999999</v>
      </c>
      <c r="AR31" s="347">
        <v>1085.8228113</v>
      </c>
      <c r="AS31" s="347">
        <v>1086.4577684999999</v>
      </c>
      <c r="AT31" s="347">
        <v>1087.3402324000001</v>
      </c>
      <c r="AU31" s="347">
        <v>1088.3061831</v>
      </c>
      <c r="AV31" s="347">
        <v>1088.5932776</v>
      </c>
      <c r="AW31" s="347">
        <v>1090.2979591999999</v>
      </c>
      <c r="AX31" s="347">
        <v>1092.6578849</v>
      </c>
      <c r="AY31" s="347">
        <v>1096.3186102</v>
      </c>
      <c r="AZ31" s="902">
        <v>1099.5048572999999</v>
      </c>
      <c r="BA31" s="358">
        <v>1102.8620000000001</v>
      </c>
      <c r="BB31" s="358">
        <v>1106.6500000000001</v>
      </c>
      <c r="BC31" s="358">
        <v>1110.155</v>
      </c>
      <c r="BD31" s="358">
        <v>1113.636</v>
      </c>
      <c r="BE31" s="358">
        <v>1117.0609999999999</v>
      </c>
      <c r="BF31" s="358">
        <v>1120.52</v>
      </c>
      <c r="BG31" s="358">
        <v>1123.981</v>
      </c>
      <c r="BH31" s="358">
        <v>1127.433</v>
      </c>
      <c r="BI31" s="358">
        <v>1130.905</v>
      </c>
      <c r="BJ31" s="358">
        <v>1134.3879999999999</v>
      </c>
      <c r="BK31" s="358">
        <v>1138.1849999999999</v>
      </c>
      <c r="BL31" s="358">
        <v>1141.46</v>
      </c>
      <c r="BM31" s="358">
        <v>1144.5170000000001</v>
      </c>
      <c r="BN31" s="358">
        <v>1147.1220000000001</v>
      </c>
      <c r="BO31" s="358">
        <v>1149.921</v>
      </c>
      <c r="BP31" s="358">
        <v>1152.6780000000001</v>
      </c>
      <c r="BQ31" s="358">
        <v>1155.412</v>
      </c>
      <c r="BR31" s="358">
        <v>1158.0740000000001</v>
      </c>
      <c r="BS31" s="358">
        <v>1160.682</v>
      </c>
      <c r="BT31" s="358">
        <v>1163.2360000000001</v>
      </c>
      <c r="BU31" s="358">
        <v>1165.7360000000001</v>
      </c>
      <c r="BV31" s="358">
        <v>1168.181</v>
      </c>
    </row>
    <row r="32" spans="1:74" ht="11.1" customHeight="1" x14ac:dyDescent="0.2">
      <c r="A32" s="81" t="s">
        <v>407</v>
      </c>
      <c r="B32" s="528" t="s">
        <v>1010</v>
      </c>
      <c r="C32" s="347">
        <v>2289.4440672000001</v>
      </c>
      <c r="D32" s="347">
        <v>2293.9426309999999</v>
      </c>
      <c r="E32" s="347">
        <v>2299.0617172000002</v>
      </c>
      <c r="F32" s="347">
        <v>2303.0761842000002</v>
      </c>
      <c r="G32" s="347">
        <v>2310.7301713000002</v>
      </c>
      <c r="H32" s="347">
        <v>2320.2985368</v>
      </c>
      <c r="I32" s="347">
        <v>2337.5522999999998</v>
      </c>
      <c r="J32" s="347">
        <v>2346.6211582999999</v>
      </c>
      <c r="K32" s="347">
        <v>2353.2761307000001</v>
      </c>
      <c r="L32" s="347">
        <v>2349.1672659000001</v>
      </c>
      <c r="M32" s="347">
        <v>2357.2569302000002</v>
      </c>
      <c r="N32" s="347">
        <v>2369.1951723000002</v>
      </c>
      <c r="O32" s="347">
        <v>2396.5340299999998</v>
      </c>
      <c r="P32" s="347">
        <v>2407.5053991999998</v>
      </c>
      <c r="Q32" s="347">
        <v>2413.6613179000001</v>
      </c>
      <c r="R32" s="347">
        <v>2407.0330794000001</v>
      </c>
      <c r="S32" s="347">
        <v>2409.5346267</v>
      </c>
      <c r="T32" s="347">
        <v>2413.1972531000001</v>
      </c>
      <c r="U32" s="347">
        <v>2418.0561919000002</v>
      </c>
      <c r="V32" s="347">
        <v>2424.0145520000001</v>
      </c>
      <c r="W32" s="347">
        <v>2431.1075663000001</v>
      </c>
      <c r="X32" s="347">
        <v>2441.9423385</v>
      </c>
      <c r="Y32" s="347">
        <v>2449.3493340999999</v>
      </c>
      <c r="Z32" s="347">
        <v>2455.9356564</v>
      </c>
      <c r="AA32" s="347">
        <v>2460.8134894</v>
      </c>
      <c r="AB32" s="347">
        <v>2466.4243271999999</v>
      </c>
      <c r="AC32" s="347">
        <v>2471.8803539</v>
      </c>
      <c r="AD32" s="347">
        <v>2477.3906585999998</v>
      </c>
      <c r="AE32" s="347">
        <v>2482.3802461</v>
      </c>
      <c r="AF32" s="347">
        <v>2487.0582055999998</v>
      </c>
      <c r="AG32" s="347">
        <v>2491.5763700000002</v>
      </c>
      <c r="AH32" s="347">
        <v>2495.5171986999999</v>
      </c>
      <c r="AI32" s="347">
        <v>2499.0325246000002</v>
      </c>
      <c r="AJ32" s="347">
        <v>2499.5393048000001</v>
      </c>
      <c r="AK32" s="347">
        <v>2504.1409075000001</v>
      </c>
      <c r="AL32" s="347">
        <v>2510.2542896999998</v>
      </c>
      <c r="AM32" s="347">
        <v>2521.052107</v>
      </c>
      <c r="AN32" s="347">
        <v>2527.8095564999999</v>
      </c>
      <c r="AO32" s="347">
        <v>2533.6992937</v>
      </c>
      <c r="AP32" s="347">
        <v>2539.4587839000001</v>
      </c>
      <c r="AQ32" s="347">
        <v>2543.0599978999999</v>
      </c>
      <c r="AR32" s="347">
        <v>2545.240401</v>
      </c>
      <c r="AS32" s="347">
        <v>2543.617643</v>
      </c>
      <c r="AT32" s="347">
        <v>2544.7431864999999</v>
      </c>
      <c r="AU32" s="347">
        <v>2546.2346815000001</v>
      </c>
      <c r="AV32" s="347">
        <v>2546.4787113000002</v>
      </c>
      <c r="AW32" s="347">
        <v>2549.9121716</v>
      </c>
      <c r="AX32" s="347">
        <v>2554.9216457000002</v>
      </c>
      <c r="AY32" s="347">
        <v>2562.8261185000001</v>
      </c>
      <c r="AZ32" s="902">
        <v>2569.9983815999999</v>
      </c>
      <c r="BA32" s="358">
        <v>2577.7570000000001</v>
      </c>
      <c r="BB32" s="358">
        <v>2586.808</v>
      </c>
      <c r="BC32" s="358">
        <v>2595.212</v>
      </c>
      <c r="BD32" s="358">
        <v>2603.6750000000002</v>
      </c>
      <c r="BE32" s="358">
        <v>2612.0790000000002</v>
      </c>
      <c r="BF32" s="358">
        <v>2620.7460000000001</v>
      </c>
      <c r="BG32" s="358">
        <v>2629.558</v>
      </c>
      <c r="BH32" s="358">
        <v>2638.7089999999998</v>
      </c>
      <c r="BI32" s="358">
        <v>2647.6669999999999</v>
      </c>
      <c r="BJ32" s="358">
        <v>2656.625</v>
      </c>
      <c r="BK32" s="358">
        <v>2666.3029999999999</v>
      </c>
      <c r="BL32" s="358">
        <v>2674.723</v>
      </c>
      <c r="BM32" s="358">
        <v>2682.6039999999998</v>
      </c>
      <c r="BN32" s="358">
        <v>2689.404</v>
      </c>
      <c r="BO32" s="358">
        <v>2696.616</v>
      </c>
      <c r="BP32" s="358">
        <v>2703.6959999999999</v>
      </c>
      <c r="BQ32" s="358">
        <v>2710.7269999999999</v>
      </c>
      <c r="BR32" s="358">
        <v>2717.4830000000002</v>
      </c>
      <c r="BS32" s="358">
        <v>2724.0459999999998</v>
      </c>
      <c r="BT32" s="358">
        <v>2730.415</v>
      </c>
      <c r="BU32" s="358">
        <v>2736.5909999999999</v>
      </c>
      <c r="BV32" s="358">
        <v>2742.5749999999998</v>
      </c>
    </row>
    <row r="33" spans="1:74" ht="11.1" customHeight="1" x14ac:dyDescent="0.2">
      <c r="A33" s="81" t="s">
        <v>408</v>
      </c>
      <c r="B33" s="528" t="s">
        <v>1011</v>
      </c>
      <c r="C33" s="347">
        <v>1438.9211593</v>
      </c>
      <c r="D33" s="347">
        <v>1436.3537455999999</v>
      </c>
      <c r="E33" s="347">
        <v>1433.5303712</v>
      </c>
      <c r="F33" s="347">
        <v>1425.8204423</v>
      </c>
      <c r="G33" s="347">
        <v>1425.9580914000001</v>
      </c>
      <c r="H33" s="347">
        <v>1429.3127248999999</v>
      </c>
      <c r="I33" s="347">
        <v>1443.5284664000001</v>
      </c>
      <c r="J33" s="347">
        <v>1447.5839759999999</v>
      </c>
      <c r="K33" s="347">
        <v>1449.1233772</v>
      </c>
      <c r="L33" s="347">
        <v>1441.8070408999999</v>
      </c>
      <c r="M33" s="347">
        <v>1443.0689473</v>
      </c>
      <c r="N33" s="347">
        <v>1446.5694672</v>
      </c>
      <c r="O33" s="347">
        <v>1455.8840697999999</v>
      </c>
      <c r="P33" s="347">
        <v>1461.1802147999999</v>
      </c>
      <c r="Q33" s="347">
        <v>1466.0333714000001</v>
      </c>
      <c r="R33" s="347">
        <v>1470.8854509</v>
      </c>
      <c r="S33" s="347">
        <v>1474.521197</v>
      </c>
      <c r="T33" s="347">
        <v>1477.3825211000001</v>
      </c>
      <c r="U33" s="347">
        <v>1477.5048881</v>
      </c>
      <c r="V33" s="347">
        <v>1480.2907694999999</v>
      </c>
      <c r="W33" s="347">
        <v>1483.7756304</v>
      </c>
      <c r="X33" s="347">
        <v>1488.5655122999999</v>
      </c>
      <c r="Y33" s="347">
        <v>1492.9938006</v>
      </c>
      <c r="Z33" s="347">
        <v>1497.6665370000001</v>
      </c>
      <c r="AA33" s="347">
        <v>1503.3668634999999</v>
      </c>
      <c r="AB33" s="347">
        <v>1507.9411395</v>
      </c>
      <c r="AC33" s="347">
        <v>1512.1725071000001</v>
      </c>
      <c r="AD33" s="347">
        <v>1516.4922179</v>
      </c>
      <c r="AE33" s="347">
        <v>1519.7143298999999</v>
      </c>
      <c r="AF33" s="347">
        <v>1522.2700947999999</v>
      </c>
      <c r="AG33" s="347">
        <v>1522.3616838999999</v>
      </c>
      <c r="AH33" s="347">
        <v>1524.9331259000001</v>
      </c>
      <c r="AI33" s="347">
        <v>1528.1865921000001</v>
      </c>
      <c r="AJ33" s="347">
        <v>1533.5046523000001</v>
      </c>
      <c r="AK33" s="347">
        <v>1537.0852399</v>
      </c>
      <c r="AL33" s="347">
        <v>1540.3109245000001</v>
      </c>
      <c r="AM33" s="347">
        <v>1542.267497</v>
      </c>
      <c r="AN33" s="347">
        <v>1545.4690326</v>
      </c>
      <c r="AO33" s="347">
        <v>1549.0013222</v>
      </c>
      <c r="AP33" s="347">
        <v>1554.6842171999999</v>
      </c>
      <c r="AQ33" s="347">
        <v>1557.5131263000001</v>
      </c>
      <c r="AR33" s="347">
        <v>1559.3079008</v>
      </c>
      <c r="AS33" s="347">
        <v>1558.2714745999999</v>
      </c>
      <c r="AT33" s="347">
        <v>1559.3457797000001</v>
      </c>
      <c r="AU33" s="347">
        <v>1560.7337497999999</v>
      </c>
      <c r="AV33" s="347">
        <v>1561.7514988999999</v>
      </c>
      <c r="AW33" s="347">
        <v>1564.2797137</v>
      </c>
      <c r="AX33" s="347">
        <v>1567.6345080999999</v>
      </c>
      <c r="AY33" s="347">
        <v>1572.3568666000001</v>
      </c>
      <c r="AZ33" s="902">
        <v>1576.9590817999999</v>
      </c>
      <c r="BA33" s="358">
        <v>1581.982</v>
      </c>
      <c r="BB33" s="358">
        <v>1587.9269999999999</v>
      </c>
      <c r="BC33" s="358">
        <v>1593.4159999999999</v>
      </c>
      <c r="BD33" s="358">
        <v>1598.95</v>
      </c>
      <c r="BE33" s="358">
        <v>1604.566</v>
      </c>
      <c r="BF33" s="358">
        <v>1610.1610000000001</v>
      </c>
      <c r="BG33" s="358">
        <v>1615.7729999999999</v>
      </c>
      <c r="BH33" s="358">
        <v>1621.38</v>
      </c>
      <c r="BI33" s="358">
        <v>1627.04</v>
      </c>
      <c r="BJ33" s="358">
        <v>1632.732</v>
      </c>
      <c r="BK33" s="358">
        <v>1638.8869999999999</v>
      </c>
      <c r="BL33" s="358">
        <v>1644.319</v>
      </c>
      <c r="BM33" s="358">
        <v>1649.46</v>
      </c>
      <c r="BN33" s="358">
        <v>1654.0340000000001</v>
      </c>
      <c r="BO33" s="358">
        <v>1658.8</v>
      </c>
      <c r="BP33" s="358">
        <v>1663.482</v>
      </c>
      <c r="BQ33" s="358">
        <v>1668.145</v>
      </c>
      <c r="BR33" s="358">
        <v>1672.6110000000001</v>
      </c>
      <c r="BS33" s="358">
        <v>1676.9459999999999</v>
      </c>
      <c r="BT33" s="358">
        <v>1681.1489999999999</v>
      </c>
      <c r="BU33" s="358">
        <v>1685.22</v>
      </c>
      <c r="BV33" s="358">
        <v>1689.16</v>
      </c>
    </row>
    <row r="34" spans="1:74" ht="11.1" customHeight="1" x14ac:dyDescent="0.2">
      <c r="A34" s="81" t="s">
        <v>409</v>
      </c>
      <c r="B34" s="528" t="s">
        <v>1014</v>
      </c>
      <c r="C34" s="347">
        <v>3155.6002156999998</v>
      </c>
      <c r="D34" s="347">
        <v>3134.5736431</v>
      </c>
      <c r="E34" s="347">
        <v>3115.4693582999998</v>
      </c>
      <c r="F34" s="347">
        <v>3091.6898216</v>
      </c>
      <c r="G34" s="347">
        <v>3081.3782666000002</v>
      </c>
      <c r="H34" s="347">
        <v>3077.9371538</v>
      </c>
      <c r="I34" s="347">
        <v>3088.3661280000001</v>
      </c>
      <c r="J34" s="347">
        <v>3093.4161660999998</v>
      </c>
      <c r="K34" s="347">
        <v>3100.0869127999999</v>
      </c>
      <c r="L34" s="347">
        <v>3112.3098294000001</v>
      </c>
      <c r="M34" s="347">
        <v>3119.2733973999998</v>
      </c>
      <c r="N34" s="347">
        <v>3124.9090781999998</v>
      </c>
      <c r="O34" s="347">
        <v>3123.5454036000001</v>
      </c>
      <c r="P34" s="347">
        <v>3130.7789109</v>
      </c>
      <c r="Q34" s="347">
        <v>3140.9381318999999</v>
      </c>
      <c r="R34" s="347">
        <v>3161.3264144</v>
      </c>
      <c r="S34" s="347">
        <v>3171.8595521000002</v>
      </c>
      <c r="T34" s="347">
        <v>3179.8408927</v>
      </c>
      <c r="U34" s="347">
        <v>3180.8425167999999</v>
      </c>
      <c r="V34" s="347">
        <v>3187.0412028000001</v>
      </c>
      <c r="W34" s="347">
        <v>3194.0090313000001</v>
      </c>
      <c r="X34" s="347">
        <v>3198.4420922999998</v>
      </c>
      <c r="Y34" s="347">
        <v>3209.4261382999998</v>
      </c>
      <c r="Z34" s="347">
        <v>3223.6572593999999</v>
      </c>
      <c r="AA34" s="347">
        <v>3248.7466682999998</v>
      </c>
      <c r="AB34" s="347">
        <v>3263.7635297000002</v>
      </c>
      <c r="AC34" s="347">
        <v>3276.3190565</v>
      </c>
      <c r="AD34" s="347">
        <v>3284.5838748000001</v>
      </c>
      <c r="AE34" s="347">
        <v>3293.5887625999999</v>
      </c>
      <c r="AF34" s="347">
        <v>3301.5043461999999</v>
      </c>
      <c r="AG34" s="347">
        <v>3304.0086025000001</v>
      </c>
      <c r="AH34" s="347">
        <v>3312.9870947999998</v>
      </c>
      <c r="AI34" s="347">
        <v>3324.1178000999998</v>
      </c>
      <c r="AJ34" s="347">
        <v>3344.7509654999999</v>
      </c>
      <c r="AK34" s="347">
        <v>3354.6734114999999</v>
      </c>
      <c r="AL34" s="347">
        <v>3361.2353852000001</v>
      </c>
      <c r="AM34" s="347">
        <v>3359.584918</v>
      </c>
      <c r="AN34" s="347">
        <v>3363.0649234000002</v>
      </c>
      <c r="AO34" s="347">
        <v>3366.8234327999999</v>
      </c>
      <c r="AP34" s="347">
        <v>3373.2636558999998</v>
      </c>
      <c r="AQ34" s="347">
        <v>3375.7767660999998</v>
      </c>
      <c r="AR34" s="347">
        <v>3376.765973</v>
      </c>
      <c r="AS34" s="347">
        <v>3373.0398248000001</v>
      </c>
      <c r="AT34" s="347">
        <v>3373.3748139999998</v>
      </c>
      <c r="AU34" s="347">
        <v>3374.5794888999999</v>
      </c>
      <c r="AV34" s="347">
        <v>3375.6317779999999</v>
      </c>
      <c r="AW34" s="347">
        <v>3379.3423776</v>
      </c>
      <c r="AX34" s="347">
        <v>3384.6892164000001</v>
      </c>
      <c r="AY34" s="347">
        <v>3392.5866517999998</v>
      </c>
      <c r="AZ34" s="902">
        <v>3400.5202008000001</v>
      </c>
      <c r="BA34" s="358">
        <v>3409.404</v>
      </c>
      <c r="BB34" s="358">
        <v>3420.34</v>
      </c>
      <c r="BC34" s="358">
        <v>3430.299</v>
      </c>
      <c r="BD34" s="358">
        <v>3440.3820000000001</v>
      </c>
      <c r="BE34" s="358">
        <v>3450.8310000000001</v>
      </c>
      <c r="BF34" s="358">
        <v>3460.98</v>
      </c>
      <c r="BG34" s="358">
        <v>3471.0729999999999</v>
      </c>
      <c r="BH34" s="358">
        <v>3481.0120000000002</v>
      </c>
      <c r="BI34" s="358">
        <v>3491.0610000000001</v>
      </c>
      <c r="BJ34" s="358">
        <v>3501.1239999999998</v>
      </c>
      <c r="BK34" s="358">
        <v>3511.7930000000001</v>
      </c>
      <c r="BL34" s="358">
        <v>3521.44</v>
      </c>
      <c r="BM34" s="358">
        <v>3530.6579999999999</v>
      </c>
      <c r="BN34" s="358">
        <v>3539.134</v>
      </c>
      <c r="BO34" s="358">
        <v>3547.7269999999999</v>
      </c>
      <c r="BP34" s="358">
        <v>3556.1239999999998</v>
      </c>
      <c r="BQ34" s="358">
        <v>3564.7170000000001</v>
      </c>
      <c r="BR34" s="358">
        <v>3572.4290000000001</v>
      </c>
      <c r="BS34" s="358">
        <v>3579.652</v>
      </c>
      <c r="BT34" s="358">
        <v>3586.386</v>
      </c>
      <c r="BU34" s="358">
        <v>3592.63</v>
      </c>
      <c r="BV34" s="358">
        <v>3598.384</v>
      </c>
    </row>
    <row r="35" spans="1:74" ht="11.1" customHeight="1" x14ac:dyDescent="0.2">
      <c r="A35" s="81"/>
      <c r="B35" s="91" t="s">
        <v>1402</v>
      </c>
      <c r="C35" s="520"/>
      <c r="D35" s="520"/>
      <c r="E35" s="520"/>
      <c r="F35" s="520"/>
      <c r="G35" s="520"/>
      <c r="H35" s="520"/>
      <c r="I35" s="520"/>
      <c r="J35" s="520"/>
      <c r="K35" s="520"/>
      <c r="L35" s="520"/>
      <c r="M35" s="520"/>
      <c r="N35" s="520"/>
      <c r="O35" s="520"/>
      <c r="P35" s="520"/>
      <c r="Q35" s="520"/>
      <c r="R35" s="520"/>
      <c r="S35" s="520"/>
      <c r="T35" s="520"/>
      <c r="U35" s="520"/>
      <c r="V35" s="520"/>
      <c r="W35" s="520"/>
      <c r="X35" s="520"/>
      <c r="Y35" s="520"/>
      <c r="Z35" s="520"/>
      <c r="AA35" s="520"/>
      <c r="AB35" s="520"/>
      <c r="AC35" s="520"/>
      <c r="AD35" s="520"/>
      <c r="AE35" s="520"/>
      <c r="AF35" s="520"/>
      <c r="AG35" s="520"/>
      <c r="AH35" s="520"/>
      <c r="AI35" s="520"/>
      <c r="AJ35" s="520"/>
      <c r="AK35" s="520"/>
      <c r="AL35" s="520"/>
      <c r="AM35" s="520"/>
      <c r="AN35" s="520"/>
      <c r="AO35" s="520"/>
      <c r="AP35" s="520"/>
      <c r="AQ35" s="520"/>
      <c r="AR35" s="520"/>
      <c r="AS35" s="520"/>
      <c r="AT35" s="520"/>
      <c r="AU35" s="520"/>
      <c r="AV35" s="520"/>
      <c r="AW35" s="520"/>
      <c r="AX35" s="520"/>
      <c r="AY35" s="520"/>
      <c r="AZ35" s="964"/>
      <c r="BA35" s="526"/>
      <c r="BB35" s="526"/>
      <c r="BC35" s="526"/>
      <c r="BD35" s="526"/>
      <c r="BE35" s="526"/>
      <c r="BF35" s="526"/>
      <c r="BG35" s="526"/>
      <c r="BH35" s="526"/>
      <c r="BI35" s="526"/>
      <c r="BJ35" s="526"/>
      <c r="BK35" s="526"/>
      <c r="BL35" s="526"/>
      <c r="BM35" s="526"/>
      <c r="BN35" s="526"/>
      <c r="BO35" s="526"/>
      <c r="BP35" s="526"/>
      <c r="BQ35" s="526"/>
      <c r="BR35" s="526"/>
      <c r="BS35" s="526"/>
      <c r="BT35" s="526"/>
      <c r="BU35" s="526"/>
      <c r="BV35" s="526"/>
    </row>
    <row r="36" spans="1:74" ht="11.1" customHeight="1" x14ac:dyDescent="0.2">
      <c r="A36" s="81" t="s">
        <v>410</v>
      </c>
      <c r="B36" s="528" t="s">
        <v>1004</v>
      </c>
      <c r="C36" s="347">
        <v>6063.7127356999999</v>
      </c>
      <c r="D36" s="347">
        <v>6064.2047878000003</v>
      </c>
      <c r="E36" s="347">
        <v>6064.2492601000004</v>
      </c>
      <c r="F36" s="347">
        <v>6063.8147209999997</v>
      </c>
      <c r="G36" s="347">
        <v>6063.4321271999997</v>
      </c>
      <c r="H36" s="347">
        <v>6063.7730325000002</v>
      </c>
      <c r="I36" s="347">
        <v>6065.3005528000003</v>
      </c>
      <c r="J36" s="347">
        <v>6067.6440527000004</v>
      </c>
      <c r="K36" s="347">
        <v>6070.2244589000002</v>
      </c>
      <c r="L36" s="347">
        <v>6072.5935943000004</v>
      </c>
      <c r="M36" s="347">
        <v>6074.8268668999999</v>
      </c>
      <c r="N36" s="347">
        <v>6077.1305812000001</v>
      </c>
      <c r="O36" s="347">
        <v>6079.6536833999999</v>
      </c>
      <c r="P36" s="347">
        <v>6082.3156878999998</v>
      </c>
      <c r="Q36" s="347">
        <v>6084.9787507999999</v>
      </c>
      <c r="R36" s="347">
        <v>6087.5810425</v>
      </c>
      <c r="S36" s="347">
        <v>6090.3647891000001</v>
      </c>
      <c r="T36" s="347">
        <v>6093.6482306999997</v>
      </c>
      <c r="U36" s="347">
        <v>6097.6403517999997</v>
      </c>
      <c r="V36" s="347">
        <v>6102.1131140999996</v>
      </c>
      <c r="W36" s="347">
        <v>6106.7292237000001</v>
      </c>
      <c r="X36" s="347">
        <v>6111.2151433999998</v>
      </c>
      <c r="Y36" s="347">
        <v>6115.5523626000004</v>
      </c>
      <c r="Z36" s="347">
        <v>6119.7861277000002</v>
      </c>
      <c r="AA36" s="347">
        <v>6123.9838292000004</v>
      </c>
      <c r="AB36" s="347">
        <v>6128.3014357000002</v>
      </c>
      <c r="AC36" s="347">
        <v>6132.9170600999996</v>
      </c>
      <c r="AD36" s="347">
        <v>6137.8488858000001</v>
      </c>
      <c r="AE36" s="347">
        <v>6142.4753773000002</v>
      </c>
      <c r="AF36" s="347">
        <v>6146.0150695000002</v>
      </c>
      <c r="AG36" s="347">
        <v>6148.0538557</v>
      </c>
      <c r="AH36" s="347">
        <v>6149.6470626999999</v>
      </c>
      <c r="AI36" s="347">
        <v>6152.2173755000003</v>
      </c>
      <c r="AJ36" s="347">
        <v>6156.7361865000003</v>
      </c>
      <c r="AK36" s="347">
        <v>6162.3697169999996</v>
      </c>
      <c r="AL36" s="347">
        <v>6167.8328958000002</v>
      </c>
      <c r="AM36" s="347">
        <v>6172.1518274999999</v>
      </c>
      <c r="AN36" s="347">
        <v>6175.5973199</v>
      </c>
      <c r="AO36" s="347">
        <v>6178.7513568000004</v>
      </c>
      <c r="AP36" s="347">
        <v>6182.0772602999996</v>
      </c>
      <c r="AQ36" s="347">
        <v>6185.5637067999996</v>
      </c>
      <c r="AR36" s="347">
        <v>6189.0807108999998</v>
      </c>
      <c r="AS36" s="347">
        <v>6192.5434893000001</v>
      </c>
      <c r="AT36" s="347">
        <v>6196.0480669999997</v>
      </c>
      <c r="AU36" s="347">
        <v>6199.7356710000004</v>
      </c>
      <c r="AV36" s="347">
        <v>6203.6779837000004</v>
      </c>
      <c r="AW36" s="347">
        <v>6207.6685097</v>
      </c>
      <c r="AX36" s="347">
        <v>6211.4312091000002</v>
      </c>
      <c r="AY36" s="347">
        <v>6214.7472004000001</v>
      </c>
      <c r="AZ36" s="902">
        <v>6217.6262353000002</v>
      </c>
      <c r="BA36" s="358">
        <v>6220.1350000000002</v>
      </c>
      <c r="BB36" s="358">
        <v>6222.3509999999997</v>
      </c>
      <c r="BC36" s="358">
        <v>6224.3940000000002</v>
      </c>
      <c r="BD36" s="358">
        <v>6226.3909999999996</v>
      </c>
      <c r="BE36" s="358">
        <v>6228.4530000000004</v>
      </c>
      <c r="BF36" s="358">
        <v>6230.6059999999998</v>
      </c>
      <c r="BG36" s="358">
        <v>6232.8580000000002</v>
      </c>
      <c r="BH36" s="358">
        <v>6235.2089999999998</v>
      </c>
      <c r="BI36" s="358">
        <v>6237.6409999999996</v>
      </c>
      <c r="BJ36" s="358">
        <v>6240.1270000000004</v>
      </c>
      <c r="BK36" s="358">
        <v>6242.652</v>
      </c>
      <c r="BL36" s="358">
        <v>6245.2380000000003</v>
      </c>
      <c r="BM36" s="358">
        <v>6247.92</v>
      </c>
      <c r="BN36" s="358">
        <v>6250.7070000000003</v>
      </c>
      <c r="BO36" s="358">
        <v>6253.5219999999999</v>
      </c>
      <c r="BP36" s="358">
        <v>6256.2650000000003</v>
      </c>
      <c r="BQ36" s="358">
        <v>6258.8689999999997</v>
      </c>
      <c r="BR36" s="358">
        <v>6261.3850000000002</v>
      </c>
      <c r="BS36" s="358">
        <v>6263.9</v>
      </c>
      <c r="BT36" s="358">
        <v>6266.4790000000003</v>
      </c>
      <c r="BU36" s="358">
        <v>6269.1120000000001</v>
      </c>
      <c r="BV36" s="358">
        <v>6271.7730000000001</v>
      </c>
    </row>
    <row r="37" spans="1:74" ht="11.1" customHeight="1" x14ac:dyDescent="0.2">
      <c r="A37" s="81" t="s">
        <v>411</v>
      </c>
      <c r="B37" s="528" t="s">
        <v>1005</v>
      </c>
      <c r="C37" s="347">
        <v>16007.095020000001</v>
      </c>
      <c r="D37" s="347">
        <v>16007.81799</v>
      </c>
      <c r="E37" s="347">
        <v>16008.48424</v>
      </c>
      <c r="F37" s="347">
        <v>16008.715455</v>
      </c>
      <c r="G37" s="347">
        <v>16009.353144999999</v>
      </c>
      <c r="H37" s="347">
        <v>16011.543777999999</v>
      </c>
      <c r="I37" s="347">
        <v>16016.104455999999</v>
      </c>
      <c r="J37" s="347">
        <v>16022.534819</v>
      </c>
      <c r="K37" s="347">
        <v>16030.005141</v>
      </c>
      <c r="L37" s="347">
        <v>16037.821067999999</v>
      </c>
      <c r="M37" s="347">
        <v>16045.829731</v>
      </c>
      <c r="N37" s="347">
        <v>16054.013629999999</v>
      </c>
      <c r="O37" s="347">
        <v>16062.434757999999</v>
      </c>
      <c r="P37" s="347">
        <v>16071.47307</v>
      </c>
      <c r="Q37" s="347">
        <v>16081.588014999999</v>
      </c>
      <c r="R37" s="347">
        <v>16092.869035</v>
      </c>
      <c r="S37" s="347">
        <v>16103.925565</v>
      </c>
      <c r="T37" s="347">
        <v>16112.997033</v>
      </c>
      <c r="U37" s="347">
        <v>16118.882347999999</v>
      </c>
      <c r="V37" s="347">
        <v>16122.618328</v>
      </c>
      <c r="W37" s="347">
        <v>16125.801269</v>
      </c>
      <c r="X37" s="347">
        <v>16129.688222999999</v>
      </c>
      <c r="Y37" s="347">
        <v>16134.179260000001</v>
      </c>
      <c r="Z37" s="347">
        <v>16138.835206</v>
      </c>
      <c r="AA37" s="347">
        <v>16143.336385000001</v>
      </c>
      <c r="AB37" s="347">
        <v>16147.841116</v>
      </c>
      <c r="AC37" s="347">
        <v>16152.627216000001</v>
      </c>
      <c r="AD37" s="347">
        <v>16157.796102</v>
      </c>
      <c r="AE37" s="347">
        <v>16162.743589</v>
      </c>
      <c r="AF37" s="347">
        <v>16166.689096</v>
      </c>
      <c r="AG37" s="347">
        <v>16169.411005</v>
      </c>
      <c r="AH37" s="347">
        <v>16172.923574</v>
      </c>
      <c r="AI37" s="347">
        <v>16179.800029</v>
      </c>
      <c r="AJ37" s="347">
        <v>16191.648768999999</v>
      </c>
      <c r="AK37" s="347">
        <v>16206.218887000001</v>
      </c>
      <c r="AL37" s="347">
        <v>16220.294648999999</v>
      </c>
      <c r="AM37" s="347">
        <v>16231.405228</v>
      </c>
      <c r="AN37" s="347">
        <v>16240.059429999999</v>
      </c>
      <c r="AO37" s="347">
        <v>16247.510967</v>
      </c>
      <c r="AP37" s="347">
        <v>16254.828228</v>
      </c>
      <c r="AQ37" s="347">
        <v>16262.338307</v>
      </c>
      <c r="AR37" s="347">
        <v>16270.182975</v>
      </c>
      <c r="AS37" s="347">
        <v>16278.481132000001</v>
      </c>
      <c r="AT37" s="347">
        <v>16287.260188</v>
      </c>
      <c r="AU37" s="347">
        <v>16296.524685</v>
      </c>
      <c r="AV37" s="347">
        <v>16306.152314999999</v>
      </c>
      <c r="AW37" s="347">
        <v>16315.513381000001</v>
      </c>
      <c r="AX37" s="347">
        <v>16323.851337</v>
      </c>
      <c r="AY37" s="347">
        <v>16330.579223000001</v>
      </c>
      <c r="AZ37" s="902">
        <v>16335.788404999999</v>
      </c>
      <c r="BA37" s="358">
        <v>16339.74</v>
      </c>
      <c r="BB37" s="358">
        <v>16342.74</v>
      </c>
      <c r="BC37" s="358">
        <v>16345.25</v>
      </c>
      <c r="BD37" s="358">
        <v>16347.79</v>
      </c>
      <c r="BE37" s="358">
        <v>16350.76</v>
      </c>
      <c r="BF37" s="358">
        <v>16354.1</v>
      </c>
      <c r="BG37" s="358">
        <v>16357.61</v>
      </c>
      <c r="BH37" s="358">
        <v>16361.17</v>
      </c>
      <c r="BI37" s="358">
        <v>16364.84</v>
      </c>
      <c r="BJ37" s="358">
        <v>16368.71</v>
      </c>
      <c r="BK37" s="358">
        <v>16372.86</v>
      </c>
      <c r="BL37" s="358">
        <v>16377.2</v>
      </c>
      <c r="BM37" s="358">
        <v>16381.64</v>
      </c>
      <c r="BN37" s="358">
        <v>16386.060000000001</v>
      </c>
      <c r="BO37" s="358">
        <v>16390.29</v>
      </c>
      <c r="BP37" s="358">
        <v>16394.14</v>
      </c>
      <c r="BQ37" s="358">
        <v>16397.509999999998</v>
      </c>
      <c r="BR37" s="358">
        <v>16400.59</v>
      </c>
      <c r="BS37" s="358">
        <v>16403.62</v>
      </c>
      <c r="BT37" s="358">
        <v>16406.8</v>
      </c>
      <c r="BU37" s="358">
        <v>16410.12</v>
      </c>
      <c r="BV37" s="358">
        <v>16413.509999999998</v>
      </c>
    </row>
    <row r="38" spans="1:74" ht="11.1" customHeight="1" x14ac:dyDescent="0.2">
      <c r="A38" s="81" t="s">
        <v>412</v>
      </c>
      <c r="B38" s="528" t="s">
        <v>1006</v>
      </c>
      <c r="C38" s="347">
        <v>18902.759394000001</v>
      </c>
      <c r="D38" s="347">
        <v>18907.053061999999</v>
      </c>
      <c r="E38" s="347">
        <v>18911.487680999999</v>
      </c>
      <c r="F38" s="347">
        <v>18915.740463999999</v>
      </c>
      <c r="G38" s="347">
        <v>18919.935268000001</v>
      </c>
      <c r="H38" s="347">
        <v>18924.307617999999</v>
      </c>
      <c r="I38" s="347">
        <v>18929.012138999999</v>
      </c>
      <c r="J38" s="347">
        <v>18933.879886999999</v>
      </c>
      <c r="K38" s="347">
        <v>18938.66102</v>
      </c>
      <c r="L38" s="347">
        <v>18943.213731</v>
      </c>
      <c r="M38" s="347">
        <v>18947.828336999999</v>
      </c>
      <c r="N38" s="347">
        <v>18952.903191000001</v>
      </c>
      <c r="O38" s="347">
        <v>18958.643549</v>
      </c>
      <c r="P38" s="347">
        <v>18964.482295000002</v>
      </c>
      <c r="Q38" s="347">
        <v>18969.659220000001</v>
      </c>
      <c r="R38" s="347">
        <v>18973.903117999998</v>
      </c>
      <c r="S38" s="347">
        <v>18978.898798999999</v>
      </c>
      <c r="T38" s="347">
        <v>18986.820079000001</v>
      </c>
      <c r="U38" s="347">
        <v>18999.121254000001</v>
      </c>
      <c r="V38" s="347">
        <v>19014.378554999999</v>
      </c>
      <c r="W38" s="347">
        <v>19030.448694999999</v>
      </c>
      <c r="X38" s="347">
        <v>19045.621631000002</v>
      </c>
      <c r="Y38" s="347">
        <v>19059.920291999999</v>
      </c>
      <c r="Z38" s="347">
        <v>19073.80085</v>
      </c>
      <c r="AA38" s="347">
        <v>19087.711434000001</v>
      </c>
      <c r="AB38" s="347">
        <v>19102.067993000001</v>
      </c>
      <c r="AC38" s="347">
        <v>19117.278435</v>
      </c>
      <c r="AD38" s="347">
        <v>19133.339843000002</v>
      </c>
      <c r="AE38" s="347">
        <v>19148.606016999998</v>
      </c>
      <c r="AF38" s="347">
        <v>19161.019931999999</v>
      </c>
      <c r="AG38" s="347">
        <v>19169.537885999998</v>
      </c>
      <c r="AH38" s="347">
        <v>19177.169460000001</v>
      </c>
      <c r="AI38" s="347">
        <v>19187.937554</v>
      </c>
      <c r="AJ38" s="347">
        <v>19204.520788999998</v>
      </c>
      <c r="AK38" s="347">
        <v>19224.220657000002</v>
      </c>
      <c r="AL38" s="347">
        <v>19242.994371000001</v>
      </c>
      <c r="AM38" s="347">
        <v>19257.807971999999</v>
      </c>
      <c r="AN38" s="347">
        <v>19269.662821000002</v>
      </c>
      <c r="AO38" s="347">
        <v>19280.569108</v>
      </c>
      <c r="AP38" s="347">
        <v>19292.102535999999</v>
      </c>
      <c r="AQ38" s="347">
        <v>19304.100857000001</v>
      </c>
      <c r="AR38" s="347">
        <v>19315.967334000001</v>
      </c>
      <c r="AS38" s="347">
        <v>19327.311820999999</v>
      </c>
      <c r="AT38" s="347">
        <v>19338.570519000001</v>
      </c>
      <c r="AU38" s="347">
        <v>19350.38622</v>
      </c>
      <c r="AV38" s="347">
        <v>19363.106368000001</v>
      </c>
      <c r="AW38" s="347">
        <v>19375.897025999999</v>
      </c>
      <c r="AX38" s="347">
        <v>19387.628913</v>
      </c>
      <c r="AY38" s="347">
        <v>19397.422951</v>
      </c>
      <c r="AZ38" s="902">
        <v>19405.400881000001</v>
      </c>
      <c r="BA38" s="358">
        <v>19411.93</v>
      </c>
      <c r="BB38" s="358">
        <v>19417.43</v>
      </c>
      <c r="BC38" s="358">
        <v>19422.46</v>
      </c>
      <c r="BD38" s="358">
        <v>19427.63</v>
      </c>
      <c r="BE38" s="358">
        <v>19433.36</v>
      </c>
      <c r="BF38" s="358">
        <v>19439.5</v>
      </c>
      <c r="BG38" s="358">
        <v>19445.68</v>
      </c>
      <c r="BH38" s="358">
        <v>19451.68</v>
      </c>
      <c r="BI38" s="358">
        <v>19457.599999999999</v>
      </c>
      <c r="BJ38" s="358">
        <v>19463.68</v>
      </c>
      <c r="BK38" s="358">
        <v>19470.05</v>
      </c>
      <c r="BL38" s="358">
        <v>19476.599999999999</v>
      </c>
      <c r="BM38" s="358">
        <v>19483.12</v>
      </c>
      <c r="BN38" s="358">
        <v>19489.46</v>
      </c>
      <c r="BO38" s="358">
        <v>19495.650000000001</v>
      </c>
      <c r="BP38" s="358">
        <v>19501.77</v>
      </c>
      <c r="BQ38" s="358">
        <v>19507.87</v>
      </c>
      <c r="BR38" s="358">
        <v>19513.900000000001</v>
      </c>
      <c r="BS38" s="358">
        <v>19519.78</v>
      </c>
      <c r="BT38" s="358">
        <v>19525.45</v>
      </c>
      <c r="BU38" s="358">
        <v>19530.98</v>
      </c>
      <c r="BV38" s="358">
        <v>19536.43</v>
      </c>
    </row>
    <row r="39" spans="1:74" ht="11.1" customHeight="1" x14ac:dyDescent="0.2">
      <c r="A39" s="81" t="s">
        <v>413</v>
      </c>
      <c r="B39" s="528" t="s">
        <v>1007</v>
      </c>
      <c r="C39" s="347">
        <v>8597.1226824000005</v>
      </c>
      <c r="D39" s="347">
        <v>8602.9857327000009</v>
      </c>
      <c r="E39" s="347">
        <v>8608.8524591999994</v>
      </c>
      <c r="F39" s="347">
        <v>8614.5399285000003</v>
      </c>
      <c r="G39" s="347">
        <v>8620.1756439000001</v>
      </c>
      <c r="H39" s="347">
        <v>8625.9647181</v>
      </c>
      <c r="I39" s="347">
        <v>8632.058626</v>
      </c>
      <c r="J39" s="347">
        <v>8638.3942927000007</v>
      </c>
      <c r="K39" s="347">
        <v>8644.8550056999993</v>
      </c>
      <c r="L39" s="347">
        <v>8651.3572839000008</v>
      </c>
      <c r="M39" s="347">
        <v>8657.9505716000003</v>
      </c>
      <c r="N39" s="347">
        <v>8664.7175447999998</v>
      </c>
      <c r="O39" s="347">
        <v>8671.6947326999998</v>
      </c>
      <c r="P39" s="347">
        <v>8678.7340779999995</v>
      </c>
      <c r="Q39" s="347">
        <v>8685.6413768999992</v>
      </c>
      <c r="R39" s="347">
        <v>8692.3405851000007</v>
      </c>
      <c r="S39" s="347">
        <v>8699.2282954999991</v>
      </c>
      <c r="T39" s="347">
        <v>8706.8192608999998</v>
      </c>
      <c r="U39" s="347">
        <v>8715.4546308000008</v>
      </c>
      <c r="V39" s="347">
        <v>8724.7811443999999</v>
      </c>
      <c r="W39" s="347">
        <v>8734.2719378999991</v>
      </c>
      <c r="X39" s="347">
        <v>8743.4976047</v>
      </c>
      <c r="Y39" s="347">
        <v>8752.4185670999996</v>
      </c>
      <c r="Z39" s="347">
        <v>8761.0927045999997</v>
      </c>
      <c r="AA39" s="347">
        <v>8769.6276543000004</v>
      </c>
      <c r="AB39" s="347">
        <v>8778.3300844000005</v>
      </c>
      <c r="AC39" s="347">
        <v>8787.5564205999999</v>
      </c>
      <c r="AD39" s="347">
        <v>8797.3638998000006</v>
      </c>
      <c r="AE39" s="347">
        <v>8806.6130030000004</v>
      </c>
      <c r="AF39" s="347">
        <v>8813.8650223999994</v>
      </c>
      <c r="AG39" s="347">
        <v>8818.3290849999994</v>
      </c>
      <c r="AH39" s="347">
        <v>8821.8056582000008</v>
      </c>
      <c r="AI39" s="347">
        <v>8826.7430442000004</v>
      </c>
      <c r="AJ39" s="347">
        <v>8834.8419799999992</v>
      </c>
      <c r="AK39" s="347">
        <v>8844.8129405</v>
      </c>
      <c r="AL39" s="347">
        <v>8854.6188356000002</v>
      </c>
      <c r="AM39" s="347">
        <v>8862.7167805999998</v>
      </c>
      <c r="AN39" s="347">
        <v>8869.5407132</v>
      </c>
      <c r="AO39" s="347">
        <v>8876.0187769000004</v>
      </c>
      <c r="AP39" s="347">
        <v>8882.8788107</v>
      </c>
      <c r="AQ39" s="347">
        <v>8890.0474369000003</v>
      </c>
      <c r="AR39" s="347">
        <v>8897.2509733999996</v>
      </c>
      <c r="AS39" s="347">
        <v>8904.3000307999991</v>
      </c>
      <c r="AT39" s="347">
        <v>8911.3423901999995</v>
      </c>
      <c r="AU39" s="347">
        <v>8918.6101252999997</v>
      </c>
      <c r="AV39" s="347">
        <v>8926.2233828999997</v>
      </c>
      <c r="AW39" s="347">
        <v>8933.8546007999994</v>
      </c>
      <c r="AX39" s="347">
        <v>8941.0642898000006</v>
      </c>
      <c r="AY39" s="347">
        <v>8947.5148365999994</v>
      </c>
      <c r="AZ39" s="902">
        <v>8953.2761315000007</v>
      </c>
      <c r="BA39" s="358">
        <v>8958.52</v>
      </c>
      <c r="BB39" s="358">
        <v>8963.4050000000007</v>
      </c>
      <c r="BC39" s="358">
        <v>8968.0349999999999</v>
      </c>
      <c r="BD39" s="358">
        <v>8972.5030000000006</v>
      </c>
      <c r="BE39" s="358">
        <v>8976.9030000000002</v>
      </c>
      <c r="BF39" s="358">
        <v>8981.3410000000003</v>
      </c>
      <c r="BG39" s="358">
        <v>8985.9249999999993</v>
      </c>
      <c r="BH39" s="358">
        <v>8990.7270000000008</v>
      </c>
      <c r="BI39" s="358">
        <v>8995.6620000000003</v>
      </c>
      <c r="BJ39" s="358">
        <v>9000.6119999999992</v>
      </c>
      <c r="BK39" s="358">
        <v>9005.5010000000002</v>
      </c>
      <c r="BL39" s="358">
        <v>9010.4390000000003</v>
      </c>
      <c r="BM39" s="358">
        <v>9015.5830000000005</v>
      </c>
      <c r="BN39" s="358">
        <v>9020.9989999999998</v>
      </c>
      <c r="BO39" s="358">
        <v>9026.3970000000008</v>
      </c>
      <c r="BP39" s="358">
        <v>9031.3970000000008</v>
      </c>
      <c r="BQ39" s="358">
        <v>9035.7530000000006</v>
      </c>
      <c r="BR39" s="358">
        <v>9039.7639999999992</v>
      </c>
      <c r="BS39" s="358">
        <v>9043.8629999999994</v>
      </c>
      <c r="BT39" s="358">
        <v>9048.3850000000002</v>
      </c>
      <c r="BU39" s="358">
        <v>9053.2540000000008</v>
      </c>
      <c r="BV39" s="358">
        <v>9058.2980000000007</v>
      </c>
    </row>
    <row r="40" spans="1:74" ht="11.1" customHeight="1" x14ac:dyDescent="0.2">
      <c r="A40" s="81" t="s">
        <v>414</v>
      </c>
      <c r="B40" s="528" t="s">
        <v>1008</v>
      </c>
      <c r="C40" s="347">
        <v>26810.184988000001</v>
      </c>
      <c r="D40" s="347">
        <v>26844.699605000002</v>
      </c>
      <c r="E40" s="347">
        <v>26879.021295999999</v>
      </c>
      <c r="F40" s="347">
        <v>26913.561298000001</v>
      </c>
      <c r="G40" s="347">
        <v>26948.212329999998</v>
      </c>
      <c r="H40" s="347">
        <v>26982.737477999999</v>
      </c>
      <c r="I40" s="347">
        <v>27016.919328</v>
      </c>
      <c r="J40" s="347">
        <v>27050.618451999999</v>
      </c>
      <c r="K40" s="347">
        <v>27083.714923</v>
      </c>
      <c r="L40" s="347">
        <v>27116.145321</v>
      </c>
      <c r="M40" s="347">
        <v>27148.072278</v>
      </c>
      <c r="N40" s="347">
        <v>27179.714934</v>
      </c>
      <c r="O40" s="347">
        <v>27211.122409</v>
      </c>
      <c r="P40" s="347">
        <v>27241.663725999999</v>
      </c>
      <c r="Q40" s="347">
        <v>27270.53789</v>
      </c>
      <c r="R40" s="347">
        <v>27297.573566999999</v>
      </c>
      <c r="S40" s="347">
        <v>27325.118076999999</v>
      </c>
      <c r="T40" s="347">
        <v>27356.148406</v>
      </c>
      <c r="U40" s="347">
        <v>27392.694818</v>
      </c>
      <c r="V40" s="347">
        <v>27433.000683999999</v>
      </c>
      <c r="W40" s="347">
        <v>27474.362657000001</v>
      </c>
      <c r="X40" s="347">
        <v>27514.580826000001</v>
      </c>
      <c r="Y40" s="347">
        <v>27553.469035999999</v>
      </c>
      <c r="Z40" s="347">
        <v>27591.344572000002</v>
      </c>
      <c r="AA40" s="347">
        <v>27628.666421999998</v>
      </c>
      <c r="AB40" s="347">
        <v>27666.460386999999</v>
      </c>
      <c r="AC40" s="347">
        <v>27705.893972999998</v>
      </c>
      <c r="AD40" s="347">
        <v>27747.162133000002</v>
      </c>
      <c r="AE40" s="347">
        <v>27786.569624</v>
      </c>
      <c r="AF40" s="347">
        <v>27819.448649999998</v>
      </c>
      <c r="AG40" s="347">
        <v>27843.161708</v>
      </c>
      <c r="AH40" s="347">
        <v>27863.192465</v>
      </c>
      <c r="AI40" s="347">
        <v>27887.054878999999</v>
      </c>
      <c r="AJ40" s="347">
        <v>27919.983018999999</v>
      </c>
      <c r="AK40" s="347">
        <v>27958.091413999999</v>
      </c>
      <c r="AL40" s="347">
        <v>27995.214704999999</v>
      </c>
      <c r="AM40" s="347">
        <v>28026.679354</v>
      </c>
      <c r="AN40" s="347">
        <v>28053.779111</v>
      </c>
      <c r="AO40" s="347">
        <v>28079.299548999999</v>
      </c>
      <c r="AP40" s="347">
        <v>28105.482748999999</v>
      </c>
      <c r="AQ40" s="347">
        <v>28132.396822999999</v>
      </c>
      <c r="AR40" s="347">
        <v>28159.566391</v>
      </c>
      <c r="AS40" s="347">
        <v>28186.697935</v>
      </c>
      <c r="AT40" s="347">
        <v>28214.22537</v>
      </c>
      <c r="AU40" s="347">
        <v>28242.764471999999</v>
      </c>
      <c r="AV40" s="347">
        <v>28272.562168</v>
      </c>
      <c r="AW40" s="347">
        <v>28302.390009999999</v>
      </c>
      <c r="AX40" s="347">
        <v>28330.650699000002</v>
      </c>
      <c r="AY40" s="347">
        <v>28356.121722</v>
      </c>
      <c r="AZ40" s="902">
        <v>28379.079695</v>
      </c>
      <c r="BA40" s="358">
        <v>28400.18</v>
      </c>
      <c r="BB40" s="358">
        <v>28420.06</v>
      </c>
      <c r="BC40" s="358">
        <v>28439.4</v>
      </c>
      <c r="BD40" s="358">
        <v>28458.85</v>
      </c>
      <c r="BE40" s="358">
        <v>28478.98</v>
      </c>
      <c r="BF40" s="358">
        <v>28500.05</v>
      </c>
      <c r="BG40" s="358">
        <v>28522.22</v>
      </c>
      <c r="BH40" s="358">
        <v>28545.53</v>
      </c>
      <c r="BI40" s="358">
        <v>28569.45</v>
      </c>
      <c r="BJ40" s="358">
        <v>28593.33</v>
      </c>
      <c r="BK40" s="358">
        <v>28616.720000000001</v>
      </c>
      <c r="BL40" s="358">
        <v>28640</v>
      </c>
      <c r="BM40" s="358">
        <v>28663.74</v>
      </c>
      <c r="BN40" s="358">
        <v>28688.31</v>
      </c>
      <c r="BO40" s="358">
        <v>28713.26</v>
      </c>
      <c r="BP40" s="358">
        <v>28737.89</v>
      </c>
      <c r="BQ40" s="358">
        <v>28761.75</v>
      </c>
      <c r="BR40" s="358">
        <v>28785.200000000001</v>
      </c>
      <c r="BS40" s="358">
        <v>28808.79</v>
      </c>
      <c r="BT40" s="358">
        <v>28832.95</v>
      </c>
      <c r="BU40" s="358">
        <v>28857.59</v>
      </c>
      <c r="BV40" s="358">
        <v>28882.46</v>
      </c>
    </row>
    <row r="41" spans="1:74" ht="11.1" customHeight="1" x14ac:dyDescent="0.2">
      <c r="A41" s="81" t="s">
        <v>415</v>
      </c>
      <c r="B41" s="528" t="s">
        <v>1009</v>
      </c>
      <c r="C41" s="347">
        <v>7770.8051169</v>
      </c>
      <c r="D41" s="347">
        <v>7779.7237478999996</v>
      </c>
      <c r="E41" s="347">
        <v>7788.7475052999998</v>
      </c>
      <c r="F41" s="347">
        <v>7797.8478053999997</v>
      </c>
      <c r="G41" s="347">
        <v>7806.9776148000001</v>
      </c>
      <c r="H41" s="347">
        <v>7816.0852875999999</v>
      </c>
      <c r="I41" s="347">
        <v>7825.1190892000004</v>
      </c>
      <c r="J41" s="347">
        <v>7834.0269313999997</v>
      </c>
      <c r="K41" s="347">
        <v>7842.7566372000001</v>
      </c>
      <c r="L41" s="347">
        <v>7851.2784146000004</v>
      </c>
      <c r="M41" s="347">
        <v>7859.6520108000004</v>
      </c>
      <c r="N41" s="347">
        <v>7867.9595578999997</v>
      </c>
      <c r="O41" s="347">
        <v>7876.2502406000003</v>
      </c>
      <c r="P41" s="347">
        <v>7884.4414543000003</v>
      </c>
      <c r="Q41" s="347">
        <v>7892.4176471999999</v>
      </c>
      <c r="R41" s="347">
        <v>7900.1320397999998</v>
      </c>
      <c r="S41" s="347">
        <v>7907.8129424999997</v>
      </c>
      <c r="T41" s="347">
        <v>7915.7574384</v>
      </c>
      <c r="U41" s="347">
        <v>7924.1724612999997</v>
      </c>
      <c r="V41" s="347">
        <v>7932.9043492000001</v>
      </c>
      <c r="W41" s="347">
        <v>7941.7092908000004</v>
      </c>
      <c r="X41" s="347">
        <v>7950.3772811999997</v>
      </c>
      <c r="Y41" s="347">
        <v>7958.8335392999998</v>
      </c>
      <c r="Z41" s="347">
        <v>7967.0370903000003</v>
      </c>
      <c r="AA41" s="347">
        <v>7975.0193316000004</v>
      </c>
      <c r="AB41" s="347">
        <v>7983.1011492999996</v>
      </c>
      <c r="AC41" s="347">
        <v>7991.6758019999997</v>
      </c>
      <c r="AD41" s="347">
        <v>8000.8421434000002</v>
      </c>
      <c r="AE41" s="347">
        <v>8009.5214073999996</v>
      </c>
      <c r="AF41" s="347">
        <v>8016.3404227999999</v>
      </c>
      <c r="AG41" s="347">
        <v>8020.5308118000003</v>
      </c>
      <c r="AH41" s="347">
        <v>8023.7433692000004</v>
      </c>
      <c r="AI41" s="347">
        <v>8028.2336831000002</v>
      </c>
      <c r="AJ41" s="347">
        <v>8035.5772315000004</v>
      </c>
      <c r="AK41" s="347">
        <v>8044.6290527000001</v>
      </c>
      <c r="AL41" s="347">
        <v>8053.5640752999998</v>
      </c>
      <c r="AM41" s="347">
        <v>8061.0115696000003</v>
      </c>
      <c r="AN41" s="347">
        <v>8067.4181742000001</v>
      </c>
      <c r="AO41" s="347">
        <v>8073.6848698000003</v>
      </c>
      <c r="AP41" s="347">
        <v>8080.5172304999996</v>
      </c>
      <c r="AQ41" s="347">
        <v>8087.8392047999996</v>
      </c>
      <c r="AR41" s="347">
        <v>8095.3793346000002</v>
      </c>
      <c r="AS41" s="347">
        <v>8102.9416964000002</v>
      </c>
      <c r="AT41" s="347">
        <v>8110.6325034000001</v>
      </c>
      <c r="AU41" s="347">
        <v>8118.6335032999996</v>
      </c>
      <c r="AV41" s="347">
        <v>8127.0190689999999</v>
      </c>
      <c r="AW41" s="347">
        <v>8135.4340746999997</v>
      </c>
      <c r="AX41" s="347">
        <v>8143.4160202000003</v>
      </c>
      <c r="AY41" s="347">
        <v>8150.6093442000001</v>
      </c>
      <c r="AZ41" s="902">
        <v>8157.0862424999996</v>
      </c>
      <c r="BA41" s="358">
        <v>8163.0259999999998</v>
      </c>
      <c r="BB41" s="358">
        <v>8168.5990000000002</v>
      </c>
      <c r="BC41" s="358">
        <v>8173.9440000000004</v>
      </c>
      <c r="BD41" s="358">
        <v>8179.19</v>
      </c>
      <c r="BE41" s="358">
        <v>8184.4489999999996</v>
      </c>
      <c r="BF41" s="358">
        <v>8189.7669999999998</v>
      </c>
      <c r="BG41" s="358">
        <v>8195.1710000000003</v>
      </c>
      <c r="BH41" s="358">
        <v>8200.6720000000005</v>
      </c>
      <c r="BI41" s="358">
        <v>8206.2129999999997</v>
      </c>
      <c r="BJ41" s="358">
        <v>8211.723</v>
      </c>
      <c r="BK41" s="358">
        <v>8217.1650000000009</v>
      </c>
      <c r="BL41" s="358">
        <v>8222.6470000000008</v>
      </c>
      <c r="BM41" s="358">
        <v>8228.3169999999991</v>
      </c>
      <c r="BN41" s="358">
        <v>8234.2479999999996</v>
      </c>
      <c r="BO41" s="358">
        <v>8240.2199999999993</v>
      </c>
      <c r="BP41" s="358">
        <v>8245.9419999999991</v>
      </c>
      <c r="BQ41" s="358">
        <v>8251.223</v>
      </c>
      <c r="BR41" s="358">
        <v>8256.2610000000004</v>
      </c>
      <c r="BS41" s="358">
        <v>8261.3559999999998</v>
      </c>
      <c r="BT41" s="358">
        <v>8266.7369999999992</v>
      </c>
      <c r="BU41" s="358">
        <v>8272.3549999999996</v>
      </c>
      <c r="BV41" s="358">
        <v>8278.0910000000003</v>
      </c>
    </row>
    <row r="42" spans="1:74" ht="11.1" customHeight="1" x14ac:dyDescent="0.2">
      <c r="A42" s="81" t="s">
        <v>416</v>
      </c>
      <c r="B42" s="528" t="s">
        <v>1010</v>
      </c>
      <c r="C42" s="347">
        <v>15679.440504</v>
      </c>
      <c r="D42" s="347">
        <v>15697.587890999999</v>
      </c>
      <c r="E42" s="347">
        <v>15715.743047</v>
      </c>
      <c r="F42" s="347">
        <v>15734.336676000001</v>
      </c>
      <c r="G42" s="347">
        <v>15753.188402</v>
      </c>
      <c r="H42" s="347">
        <v>15771.965077000001</v>
      </c>
      <c r="I42" s="347">
        <v>15790.410748</v>
      </c>
      <c r="J42" s="347">
        <v>15808.578233</v>
      </c>
      <c r="K42" s="347">
        <v>15826.597544</v>
      </c>
      <c r="L42" s="347">
        <v>15844.578681000001</v>
      </c>
      <c r="M42" s="347">
        <v>15862.551598</v>
      </c>
      <c r="N42" s="347">
        <v>15880.526238</v>
      </c>
      <c r="O42" s="347">
        <v>15898.427487999999</v>
      </c>
      <c r="P42" s="347">
        <v>15915.840013999999</v>
      </c>
      <c r="Q42" s="347">
        <v>15932.263424999999</v>
      </c>
      <c r="R42" s="347">
        <v>15947.563061999999</v>
      </c>
      <c r="S42" s="347">
        <v>15963.067193000001</v>
      </c>
      <c r="T42" s="347">
        <v>15980.469819</v>
      </c>
      <c r="U42" s="347">
        <v>16000.924631</v>
      </c>
      <c r="V42" s="347">
        <v>16023.4241</v>
      </c>
      <c r="W42" s="347">
        <v>16046.420388</v>
      </c>
      <c r="X42" s="347">
        <v>16068.649482000001</v>
      </c>
      <c r="Y42" s="347">
        <v>16089.982655</v>
      </c>
      <c r="Z42" s="347">
        <v>16110.575008</v>
      </c>
      <c r="AA42" s="347">
        <v>16130.675184</v>
      </c>
      <c r="AB42" s="347">
        <v>16150.906021999999</v>
      </c>
      <c r="AC42" s="347">
        <v>16171.983904999999</v>
      </c>
      <c r="AD42" s="347">
        <v>16194.051785</v>
      </c>
      <c r="AE42" s="347">
        <v>16214.958873</v>
      </c>
      <c r="AF42" s="347">
        <v>16231.980949000001</v>
      </c>
      <c r="AG42" s="347">
        <v>16243.604147</v>
      </c>
      <c r="AH42" s="347">
        <v>16253.156026000001</v>
      </c>
      <c r="AI42" s="347">
        <v>16265.174498</v>
      </c>
      <c r="AJ42" s="347">
        <v>16282.820576</v>
      </c>
      <c r="AK42" s="347">
        <v>16303.747672</v>
      </c>
      <c r="AL42" s="347">
        <v>16324.232298000001</v>
      </c>
      <c r="AM42" s="347">
        <v>16341.458188000001</v>
      </c>
      <c r="AN42" s="347">
        <v>16356.237963</v>
      </c>
      <c r="AO42" s="347">
        <v>16370.291464</v>
      </c>
      <c r="AP42" s="347">
        <v>16384.993244000001</v>
      </c>
      <c r="AQ42" s="347">
        <v>16400.336697999999</v>
      </c>
      <c r="AR42" s="347">
        <v>16415.969928999999</v>
      </c>
      <c r="AS42" s="347">
        <v>16431.646950999999</v>
      </c>
      <c r="AT42" s="347">
        <v>16447.545426000001</v>
      </c>
      <c r="AU42" s="347">
        <v>16463.948928000002</v>
      </c>
      <c r="AV42" s="347">
        <v>16480.982012</v>
      </c>
      <c r="AW42" s="347">
        <v>16498.133164999999</v>
      </c>
      <c r="AX42" s="347">
        <v>16514.731857999999</v>
      </c>
      <c r="AY42" s="347">
        <v>16530.229019999999</v>
      </c>
      <c r="AZ42" s="902">
        <v>16544.561418000001</v>
      </c>
      <c r="BA42" s="358">
        <v>16557.79</v>
      </c>
      <c r="BB42" s="358">
        <v>16570.060000000001</v>
      </c>
      <c r="BC42" s="358">
        <v>16581.900000000001</v>
      </c>
      <c r="BD42" s="358">
        <v>16593.93</v>
      </c>
      <c r="BE42" s="358">
        <v>16606.61</v>
      </c>
      <c r="BF42" s="358">
        <v>16619.830000000002</v>
      </c>
      <c r="BG42" s="358">
        <v>16633.310000000001</v>
      </c>
      <c r="BH42" s="358">
        <v>16646.849999999999</v>
      </c>
      <c r="BI42" s="358">
        <v>16660.509999999998</v>
      </c>
      <c r="BJ42" s="358">
        <v>16674.400000000001</v>
      </c>
      <c r="BK42" s="358">
        <v>16688.59</v>
      </c>
      <c r="BL42" s="358">
        <v>16702.939999999999</v>
      </c>
      <c r="BM42" s="358">
        <v>16717.259999999998</v>
      </c>
      <c r="BN42" s="358">
        <v>16731.39</v>
      </c>
      <c r="BO42" s="358">
        <v>16745.32</v>
      </c>
      <c r="BP42" s="358">
        <v>16759.080000000002</v>
      </c>
      <c r="BQ42" s="358">
        <v>16772.7</v>
      </c>
      <c r="BR42" s="358">
        <v>16786.2</v>
      </c>
      <c r="BS42" s="358">
        <v>16799.599999999999</v>
      </c>
      <c r="BT42" s="358">
        <v>16812.939999999999</v>
      </c>
      <c r="BU42" s="358">
        <v>16826.240000000002</v>
      </c>
      <c r="BV42" s="358">
        <v>16839.509999999998</v>
      </c>
    </row>
    <row r="43" spans="1:74" ht="11.1" customHeight="1" x14ac:dyDescent="0.2">
      <c r="A43" s="81" t="s">
        <v>417</v>
      </c>
      <c r="B43" s="528" t="s">
        <v>1011</v>
      </c>
      <c r="C43" s="347">
        <v>9654.7095776000006</v>
      </c>
      <c r="D43" s="347">
        <v>9661.9539826</v>
      </c>
      <c r="E43" s="347">
        <v>9668.3939530999996</v>
      </c>
      <c r="F43" s="347">
        <v>9673.9015204999996</v>
      </c>
      <c r="G43" s="347">
        <v>9680.1784315999994</v>
      </c>
      <c r="H43" s="347">
        <v>9689.3838620999995</v>
      </c>
      <c r="I43" s="347">
        <v>9702.9487480999996</v>
      </c>
      <c r="J43" s="347">
        <v>9719.3910675999996</v>
      </c>
      <c r="K43" s="347">
        <v>9736.5005591000008</v>
      </c>
      <c r="L43" s="347">
        <v>9752.5461421</v>
      </c>
      <c r="M43" s="347">
        <v>9767.7134607999997</v>
      </c>
      <c r="N43" s="347">
        <v>9782.6673405000001</v>
      </c>
      <c r="O43" s="347">
        <v>9797.9112258999994</v>
      </c>
      <c r="P43" s="347">
        <v>9813.3030388999996</v>
      </c>
      <c r="Q43" s="347">
        <v>9828.5393208000005</v>
      </c>
      <c r="R43" s="347">
        <v>9843.4403562999996</v>
      </c>
      <c r="S43" s="347">
        <v>9858.3214029999999</v>
      </c>
      <c r="T43" s="347">
        <v>9873.6214620999999</v>
      </c>
      <c r="U43" s="347">
        <v>9889.6582096000002</v>
      </c>
      <c r="V43" s="347">
        <v>9906.2640222000009</v>
      </c>
      <c r="W43" s="347">
        <v>9923.1499514999996</v>
      </c>
      <c r="X43" s="347">
        <v>9940.0595049000003</v>
      </c>
      <c r="Y43" s="347">
        <v>9956.8660134999991</v>
      </c>
      <c r="Z43" s="347">
        <v>9973.4752638999998</v>
      </c>
      <c r="AA43" s="347">
        <v>9989.9052200000006</v>
      </c>
      <c r="AB43" s="347">
        <v>10006.622552999999</v>
      </c>
      <c r="AC43" s="347">
        <v>10024.206111</v>
      </c>
      <c r="AD43" s="347">
        <v>10042.740612</v>
      </c>
      <c r="AE43" s="347">
        <v>10060.334247000001</v>
      </c>
      <c r="AF43" s="347">
        <v>10074.601081000001</v>
      </c>
      <c r="AG43" s="347">
        <v>10084.145646000001</v>
      </c>
      <c r="AH43" s="347">
        <v>10091.534366</v>
      </c>
      <c r="AI43" s="347">
        <v>10100.324135999999</v>
      </c>
      <c r="AJ43" s="347">
        <v>10113.057583</v>
      </c>
      <c r="AK43" s="347">
        <v>10128.220256000001</v>
      </c>
      <c r="AL43" s="347">
        <v>10143.283437</v>
      </c>
      <c r="AM43" s="347">
        <v>10156.3218</v>
      </c>
      <c r="AN43" s="347">
        <v>10167.823575</v>
      </c>
      <c r="AO43" s="347">
        <v>10178.880384</v>
      </c>
      <c r="AP43" s="347">
        <v>10190.351484000001</v>
      </c>
      <c r="AQ43" s="347">
        <v>10202.166665999999</v>
      </c>
      <c r="AR43" s="347">
        <v>10214.023359000001</v>
      </c>
      <c r="AS43" s="347">
        <v>10225.709731000001</v>
      </c>
      <c r="AT43" s="347">
        <v>10237.376923</v>
      </c>
      <c r="AU43" s="347">
        <v>10249.266817</v>
      </c>
      <c r="AV43" s="347">
        <v>10261.521011000001</v>
      </c>
      <c r="AW43" s="347">
        <v>10273.879967000001</v>
      </c>
      <c r="AX43" s="347">
        <v>10285.983866</v>
      </c>
      <c r="AY43" s="347">
        <v>10297.533772000001</v>
      </c>
      <c r="AZ43" s="902">
        <v>10308.474287999999</v>
      </c>
      <c r="BA43" s="358">
        <v>10318.81</v>
      </c>
      <c r="BB43" s="358">
        <v>10328.6</v>
      </c>
      <c r="BC43" s="358">
        <v>10338.11</v>
      </c>
      <c r="BD43" s="358">
        <v>10347.66</v>
      </c>
      <c r="BE43" s="358">
        <v>10357.51</v>
      </c>
      <c r="BF43" s="358">
        <v>10367.61</v>
      </c>
      <c r="BG43" s="358">
        <v>10377.879999999999</v>
      </c>
      <c r="BH43" s="358">
        <v>10388.23</v>
      </c>
      <c r="BI43" s="358">
        <v>10398.67</v>
      </c>
      <c r="BJ43" s="358">
        <v>10409.23</v>
      </c>
      <c r="BK43" s="358">
        <v>10419.92</v>
      </c>
      <c r="BL43" s="358">
        <v>10430.75</v>
      </c>
      <c r="BM43" s="358">
        <v>10441.73</v>
      </c>
      <c r="BN43" s="358">
        <v>10452.81</v>
      </c>
      <c r="BO43" s="358">
        <v>10463.879999999999</v>
      </c>
      <c r="BP43" s="358">
        <v>10474.790000000001</v>
      </c>
      <c r="BQ43" s="358">
        <v>10485.43</v>
      </c>
      <c r="BR43" s="358">
        <v>10495.92</v>
      </c>
      <c r="BS43" s="358">
        <v>10506.46</v>
      </c>
      <c r="BT43" s="358">
        <v>10517.18</v>
      </c>
      <c r="BU43" s="358">
        <v>10528.05</v>
      </c>
      <c r="BV43" s="358">
        <v>10539</v>
      </c>
    </row>
    <row r="44" spans="1:74" ht="11.1" customHeight="1" x14ac:dyDescent="0.2">
      <c r="A44" s="81" t="s">
        <v>418</v>
      </c>
      <c r="B44" s="528" t="s">
        <v>1014</v>
      </c>
      <c r="C44" s="347">
        <v>18902.054530000001</v>
      </c>
      <c r="D44" s="347">
        <v>18907.769916000001</v>
      </c>
      <c r="E44" s="347">
        <v>18912.620557999999</v>
      </c>
      <c r="F44" s="347">
        <v>18916.329980999999</v>
      </c>
      <c r="G44" s="347">
        <v>18920.720504000001</v>
      </c>
      <c r="H44" s="347">
        <v>18928.139148999999</v>
      </c>
      <c r="I44" s="347">
        <v>18940.153330000001</v>
      </c>
      <c r="J44" s="347">
        <v>18955.212050999999</v>
      </c>
      <c r="K44" s="347">
        <v>18970.984711000001</v>
      </c>
      <c r="L44" s="347">
        <v>18985.640214999999</v>
      </c>
      <c r="M44" s="347">
        <v>18999.345493000001</v>
      </c>
      <c r="N44" s="347">
        <v>19012.766982000001</v>
      </c>
      <c r="O44" s="347">
        <v>19026.485240000002</v>
      </c>
      <c r="P44" s="347">
        <v>19040.73731</v>
      </c>
      <c r="Q44" s="347">
        <v>19055.674354999999</v>
      </c>
      <c r="R44" s="347">
        <v>19071.277588000001</v>
      </c>
      <c r="S44" s="347">
        <v>19086.848410999999</v>
      </c>
      <c r="T44" s="347">
        <v>19101.518271000001</v>
      </c>
      <c r="U44" s="347">
        <v>19114.736026999999</v>
      </c>
      <c r="V44" s="347">
        <v>19127.220166999999</v>
      </c>
      <c r="W44" s="347">
        <v>19140.006587</v>
      </c>
      <c r="X44" s="347">
        <v>19153.861357000002</v>
      </c>
      <c r="Y44" s="347">
        <v>19168.471242</v>
      </c>
      <c r="Z44" s="347">
        <v>19183.253176999999</v>
      </c>
      <c r="AA44" s="347">
        <v>19197.863376000001</v>
      </c>
      <c r="AB44" s="347">
        <v>19212.915148</v>
      </c>
      <c r="AC44" s="347">
        <v>19229.261076999999</v>
      </c>
      <c r="AD44" s="347">
        <v>19247.051900999999</v>
      </c>
      <c r="AE44" s="347">
        <v>19263.630967000001</v>
      </c>
      <c r="AF44" s="347">
        <v>19275.639779000001</v>
      </c>
      <c r="AG44" s="347">
        <v>19281.173728999998</v>
      </c>
      <c r="AH44" s="347">
        <v>19284.143784</v>
      </c>
      <c r="AI44" s="347">
        <v>19289.914800999999</v>
      </c>
      <c r="AJ44" s="347">
        <v>19302.243585</v>
      </c>
      <c r="AK44" s="347">
        <v>19318.454718000001</v>
      </c>
      <c r="AL44" s="347">
        <v>19334.264733</v>
      </c>
      <c r="AM44" s="347">
        <v>19346.428682999998</v>
      </c>
      <c r="AN44" s="347">
        <v>19355.855721</v>
      </c>
      <c r="AO44" s="347">
        <v>19364.493524000001</v>
      </c>
      <c r="AP44" s="347">
        <v>19373.887201000001</v>
      </c>
      <c r="AQ44" s="347">
        <v>19383.971598</v>
      </c>
      <c r="AR44" s="347">
        <v>19394.278993</v>
      </c>
      <c r="AS44" s="347">
        <v>19404.507130999998</v>
      </c>
      <c r="AT44" s="347">
        <v>19415.015630000002</v>
      </c>
      <c r="AU44" s="347">
        <v>19426.329579000001</v>
      </c>
      <c r="AV44" s="347">
        <v>19438.677277999999</v>
      </c>
      <c r="AW44" s="347">
        <v>19451.099893999999</v>
      </c>
      <c r="AX44" s="347">
        <v>19462.341808000001</v>
      </c>
      <c r="AY44" s="347">
        <v>19471.441590999999</v>
      </c>
      <c r="AZ44" s="902">
        <v>19478.614579000001</v>
      </c>
      <c r="BA44" s="358">
        <v>19484.37</v>
      </c>
      <c r="BB44" s="358">
        <v>19489.25</v>
      </c>
      <c r="BC44" s="358">
        <v>19493.939999999999</v>
      </c>
      <c r="BD44" s="358">
        <v>19499.16</v>
      </c>
      <c r="BE44" s="358">
        <v>19505.41</v>
      </c>
      <c r="BF44" s="358">
        <v>19512.38</v>
      </c>
      <c r="BG44" s="358">
        <v>19519.54</v>
      </c>
      <c r="BH44" s="358">
        <v>19526.52</v>
      </c>
      <c r="BI44" s="358">
        <v>19533.490000000002</v>
      </c>
      <c r="BJ44" s="358">
        <v>19540.79</v>
      </c>
      <c r="BK44" s="358">
        <v>19548.669999999998</v>
      </c>
      <c r="BL44" s="358">
        <v>19557</v>
      </c>
      <c r="BM44" s="358">
        <v>19565.599999999999</v>
      </c>
      <c r="BN44" s="358">
        <v>19574.29</v>
      </c>
      <c r="BO44" s="358">
        <v>19583.009999999998</v>
      </c>
      <c r="BP44" s="358">
        <v>19591.73</v>
      </c>
      <c r="BQ44" s="358">
        <v>19600.43</v>
      </c>
      <c r="BR44" s="358">
        <v>19609.189999999999</v>
      </c>
      <c r="BS44" s="358">
        <v>19618.14</v>
      </c>
      <c r="BT44" s="358">
        <v>19627.34</v>
      </c>
      <c r="BU44" s="358">
        <v>19636.740000000002</v>
      </c>
      <c r="BV44" s="358">
        <v>19646.23</v>
      </c>
    </row>
    <row r="45" spans="1:74" ht="11.1" customHeight="1" x14ac:dyDescent="0.2">
      <c r="A45" s="81"/>
      <c r="B45" s="91" t="s">
        <v>1403</v>
      </c>
      <c r="C45" s="521"/>
      <c r="D45" s="521"/>
      <c r="E45" s="521"/>
      <c r="F45" s="521"/>
      <c r="G45" s="521"/>
      <c r="H45" s="521"/>
      <c r="I45" s="521"/>
      <c r="J45" s="521"/>
      <c r="K45" s="521"/>
      <c r="L45" s="521"/>
      <c r="M45" s="521"/>
      <c r="N45" s="521"/>
      <c r="O45" s="521"/>
      <c r="P45" s="521"/>
      <c r="Q45" s="521"/>
      <c r="R45" s="521"/>
      <c r="S45" s="521"/>
      <c r="T45" s="521"/>
      <c r="U45" s="521"/>
      <c r="V45" s="521"/>
      <c r="W45" s="521"/>
      <c r="X45" s="521"/>
      <c r="Y45" s="521"/>
      <c r="Z45" s="521"/>
      <c r="AA45" s="521"/>
      <c r="AB45" s="521"/>
      <c r="AC45" s="521"/>
      <c r="AD45" s="521"/>
      <c r="AE45" s="521"/>
      <c r="AF45" s="521"/>
      <c r="AG45" s="521"/>
      <c r="AH45" s="521"/>
      <c r="AI45" s="521"/>
      <c r="AJ45" s="521"/>
      <c r="AK45" s="521"/>
      <c r="AL45" s="521"/>
      <c r="AM45" s="521"/>
      <c r="AN45" s="521"/>
      <c r="AO45" s="521"/>
      <c r="AP45" s="521"/>
      <c r="AQ45" s="521"/>
      <c r="AR45" s="521"/>
      <c r="AS45" s="521"/>
      <c r="AT45" s="521"/>
      <c r="AU45" s="521"/>
      <c r="AV45" s="521"/>
      <c r="AW45" s="521"/>
      <c r="AX45" s="521"/>
      <c r="AY45" s="521"/>
      <c r="AZ45" s="965"/>
      <c r="BA45" s="527"/>
      <c r="BB45" s="527"/>
      <c r="BC45" s="527"/>
      <c r="BD45" s="527"/>
      <c r="BE45" s="527"/>
      <c r="BF45" s="527"/>
      <c r="BG45" s="527"/>
      <c r="BH45" s="527"/>
      <c r="BI45" s="527"/>
      <c r="BJ45" s="527"/>
      <c r="BK45" s="527"/>
      <c r="BL45" s="527"/>
      <c r="BM45" s="527"/>
      <c r="BN45" s="527"/>
      <c r="BO45" s="527"/>
      <c r="BP45" s="527"/>
      <c r="BQ45" s="527"/>
      <c r="BR45" s="527"/>
      <c r="BS45" s="527"/>
      <c r="BT45" s="527"/>
      <c r="BU45" s="527"/>
      <c r="BV45" s="527"/>
    </row>
    <row r="46" spans="1:74" ht="11.1" customHeight="1" x14ac:dyDescent="0.2">
      <c r="A46" s="81" t="s">
        <v>419</v>
      </c>
      <c r="B46" s="528" t="s">
        <v>1004</v>
      </c>
      <c r="C46" s="343">
        <v>7.3808395062000001</v>
      </c>
      <c r="D46" s="343">
        <v>7.3990876542999997</v>
      </c>
      <c r="E46" s="343">
        <v>7.4172728394999998</v>
      </c>
      <c r="F46" s="343">
        <v>7.4364024690999999</v>
      </c>
      <c r="G46" s="343">
        <v>7.4537061727999996</v>
      </c>
      <c r="H46" s="343">
        <v>7.4701913580000001</v>
      </c>
      <c r="I46" s="343">
        <v>7.4899962963000002</v>
      </c>
      <c r="J46" s="343">
        <v>7.5017407406999999</v>
      </c>
      <c r="K46" s="343">
        <v>7.5095629629999996</v>
      </c>
      <c r="L46" s="343">
        <v>7.5044998557999998</v>
      </c>
      <c r="M46" s="343">
        <v>7.5111999639000002</v>
      </c>
      <c r="N46" s="343">
        <v>7.5207001803000004</v>
      </c>
      <c r="O46" s="343">
        <v>7.5402051846999996</v>
      </c>
      <c r="P46" s="343">
        <v>7.5499021074000003</v>
      </c>
      <c r="Q46" s="343">
        <v>7.5569956284000002</v>
      </c>
      <c r="R46" s="343">
        <v>7.5556068267000001</v>
      </c>
      <c r="S46" s="343">
        <v>7.5619027347000003</v>
      </c>
      <c r="T46" s="343">
        <v>7.5700044315000001</v>
      </c>
      <c r="U46" s="343">
        <v>7.5845185078000004</v>
      </c>
      <c r="V46" s="343">
        <v>7.5927768393999999</v>
      </c>
      <c r="W46" s="343">
        <v>7.5993860169999996</v>
      </c>
      <c r="X46" s="343">
        <v>7.6030831522</v>
      </c>
      <c r="Y46" s="343">
        <v>7.6073411880000004</v>
      </c>
      <c r="Z46" s="343">
        <v>7.6108972360999996</v>
      </c>
      <c r="AA46" s="343">
        <v>7.6135155209000001</v>
      </c>
      <c r="AB46" s="343">
        <v>7.6158444252999997</v>
      </c>
      <c r="AC46" s="343">
        <v>7.6176481737000001</v>
      </c>
      <c r="AD46" s="343">
        <v>7.6183384707000004</v>
      </c>
      <c r="AE46" s="343">
        <v>7.6195331285999996</v>
      </c>
      <c r="AF46" s="343">
        <v>7.6206438520999997</v>
      </c>
      <c r="AG46" s="343">
        <v>7.6212279164999996</v>
      </c>
      <c r="AH46" s="343">
        <v>7.6225028145999998</v>
      </c>
      <c r="AI46" s="343">
        <v>7.6240258219000001</v>
      </c>
      <c r="AJ46" s="343">
        <v>7.6279799717000003</v>
      </c>
      <c r="AK46" s="343">
        <v>7.6283619219999999</v>
      </c>
      <c r="AL46" s="343">
        <v>7.6273547063000002</v>
      </c>
      <c r="AM46" s="343">
        <v>7.6224122844000002</v>
      </c>
      <c r="AN46" s="343">
        <v>7.6205362668000003</v>
      </c>
      <c r="AO46" s="343">
        <v>7.6191806133000002</v>
      </c>
      <c r="AP46" s="343">
        <v>7.6208453317</v>
      </c>
      <c r="AQ46" s="343">
        <v>7.6186554004999998</v>
      </c>
      <c r="AR46" s="343">
        <v>7.6151108274999997</v>
      </c>
      <c r="AS46" s="343">
        <v>7.6080693571999998</v>
      </c>
      <c r="AT46" s="343">
        <v>7.6034221921</v>
      </c>
      <c r="AU46" s="343">
        <v>7.5990270767999997</v>
      </c>
      <c r="AV46" s="343">
        <v>7.5924828194999998</v>
      </c>
      <c r="AW46" s="343">
        <v>7.5903926973000004</v>
      </c>
      <c r="AX46" s="343">
        <v>7.5903555186</v>
      </c>
      <c r="AY46" s="343">
        <v>7.5947347725999999</v>
      </c>
      <c r="AZ46" s="898">
        <v>7.5970308636999997</v>
      </c>
      <c r="BA46" s="354">
        <v>7.5996069999999998</v>
      </c>
      <c r="BB46" s="354">
        <v>7.6023139999999998</v>
      </c>
      <c r="BC46" s="354">
        <v>7.6055640000000002</v>
      </c>
      <c r="BD46" s="354">
        <v>7.6092060000000004</v>
      </c>
      <c r="BE46" s="354">
        <v>7.6140020000000002</v>
      </c>
      <c r="BF46" s="354">
        <v>7.6178619999999997</v>
      </c>
      <c r="BG46" s="354">
        <v>7.6215450000000002</v>
      </c>
      <c r="BH46" s="354">
        <v>7.6252209999999998</v>
      </c>
      <c r="BI46" s="354">
        <v>7.6284239999999999</v>
      </c>
      <c r="BJ46" s="354">
        <v>7.6313240000000002</v>
      </c>
      <c r="BK46" s="354">
        <v>7.6337469999999996</v>
      </c>
      <c r="BL46" s="354">
        <v>7.6361699999999999</v>
      </c>
      <c r="BM46" s="354">
        <v>7.6384189999999998</v>
      </c>
      <c r="BN46" s="354">
        <v>7.6406169999999998</v>
      </c>
      <c r="BO46" s="354">
        <v>7.6424279999999998</v>
      </c>
      <c r="BP46" s="354">
        <v>7.643974</v>
      </c>
      <c r="BQ46" s="354">
        <v>7.6452330000000002</v>
      </c>
      <c r="BR46" s="354">
        <v>7.6462659999999998</v>
      </c>
      <c r="BS46" s="354">
        <v>7.6470510000000003</v>
      </c>
      <c r="BT46" s="354">
        <v>7.647589</v>
      </c>
      <c r="BU46" s="354">
        <v>7.6478780000000004</v>
      </c>
      <c r="BV46" s="354">
        <v>7.6479189999999999</v>
      </c>
    </row>
    <row r="47" spans="1:74" ht="11.1" customHeight="1" x14ac:dyDescent="0.2">
      <c r="A47" s="81" t="s">
        <v>420</v>
      </c>
      <c r="B47" s="528" t="s">
        <v>1005</v>
      </c>
      <c r="C47" s="343">
        <v>19.467714815000001</v>
      </c>
      <c r="D47" s="343">
        <v>19.523192593000001</v>
      </c>
      <c r="E47" s="343">
        <v>19.574692593000002</v>
      </c>
      <c r="F47" s="343">
        <v>19.609469136000001</v>
      </c>
      <c r="G47" s="343">
        <v>19.662572839999999</v>
      </c>
      <c r="H47" s="343">
        <v>19.721258025000001</v>
      </c>
      <c r="I47" s="343">
        <v>19.811341975000001</v>
      </c>
      <c r="J47" s="343">
        <v>19.861827160000001</v>
      </c>
      <c r="K47" s="343">
        <v>19.898530864000001</v>
      </c>
      <c r="L47" s="343">
        <v>19.898710465000001</v>
      </c>
      <c r="M47" s="343">
        <v>19.924908171999999</v>
      </c>
      <c r="N47" s="343">
        <v>19.954381363</v>
      </c>
      <c r="O47" s="343">
        <v>19.998136507000002</v>
      </c>
      <c r="P47" s="343">
        <v>20.025905816000002</v>
      </c>
      <c r="Q47" s="343">
        <v>20.048695759000001</v>
      </c>
      <c r="R47" s="343">
        <v>20.052574778</v>
      </c>
      <c r="S47" s="343">
        <v>20.075854657000001</v>
      </c>
      <c r="T47" s="343">
        <v>20.104603836999999</v>
      </c>
      <c r="U47" s="343">
        <v>20.153700204</v>
      </c>
      <c r="V47" s="343">
        <v>20.182229574000001</v>
      </c>
      <c r="W47" s="343">
        <v>20.205069834</v>
      </c>
      <c r="X47" s="343">
        <v>20.210916923999999</v>
      </c>
      <c r="Y47" s="343">
        <v>20.230857005000001</v>
      </c>
      <c r="Z47" s="343">
        <v>20.253586018</v>
      </c>
      <c r="AA47" s="343">
        <v>20.282398508</v>
      </c>
      <c r="AB47" s="343">
        <v>20.308234475999999</v>
      </c>
      <c r="AC47" s="343">
        <v>20.334388468</v>
      </c>
      <c r="AD47" s="343">
        <v>20.367837861999998</v>
      </c>
      <c r="AE47" s="343">
        <v>20.389394867</v>
      </c>
      <c r="AF47" s="343">
        <v>20.406036861</v>
      </c>
      <c r="AG47" s="343">
        <v>20.409205818</v>
      </c>
      <c r="AH47" s="343">
        <v>20.422436311999999</v>
      </c>
      <c r="AI47" s="343">
        <v>20.437170318</v>
      </c>
      <c r="AJ47" s="343">
        <v>20.453941928999999</v>
      </c>
      <c r="AK47" s="343">
        <v>20.471282382999998</v>
      </c>
      <c r="AL47" s="343">
        <v>20.489725775</v>
      </c>
      <c r="AM47" s="343">
        <v>20.520682241999999</v>
      </c>
      <c r="AN47" s="343">
        <v>20.532773905999999</v>
      </c>
      <c r="AO47" s="343">
        <v>20.537410906000002</v>
      </c>
      <c r="AP47" s="343">
        <v>20.515668213000001</v>
      </c>
      <c r="AQ47" s="343">
        <v>20.519589654000001</v>
      </c>
      <c r="AR47" s="343">
        <v>20.530250199000001</v>
      </c>
      <c r="AS47" s="343">
        <v>20.564534668</v>
      </c>
      <c r="AT47" s="343">
        <v>20.576009810999999</v>
      </c>
      <c r="AU47" s="343">
        <v>20.581560444000001</v>
      </c>
      <c r="AV47" s="343">
        <v>20.569471297</v>
      </c>
      <c r="AW47" s="343">
        <v>20.571959369000002</v>
      </c>
      <c r="AX47" s="343">
        <v>20.577309386</v>
      </c>
      <c r="AY47" s="343">
        <v>20.589527537999999</v>
      </c>
      <c r="AZ47" s="898">
        <v>20.597596804999998</v>
      </c>
      <c r="BA47" s="354">
        <v>20.605519999999999</v>
      </c>
      <c r="BB47" s="354">
        <v>20.612089999999998</v>
      </c>
      <c r="BC47" s="354">
        <v>20.620640000000002</v>
      </c>
      <c r="BD47" s="354">
        <v>20.62997</v>
      </c>
      <c r="BE47" s="354">
        <v>20.64142</v>
      </c>
      <c r="BF47" s="354">
        <v>20.651260000000001</v>
      </c>
      <c r="BG47" s="354">
        <v>20.660830000000001</v>
      </c>
      <c r="BH47" s="354">
        <v>20.671510000000001</v>
      </c>
      <c r="BI47" s="354">
        <v>20.679559999999999</v>
      </c>
      <c r="BJ47" s="354">
        <v>20.686330000000002</v>
      </c>
      <c r="BK47" s="354">
        <v>20.690919999999998</v>
      </c>
      <c r="BL47" s="354">
        <v>20.69584</v>
      </c>
      <c r="BM47" s="354">
        <v>20.70018</v>
      </c>
      <c r="BN47" s="354">
        <v>20.704689999999999</v>
      </c>
      <c r="BO47" s="354">
        <v>20.7073</v>
      </c>
      <c r="BP47" s="354">
        <v>20.708749999999998</v>
      </c>
      <c r="BQ47" s="354">
        <v>20.708570000000002</v>
      </c>
      <c r="BR47" s="354">
        <v>20.708079999999999</v>
      </c>
      <c r="BS47" s="354">
        <v>20.706800000000001</v>
      </c>
      <c r="BT47" s="354">
        <v>20.704730000000001</v>
      </c>
      <c r="BU47" s="354">
        <v>20.70186</v>
      </c>
      <c r="BV47" s="354">
        <v>20.6982</v>
      </c>
    </row>
    <row r="48" spans="1:74" ht="11.1" customHeight="1" x14ac:dyDescent="0.2">
      <c r="A48" s="81" t="s">
        <v>421</v>
      </c>
      <c r="B48" s="528" t="s">
        <v>1006</v>
      </c>
      <c r="C48" s="343">
        <v>21.851762962999999</v>
      </c>
      <c r="D48" s="343">
        <v>21.903496296</v>
      </c>
      <c r="E48" s="343">
        <v>21.952740741</v>
      </c>
      <c r="F48" s="343">
        <v>21.993372839999999</v>
      </c>
      <c r="G48" s="343">
        <v>22.042232099</v>
      </c>
      <c r="H48" s="343">
        <v>22.093195061999999</v>
      </c>
      <c r="I48" s="343">
        <v>22.164444444000001</v>
      </c>
      <c r="J48" s="343">
        <v>22.205977778000001</v>
      </c>
      <c r="K48" s="343">
        <v>22.235977777999999</v>
      </c>
      <c r="L48" s="343">
        <v>22.229391516</v>
      </c>
      <c r="M48" s="343">
        <v>22.255114546000001</v>
      </c>
      <c r="N48" s="343">
        <v>22.288093937999999</v>
      </c>
      <c r="O48" s="343">
        <v>22.344990483</v>
      </c>
      <c r="P48" s="343">
        <v>22.379987009000001</v>
      </c>
      <c r="Q48" s="343">
        <v>22.409744306</v>
      </c>
      <c r="R48" s="343">
        <v>22.429404052999999</v>
      </c>
      <c r="S48" s="343">
        <v>22.452326631999998</v>
      </c>
      <c r="T48" s="343">
        <v>22.473653721000002</v>
      </c>
      <c r="U48" s="343">
        <v>22.499208978999999</v>
      </c>
      <c r="V48" s="343">
        <v>22.512977347</v>
      </c>
      <c r="W48" s="343">
        <v>22.520782484000001</v>
      </c>
      <c r="X48" s="343">
        <v>22.509568497</v>
      </c>
      <c r="Y48" s="343">
        <v>22.515239088000001</v>
      </c>
      <c r="Z48" s="343">
        <v>22.524738366000001</v>
      </c>
      <c r="AA48" s="343">
        <v>22.543544084000001</v>
      </c>
      <c r="AB48" s="343">
        <v>22.556592420000001</v>
      </c>
      <c r="AC48" s="343">
        <v>22.569361127000001</v>
      </c>
      <c r="AD48" s="343">
        <v>22.583264056000001</v>
      </c>
      <c r="AE48" s="343">
        <v>22.594413117999999</v>
      </c>
      <c r="AF48" s="343">
        <v>22.604222163999999</v>
      </c>
      <c r="AG48" s="343">
        <v>22.612808649000002</v>
      </c>
      <c r="AH48" s="343">
        <v>22.61984957</v>
      </c>
      <c r="AI48" s="343">
        <v>22.625462383999999</v>
      </c>
      <c r="AJ48" s="343">
        <v>22.628317649</v>
      </c>
      <c r="AK48" s="343">
        <v>22.632071326999998</v>
      </c>
      <c r="AL48" s="343">
        <v>22.635393977</v>
      </c>
      <c r="AM48" s="343">
        <v>22.633698061</v>
      </c>
      <c r="AN48" s="343">
        <v>22.639599310000001</v>
      </c>
      <c r="AO48" s="343">
        <v>22.648510185999999</v>
      </c>
      <c r="AP48" s="343">
        <v>22.666724198000001</v>
      </c>
      <c r="AQ48" s="343">
        <v>22.676934194000001</v>
      </c>
      <c r="AR48" s="343">
        <v>22.685433686</v>
      </c>
      <c r="AS48" s="343">
        <v>22.701523795</v>
      </c>
      <c r="AT48" s="343">
        <v>22.699626432999999</v>
      </c>
      <c r="AU48" s="343">
        <v>22.689042724</v>
      </c>
      <c r="AV48" s="343">
        <v>22.646344497000001</v>
      </c>
      <c r="AW48" s="343">
        <v>22.635959219</v>
      </c>
      <c r="AX48" s="343">
        <v>22.634458720000001</v>
      </c>
      <c r="AY48" s="343">
        <v>22.653409168</v>
      </c>
      <c r="AZ48" s="898">
        <v>22.661003600000001</v>
      </c>
      <c r="BA48" s="354">
        <v>22.668810000000001</v>
      </c>
      <c r="BB48" s="354">
        <v>22.676030000000001</v>
      </c>
      <c r="BC48" s="354">
        <v>22.684850000000001</v>
      </c>
      <c r="BD48" s="354">
        <v>22.694469999999999</v>
      </c>
      <c r="BE48" s="354">
        <v>22.707339999999999</v>
      </c>
      <c r="BF48" s="354">
        <v>22.716719999999999</v>
      </c>
      <c r="BG48" s="354">
        <v>22.725059999999999</v>
      </c>
      <c r="BH48" s="354">
        <v>22.73208</v>
      </c>
      <c r="BI48" s="354">
        <v>22.73854</v>
      </c>
      <c r="BJ48" s="354">
        <v>22.744160000000001</v>
      </c>
      <c r="BK48" s="354">
        <v>22.747309999999999</v>
      </c>
      <c r="BL48" s="354">
        <v>22.752479999999998</v>
      </c>
      <c r="BM48" s="354">
        <v>22.758040000000001</v>
      </c>
      <c r="BN48" s="354">
        <v>22.766200000000001</v>
      </c>
      <c r="BO48" s="354">
        <v>22.770879999999998</v>
      </c>
      <c r="BP48" s="354">
        <v>22.774290000000001</v>
      </c>
      <c r="BQ48" s="354">
        <v>22.774930000000001</v>
      </c>
      <c r="BR48" s="354">
        <v>22.77694</v>
      </c>
      <c r="BS48" s="354">
        <v>22.778829999999999</v>
      </c>
      <c r="BT48" s="354">
        <v>22.78058</v>
      </c>
      <c r="BU48" s="354">
        <v>22.7822</v>
      </c>
      <c r="BV48" s="354">
        <v>22.78369</v>
      </c>
    </row>
    <row r="49" spans="1:74" ht="11.1" customHeight="1" x14ac:dyDescent="0.2">
      <c r="A49" s="81" t="s">
        <v>422</v>
      </c>
      <c r="B49" s="528" t="s">
        <v>1007</v>
      </c>
      <c r="C49" s="343">
        <v>10.64601358</v>
      </c>
      <c r="D49" s="343">
        <v>10.664183951</v>
      </c>
      <c r="E49" s="343">
        <v>10.681802469000001</v>
      </c>
      <c r="F49" s="343">
        <v>10.694765432000001</v>
      </c>
      <c r="G49" s="343">
        <v>10.714358024999999</v>
      </c>
      <c r="H49" s="343">
        <v>10.736476543</v>
      </c>
      <c r="I49" s="343">
        <v>10.769708641999999</v>
      </c>
      <c r="J49" s="343">
        <v>10.790438271999999</v>
      </c>
      <c r="K49" s="343">
        <v>10.807253085999999</v>
      </c>
      <c r="L49" s="343">
        <v>10.811532286</v>
      </c>
      <c r="M49" s="343">
        <v>10.826983072000001</v>
      </c>
      <c r="N49" s="343">
        <v>10.844984642</v>
      </c>
      <c r="O49" s="343">
        <v>10.87224267</v>
      </c>
      <c r="P49" s="343">
        <v>10.890316556</v>
      </c>
      <c r="Q49" s="343">
        <v>10.905911974</v>
      </c>
      <c r="R49" s="343">
        <v>10.91729342</v>
      </c>
      <c r="S49" s="343">
        <v>10.929233526000001</v>
      </c>
      <c r="T49" s="343">
        <v>10.939996789</v>
      </c>
      <c r="U49" s="343">
        <v>10.947804165000001</v>
      </c>
      <c r="V49" s="343">
        <v>10.957548024999999</v>
      </c>
      <c r="W49" s="343">
        <v>10.967449326000001</v>
      </c>
      <c r="X49" s="343">
        <v>10.979659012000001</v>
      </c>
      <c r="Y49" s="343">
        <v>10.988261984999999</v>
      </c>
      <c r="Z49" s="343">
        <v>10.995409189</v>
      </c>
      <c r="AA49" s="343">
        <v>10.996700647000001</v>
      </c>
      <c r="AB49" s="343">
        <v>11.004236299</v>
      </c>
      <c r="AC49" s="343">
        <v>11.013616165</v>
      </c>
      <c r="AD49" s="343">
        <v>11.032210382000001</v>
      </c>
      <c r="AE49" s="343">
        <v>11.039751078</v>
      </c>
      <c r="AF49" s="343">
        <v>11.043608387000001</v>
      </c>
      <c r="AG49" s="343">
        <v>11.036067316</v>
      </c>
      <c r="AH49" s="343">
        <v>11.038344099</v>
      </c>
      <c r="AI49" s="343">
        <v>11.042723742</v>
      </c>
      <c r="AJ49" s="343">
        <v>11.055439853999999</v>
      </c>
      <c r="AK49" s="343">
        <v>11.059350008999999</v>
      </c>
      <c r="AL49" s="343">
        <v>11.060687817</v>
      </c>
      <c r="AM49" s="343">
        <v>11.05298054</v>
      </c>
      <c r="AN49" s="343">
        <v>11.054028204</v>
      </c>
      <c r="AO49" s="343">
        <v>11.057358073</v>
      </c>
      <c r="AP49" s="343">
        <v>11.066741054</v>
      </c>
      <c r="AQ49" s="343">
        <v>11.071807151</v>
      </c>
      <c r="AR49" s="343">
        <v>11.076327273</v>
      </c>
      <c r="AS49" s="343">
        <v>11.075820303</v>
      </c>
      <c r="AT49" s="343">
        <v>11.082609308</v>
      </c>
      <c r="AU49" s="343">
        <v>11.092213172999999</v>
      </c>
      <c r="AV49" s="343">
        <v>11.110003671999999</v>
      </c>
      <c r="AW49" s="343">
        <v>11.121208426999999</v>
      </c>
      <c r="AX49" s="343">
        <v>11.131199212</v>
      </c>
      <c r="AY49" s="343">
        <v>11.139612908</v>
      </c>
      <c r="AZ49" s="898">
        <v>11.147448091999999</v>
      </c>
      <c r="BA49" s="354">
        <v>11.154339999999999</v>
      </c>
      <c r="BB49" s="354">
        <v>11.158720000000001</v>
      </c>
      <c r="BC49" s="354">
        <v>11.164910000000001</v>
      </c>
      <c r="BD49" s="354">
        <v>11.171340000000001</v>
      </c>
      <c r="BE49" s="354">
        <v>11.17869</v>
      </c>
      <c r="BF49" s="354">
        <v>11.18507</v>
      </c>
      <c r="BG49" s="354">
        <v>11.19117</v>
      </c>
      <c r="BH49" s="354">
        <v>11.19722</v>
      </c>
      <c r="BI49" s="354">
        <v>11.202579999999999</v>
      </c>
      <c r="BJ49" s="354">
        <v>11.20749</v>
      </c>
      <c r="BK49" s="354">
        <v>11.211510000000001</v>
      </c>
      <c r="BL49" s="354">
        <v>11.21583</v>
      </c>
      <c r="BM49" s="354">
        <v>11.22</v>
      </c>
      <c r="BN49" s="354">
        <v>11.224270000000001</v>
      </c>
      <c r="BO49" s="354">
        <v>11.227980000000001</v>
      </c>
      <c r="BP49" s="354">
        <v>11.23137</v>
      </c>
      <c r="BQ49" s="354">
        <v>11.23427</v>
      </c>
      <c r="BR49" s="354">
        <v>11.23715</v>
      </c>
      <c r="BS49" s="354">
        <v>11.23983</v>
      </c>
      <c r="BT49" s="354">
        <v>11.242319999999999</v>
      </c>
      <c r="BU49" s="354">
        <v>11.24461</v>
      </c>
      <c r="BV49" s="354">
        <v>11.24671</v>
      </c>
    </row>
    <row r="50" spans="1:74" ht="11.1" customHeight="1" x14ac:dyDescent="0.2">
      <c r="A50" s="81" t="s">
        <v>423</v>
      </c>
      <c r="B50" s="528" t="s">
        <v>1008</v>
      </c>
      <c r="C50" s="343">
        <v>29.525865432</v>
      </c>
      <c r="D50" s="343">
        <v>29.611535801999999</v>
      </c>
      <c r="E50" s="343">
        <v>29.708498765000002</v>
      </c>
      <c r="F50" s="343">
        <v>29.834981481</v>
      </c>
      <c r="G50" s="343">
        <v>29.940859259</v>
      </c>
      <c r="H50" s="343">
        <v>30.044359259</v>
      </c>
      <c r="I50" s="343">
        <v>30.166079012000001</v>
      </c>
      <c r="J50" s="343">
        <v>30.249375309000001</v>
      </c>
      <c r="K50" s="343">
        <v>30.314845679000001</v>
      </c>
      <c r="L50" s="343">
        <v>30.328164672</v>
      </c>
      <c r="M50" s="343">
        <v>30.383727278999999</v>
      </c>
      <c r="N50" s="343">
        <v>30.447208049</v>
      </c>
      <c r="O50" s="343">
        <v>30.535232959999998</v>
      </c>
      <c r="P50" s="343">
        <v>30.602080569999998</v>
      </c>
      <c r="Q50" s="343">
        <v>30.664376858000001</v>
      </c>
      <c r="R50" s="343">
        <v>30.719449994000001</v>
      </c>
      <c r="S50" s="343">
        <v>30.774647510000001</v>
      </c>
      <c r="T50" s="343">
        <v>30.827297575999999</v>
      </c>
      <c r="U50" s="343">
        <v>30.871649343000001</v>
      </c>
      <c r="V50" s="343">
        <v>30.923517646000001</v>
      </c>
      <c r="W50" s="343">
        <v>30.977151633999998</v>
      </c>
      <c r="X50" s="343">
        <v>31.040303435999999</v>
      </c>
      <c r="Y50" s="343">
        <v>31.091654702</v>
      </c>
      <c r="Z50" s="343">
        <v>31.138957558000001</v>
      </c>
      <c r="AA50" s="343">
        <v>31.179313870000001</v>
      </c>
      <c r="AB50" s="343">
        <v>31.220693509</v>
      </c>
      <c r="AC50" s="343">
        <v>31.260198339999999</v>
      </c>
      <c r="AD50" s="343">
        <v>31.304433001</v>
      </c>
      <c r="AE50" s="343">
        <v>31.335234736</v>
      </c>
      <c r="AF50" s="343">
        <v>31.359208185</v>
      </c>
      <c r="AG50" s="343">
        <v>31.367371287000001</v>
      </c>
      <c r="AH50" s="343">
        <v>31.384424708000001</v>
      </c>
      <c r="AI50" s="343">
        <v>31.401386386999999</v>
      </c>
      <c r="AJ50" s="343">
        <v>31.413067099999999</v>
      </c>
      <c r="AK50" s="343">
        <v>31.433737213000001</v>
      </c>
      <c r="AL50" s="343">
        <v>31.458207503000001</v>
      </c>
      <c r="AM50" s="343">
        <v>31.49501137</v>
      </c>
      <c r="AN50" s="343">
        <v>31.520681960000001</v>
      </c>
      <c r="AO50" s="343">
        <v>31.543752675</v>
      </c>
      <c r="AP50" s="343">
        <v>31.573451722000001</v>
      </c>
      <c r="AQ50" s="343">
        <v>31.584401532000001</v>
      </c>
      <c r="AR50" s="343">
        <v>31.585830311999999</v>
      </c>
      <c r="AS50" s="343">
        <v>31.569215459999999</v>
      </c>
      <c r="AT50" s="343">
        <v>31.557994130000001</v>
      </c>
      <c r="AU50" s="343">
        <v>31.543643720999999</v>
      </c>
      <c r="AV50" s="343">
        <v>31.510096121</v>
      </c>
      <c r="AW50" s="343">
        <v>31.501538638</v>
      </c>
      <c r="AX50" s="343">
        <v>31.501903160000001</v>
      </c>
      <c r="AY50" s="343">
        <v>31.519036118999999</v>
      </c>
      <c r="AZ50" s="898">
        <v>31.531359825999999</v>
      </c>
      <c r="BA50" s="354">
        <v>31.546720000000001</v>
      </c>
      <c r="BB50" s="354">
        <v>31.56541</v>
      </c>
      <c r="BC50" s="354">
        <v>31.58663</v>
      </c>
      <c r="BD50" s="354">
        <v>31.610669999999999</v>
      </c>
      <c r="BE50" s="354">
        <v>31.641449999999999</v>
      </c>
      <c r="BF50" s="354">
        <v>31.668199999999999</v>
      </c>
      <c r="BG50" s="354">
        <v>31.69483</v>
      </c>
      <c r="BH50" s="354">
        <v>31.723549999999999</v>
      </c>
      <c r="BI50" s="354">
        <v>31.748290000000001</v>
      </c>
      <c r="BJ50" s="354">
        <v>31.771260000000002</v>
      </c>
      <c r="BK50" s="354">
        <v>31.791039999999999</v>
      </c>
      <c r="BL50" s="354">
        <v>31.81155</v>
      </c>
      <c r="BM50" s="354">
        <v>31.83135</v>
      </c>
      <c r="BN50" s="354">
        <v>31.850490000000001</v>
      </c>
      <c r="BO50" s="354">
        <v>31.868880000000001</v>
      </c>
      <c r="BP50" s="354">
        <v>31.88655</v>
      </c>
      <c r="BQ50" s="354">
        <v>31.90372</v>
      </c>
      <c r="BR50" s="354">
        <v>31.919799999999999</v>
      </c>
      <c r="BS50" s="354">
        <v>31.935009999999998</v>
      </c>
      <c r="BT50" s="354">
        <v>31.949349999999999</v>
      </c>
      <c r="BU50" s="354">
        <v>31.962810000000001</v>
      </c>
      <c r="BV50" s="354">
        <v>31.9754</v>
      </c>
    </row>
    <row r="51" spans="1:74" ht="11.1" customHeight="1" x14ac:dyDescent="0.2">
      <c r="A51" s="81" t="s">
        <v>424</v>
      </c>
      <c r="B51" s="528" t="s">
        <v>1009</v>
      </c>
      <c r="C51" s="343">
        <v>8.3773555555999994</v>
      </c>
      <c r="D51" s="343">
        <v>8.4003333333000008</v>
      </c>
      <c r="E51" s="343">
        <v>8.4223111111000009</v>
      </c>
      <c r="F51" s="343">
        <v>8.4391654320999994</v>
      </c>
      <c r="G51" s="343">
        <v>8.4622358025000004</v>
      </c>
      <c r="H51" s="343">
        <v>8.4873987654</v>
      </c>
      <c r="I51" s="343">
        <v>8.5236567901000004</v>
      </c>
      <c r="J51" s="343">
        <v>8.5462530864000001</v>
      </c>
      <c r="K51" s="343">
        <v>8.5641901234999995</v>
      </c>
      <c r="L51" s="343">
        <v>8.5687456822999994</v>
      </c>
      <c r="M51" s="343">
        <v>8.5839058650000002</v>
      </c>
      <c r="N51" s="343">
        <v>8.6009484526000008</v>
      </c>
      <c r="O51" s="343">
        <v>8.6259018871999995</v>
      </c>
      <c r="P51" s="343">
        <v>8.6421879531000005</v>
      </c>
      <c r="Q51" s="343">
        <v>8.6558350923000003</v>
      </c>
      <c r="R51" s="343">
        <v>8.6620694983999993</v>
      </c>
      <c r="S51" s="343">
        <v>8.6740191393000003</v>
      </c>
      <c r="T51" s="343">
        <v>8.6869102085000005</v>
      </c>
      <c r="U51" s="343">
        <v>8.7032904082000009</v>
      </c>
      <c r="V51" s="343">
        <v>8.7161535572000002</v>
      </c>
      <c r="W51" s="343">
        <v>8.7280473577999995</v>
      </c>
      <c r="X51" s="343">
        <v>8.7393203260999996</v>
      </c>
      <c r="Y51" s="343">
        <v>8.7490140428000007</v>
      </c>
      <c r="Z51" s="343">
        <v>8.7574770239999999</v>
      </c>
      <c r="AA51" s="343">
        <v>8.7626266663999992</v>
      </c>
      <c r="AB51" s="343">
        <v>8.7701901290999995</v>
      </c>
      <c r="AC51" s="343">
        <v>8.7780848087999992</v>
      </c>
      <c r="AD51" s="343">
        <v>8.7886467929999998</v>
      </c>
      <c r="AE51" s="343">
        <v>8.7954518409000002</v>
      </c>
      <c r="AF51" s="343">
        <v>8.8008360401000001</v>
      </c>
      <c r="AG51" s="343">
        <v>8.8024023514999996</v>
      </c>
      <c r="AH51" s="343">
        <v>8.8067426327000007</v>
      </c>
      <c r="AI51" s="343">
        <v>8.8114598443999999</v>
      </c>
      <c r="AJ51" s="343">
        <v>8.8194502706000009</v>
      </c>
      <c r="AK51" s="343">
        <v>8.8227491307000001</v>
      </c>
      <c r="AL51" s="343">
        <v>8.8242527084999995</v>
      </c>
      <c r="AM51" s="343">
        <v>8.8185049907999993</v>
      </c>
      <c r="AN51" s="343">
        <v>8.8205100139999999</v>
      </c>
      <c r="AO51" s="343">
        <v>8.8248117647999997</v>
      </c>
      <c r="AP51" s="343">
        <v>8.8352868949999994</v>
      </c>
      <c r="AQ51" s="343">
        <v>8.8412746122999994</v>
      </c>
      <c r="AR51" s="343">
        <v>8.8466515685000005</v>
      </c>
      <c r="AS51" s="343">
        <v>8.8528153579000008</v>
      </c>
      <c r="AT51" s="343">
        <v>8.8559225960999992</v>
      </c>
      <c r="AU51" s="343">
        <v>8.8573708774999993</v>
      </c>
      <c r="AV51" s="343">
        <v>8.8531828526999998</v>
      </c>
      <c r="AW51" s="343">
        <v>8.8542962322999994</v>
      </c>
      <c r="AX51" s="343">
        <v>8.8567336670000003</v>
      </c>
      <c r="AY51" s="343">
        <v>8.8614371809999994</v>
      </c>
      <c r="AZ51" s="898">
        <v>8.8658162078</v>
      </c>
      <c r="BA51" s="354">
        <v>8.8708130000000001</v>
      </c>
      <c r="BB51" s="354">
        <v>8.8767910000000008</v>
      </c>
      <c r="BC51" s="354">
        <v>8.8827499999999997</v>
      </c>
      <c r="BD51" s="354">
        <v>8.8890519999999995</v>
      </c>
      <c r="BE51" s="354">
        <v>8.8966189999999994</v>
      </c>
      <c r="BF51" s="354">
        <v>8.9029209999999992</v>
      </c>
      <c r="BG51" s="354">
        <v>8.9088770000000004</v>
      </c>
      <c r="BH51" s="354">
        <v>8.9144729999999992</v>
      </c>
      <c r="BI51" s="354">
        <v>8.9197489999999995</v>
      </c>
      <c r="BJ51" s="354">
        <v>8.92469</v>
      </c>
      <c r="BK51" s="354">
        <v>8.9286110000000001</v>
      </c>
      <c r="BL51" s="354">
        <v>8.9333969999999994</v>
      </c>
      <c r="BM51" s="354">
        <v>8.9383619999999997</v>
      </c>
      <c r="BN51" s="354">
        <v>8.9442599999999999</v>
      </c>
      <c r="BO51" s="354">
        <v>8.9490189999999998</v>
      </c>
      <c r="BP51" s="354">
        <v>8.9533930000000002</v>
      </c>
      <c r="BQ51" s="354">
        <v>8.9567169999999994</v>
      </c>
      <c r="BR51" s="354">
        <v>8.9608179999999997</v>
      </c>
      <c r="BS51" s="354">
        <v>8.9650309999999998</v>
      </c>
      <c r="BT51" s="354">
        <v>8.9693559999999994</v>
      </c>
      <c r="BU51" s="354">
        <v>8.9737939999999998</v>
      </c>
      <c r="BV51" s="354">
        <v>8.9783449999999991</v>
      </c>
    </row>
    <row r="52" spans="1:74" ht="11.1" customHeight="1" x14ac:dyDescent="0.2">
      <c r="A52" s="81" t="s">
        <v>425</v>
      </c>
      <c r="B52" s="528" t="s">
        <v>1010</v>
      </c>
      <c r="C52" s="343">
        <v>18.057154320999999</v>
      </c>
      <c r="D52" s="343">
        <v>18.117880246999999</v>
      </c>
      <c r="E52" s="343">
        <v>18.183765432000001</v>
      </c>
      <c r="F52" s="343">
        <v>18.254938272</v>
      </c>
      <c r="G52" s="343">
        <v>18.331045678999999</v>
      </c>
      <c r="H52" s="343">
        <v>18.412216049000001</v>
      </c>
      <c r="I52" s="343">
        <v>18.525609877000001</v>
      </c>
      <c r="J52" s="343">
        <v>18.596535801999998</v>
      </c>
      <c r="K52" s="343">
        <v>18.652154321000001</v>
      </c>
      <c r="L52" s="343">
        <v>18.667111536</v>
      </c>
      <c r="M52" s="343">
        <v>18.711130661999999</v>
      </c>
      <c r="N52" s="343">
        <v>18.758857802000001</v>
      </c>
      <c r="O52" s="343">
        <v>18.824233330999999</v>
      </c>
      <c r="P52" s="343">
        <v>18.868921218000001</v>
      </c>
      <c r="Q52" s="343">
        <v>18.906861837000001</v>
      </c>
      <c r="R52" s="343">
        <v>18.931604163999999</v>
      </c>
      <c r="S52" s="343">
        <v>18.960888517000001</v>
      </c>
      <c r="T52" s="343">
        <v>18.988263870000001</v>
      </c>
      <c r="U52" s="343">
        <v>19.010546938000001</v>
      </c>
      <c r="V52" s="343">
        <v>19.036491757</v>
      </c>
      <c r="W52" s="343">
        <v>19.062915041</v>
      </c>
      <c r="X52" s="343">
        <v>19.090982313000001</v>
      </c>
      <c r="Y52" s="343">
        <v>19.117488385000001</v>
      </c>
      <c r="Z52" s="343">
        <v>19.143598779000001</v>
      </c>
      <c r="AA52" s="343">
        <v>19.170922079</v>
      </c>
      <c r="AB52" s="343">
        <v>19.195034679999999</v>
      </c>
      <c r="AC52" s="343">
        <v>19.217545167000001</v>
      </c>
      <c r="AD52" s="343">
        <v>19.240386740999998</v>
      </c>
      <c r="AE52" s="343">
        <v>19.258243096000001</v>
      </c>
      <c r="AF52" s="343">
        <v>19.273047434999999</v>
      </c>
      <c r="AG52" s="343">
        <v>19.277640906999999</v>
      </c>
      <c r="AH52" s="343">
        <v>19.291710350999999</v>
      </c>
      <c r="AI52" s="343">
        <v>19.308096916</v>
      </c>
      <c r="AJ52" s="343">
        <v>19.328937489000001</v>
      </c>
      <c r="AK52" s="343">
        <v>19.348355631</v>
      </c>
      <c r="AL52" s="343">
        <v>19.368488228</v>
      </c>
      <c r="AM52" s="343">
        <v>19.393516136999999</v>
      </c>
      <c r="AN52" s="343">
        <v>19.411942003</v>
      </c>
      <c r="AO52" s="343">
        <v>19.427946682999998</v>
      </c>
      <c r="AP52" s="343">
        <v>19.442982456999999</v>
      </c>
      <c r="AQ52" s="343">
        <v>19.453055553999999</v>
      </c>
      <c r="AR52" s="343">
        <v>19.459618252999999</v>
      </c>
      <c r="AS52" s="343">
        <v>19.460017529000002</v>
      </c>
      <c r="AT52" s="343">
        <v>19.461549206000001</v>
      </c>
      <c r="AU52" s="343">
        <v>19.461560255999999</v>
      </c>
      <c r="AV52" s="343">
        <v>19.451351922000001</v>
      </c>
      <c r="AW52" s="343">
        <v>19.454845788</v>
      </c>
      <c r="AX52" s="343">
        <v>19.463343094999999</v>
      </c>
      <c r="AY52" s="343">
        <v>19.483553484000002</v>
      </c>
      <c r="AZ52" s="898">
        <v>19.497025443999998</v>
      </c>
      <c r="BA52" s="354">
        <v>19.510470000000002</v>
      </c>
      <c r="BB52" s="354">
        <v>19.52215</v>
      </c>
      <c r="BC52" s="354">
        <v>19.536829999999998</v>
      </c>
      <c r="BD52" s="354">
        <v>19.552800000000001</v>
      </c>
      <c r="BE52" s="354">
        <v>19.57161</v>
      </c>
      <c r="BF52" s="354">
        <v>19.588940000000001</v>
      </c>
      <c r="BG52" s="354">
        <v>19.606359999999999</v>
      </c>
      <c r="BH52" s="354">
        <v>19.624369999999999</v>
      </c>
      <c r="BI52" s="354">
        <v>19.6416</v>
      </c>
      <c r="BJ52" s="354">
        <v>19.658550000000002</v>
      </c>
      <c r="BK52" s="354">
        <v>19.675439999999998</v>
      </c>
      <c r="BL52" s="354">
        <v>19.691659999999999</v>
      </c>
      <c r="BM52" s="354">
        <v>19.707419999999999</v>
      </c>
      <c r="BN52" s="354">
        <v>19.722950000000001</v>
      </c>
      <c r="BO52" s="354">
        <v>19.737649999999999</v>
      </c>
      <c r="BP52" s="354">
        <v>19.751740000000002</v>
      </c>
      <c r="BQ52" s="354">
        <v>19.765049999999999</v>
      </c>
      <c r="BR52" s="354">
        <v>19.778040000000001</v>
      </c>
      <c r="BS52" s="354">
        <v>19.79055</v>
      </c>
      <c r="BT52" s="354">
        <v>19.802579999999999</v>
      </c>
      <c r="BU52" s="354">
        <v>19.814119999999999</v>
      </c>
      <c r="BV52" s="354">
        <v>19.82518</v>
      </c>
    </row>
    <row r="53" spans="1:74" ht="11.1" customHeight="1" x14ac:dyDescent="0.2">
      <c r="A53" s="81" t="s">
        <v>426</v>
      </c>
      <c r="B53" s="528" t="s">
        <v>1011</v>
      </c>
      <c r="C53" s="343">
        <v>11.423875309</v>
      </c>
      <c r="D53" s="343">
        <v>11.463604938</v>
      </c>
      <c r="E53" s="343">
        <v>11.504119752999999</v>
      </c>
      <c r="F53" s="343">
        <v>11.549612346</v>
      </c>
      <c r="G53" s="343">
        <v>11.588553085999999</v>
      </c>
      <c r="H53" s="343">
        <v>11.625134568</v>
      </c>
      <c r="I53" s="343">
        <v>11.661253086</v>
      </c>
      <c r="J53" s="343">
        <v>11.691693827</v>
      </c>
      <c r="K53" s="343">
        <v>11.718353086</v>
      </c>
      <c r="L53" s="343">
        <v>11.737307827</v>
      </c>
      <c r="M53" s="343">
        <v>11.759346401</v>
      </c>
      <c r="N53" s="343">
        <v>11.780545771</v>
      </c>
      <c r="O53" s="343">
        <v>11.794877908</v>
      </c>
      <c r="P53" s="343">
        <v>11.818919892</v>
      </c>
      <c r="Q53" s="343">
        <v>11.846643694000001</v>
      </c>
      <c r="R53" s="343">
        <v>11.887037927</v>
      </c>
      <c r="S53" s="343">
        <v>11.915383905000001</v>
      </c>
      <c r="T53" s="343">
        <v>11.940670239999999</v>
      </c>
      <c r="U53" s="343">
        <v>11.962241443</v>
      </c>
      <c r="V53" s="343">
        <v>11.98190011</v>
      </c>
      <c r="W53" s="343">
        <v>11.998990750999999</v>
      </c>
      <c r="X53" s="343">
        <v>12.006618510999999</v>
      </c>
      <c r="Y53" s="343">
        <v>12.023744244</v>
      </c>
      <c r="Z53" s="343">
        <v>12.043473091999999</v>
      </c>
      <c r="AA53" s="343">
        <v>12.078201740000001</v>
      </c>
      <c r="AB53" s="343">
        <v>12.093839309</v>
      </c>
      <c r="AC53" s="343">
        <v>12.102782482</v>
      </c>
      <c r="AD53" s="343">
        <v>12.097302922000001</v>
      </c>
      <c r="AE53" s="343">
        <v>12.098653557</v>
      </c>
      <c r="AF53" s="343">
        <v>12.099106047999999</v>
      </c>
      <c r="AG53" s="343">
        <v>12.091287476</v>
      </c>
      <c r="AH53" s="343">
        <v>12.095473371000001</v>
      </c>
      <c r="AI53" s="343">
        <v>12.104290814000001</v>
      </c>
      <c r="AJ53" s="343">
        <v>12.127857431000001</v>
      </c>
      <c r="AK53" s="343">
        <v>12.138349746999999</v>
      </c>
      <c r="AL53" s="343">
        <v>12.14588539</v>
      </c>
      <c r="AM53" s="343">
        <v>12.144679098999999</v>
      </c>
      <c r="AN53" s="343">
        <v>12.150640341000001</v>
      </c>
      <c r="AO53" s="343">
        <v>12.157983854999999</v>
      </c>
      <c r="AP53" s="343">
        <v>12.173642668999999</v>
      </c>
      <c r="AQ53" s="343">
        <v>12.178550955</v>
      </c>
      <c r="AR53" s="343">
        <v>12.179641740999999</v>
      </c>
      <c r="AS53" s="343">
        <v>12.168801706</v>
      </c>
      <c r="AT53" s="343">
        <v>12.168342484</v>
      </c>
      <c r="AU53" s="343">
        <v>12.170150753</v>
      </c>
      <c r="AV53" s="343">
        <v>12.176321517</v>
      </c>
      <c r="AW53" s="343">
        <v>12.181093518000001</v>
      </c>
      <c r="AX53" s="343">
        <v>12.186561758</v>
      </c>
      <c r="AY53" s="343">
        <v>12.192758902</v>
      </c>
      <c r="AZ53" s="898">
        <v>12.199595123</v>
      </c>
      <c r="BA53" s="354">
        <v>12.207100000000001</v>
      </c>
      <c r="BB53" s="354">
        <v>12.21475</v>
      </c>
      <c r="BC53" s="354">
        <v>12.224</v>
      </c>
      <c r="BD53" s="354">
        <v>12.23432</v>
      </c>
      <c r="BE53" s="354">
        <v>12.247120000000001</v>
      </c>
      <c r="BF53" s="354">
        <v>12.258520000000001</v>
      </c>
      <c r="BG53" s="354">
        <v>12.26994</v>
      </c>
      <c r="BH53" s="354">
        <v>12.281940000000001</v>
      </c>
      <c r="BI53" s="354">
        <v>12.292949999999999</v>
      </c>
      <c r="BJ53" s="354">
        <v>12.30353</v>
      </c>
      <c r="BK53" s="354">
        <v>12.31363</v>
      </c>
      <c r="BL53" s="354">
        <v>12.32342</v>
      </c>
      <c r="BM53" s="354">
        <v>12.332850000000001</v>
      </c>
      <c r="BN53" s="354">
        <v>12.341749999999999</v>
      </c>
      <c r="BO53" s="354">
        <v>12.350569999999999</v>
      </c>
      <c r="BP53" s="354">
        <v>12.35913</v>
      </c>
      <c r="BQ53" s="354">
        <v>12.36716</v>
      </c>
      <c r="BR53" s="354">
        <v>12.375439999999999</v>
      </c>
      <c r="BS53" s="354">
        <v>12.383699999999999</v>
      </c>
      <c r="BT53" s="354">
        <v>12.391920000000001</v>
      </c>
      <c r="BU53" s="354">
        <v>12.40011</v>
      </c>
      <c r="BV53" s="354">
        <v>12.40827</v>
      </c>
    </row>
    <row r="54" spans="1:74" ht="11.1" customHeight="1" x14ac:dyDescent="0.2">
      <c r="A54" s="82" t="s">
        <v>427</v>
      </c>
      <c r="B54" s="529" t="s">
        <v>1014</v>
      </c>
      <c r="C54" s="522">
        <v>23.726301235000001</v>
      </c>
      <c r="D54" s="522">
        <v>23.802875309000001</v>
      </c>
      <c r="E54" s="522">
        <v>23.878223457000001</v>
      </c>
      <c r="F54" s="522">
        <v>23.954701235000002</v>
      </c>
      <c r="G54" s="522">
        <v>24.025830864</v>
      </c>
      <c r="H54" s="522">
        <v>24.093967900999999</v>
      </c>
      <c r="I54" s="522">
        <v>24.177364197999999</v>
      </c>
      <c r="J54" s="522">
        <v>24.225827160000001</v>
      </c>
      <c r="K54" s="522">
        <v>24.257608642000001</v>
      </c>
      <c r="L54" s="522">
        <v>24.255088851</v>
      </c>
      <c r="M54" s="522">
        <v>24.266722213000001</v>
      </c>
      <c r="N54" s="522">
        <v>24.274888936</v>
      </c>
      <c r="O54" s="522">
        <v>24.266531065999999</v>
      </c>
      <c r="P54" s="522">
        <v>24.277557978000001</v>
      </c>
      <c r="Q54" s="522">
        <v>24.294911718000002</v>
      </c>
      <c r="R54" s="522">
        <v>24.330341837999999</v>
      </c>
      <c r="S54" s="522">
        <v>24.351537067999999</v>
      </c>
      <c r="T54" s="522">
        <v>24.370246959999999</v>
      </c>
      <c r="U54" s="522">
        <v>24.383470819999999</v>
      </c>
      <c r="V54" s="522">
        <v>24.399460560000001</v>
      </c>
      <c r="W54" s="522">
        <v>24.415215483000001</v>
      </c>
      <c r="X54" s="522">
        <v>24.423134195999999</v>
      </c>
      <c r="Y54" s="522">
        <v>24.444120534</v>
      </c>
      <c r="Z54" s="522">
        <v>24.470573104</v>
      </c>
      <c r="AA54" s="522">
        <v>24.523318714999998</v>
      </c>
      <c r="AB54" s="522">
        <v>24.545083638000001</v>
      </c>
      <c r="AC54" s="522">
        <v>24.556694684</v>
      </c>
      <c r="AD54" s="522">
        <v>24.540327205000001</v>
      </c>
      <c r="AE54" s="522">
        <v>24.544998982999999</v>
      </c>
      <c r="AF54" s="522">
        <v>24.552885371999999</v>
      </c>
      <c r="AG54" s="522">
        <v>24.564405882999999</v>
      </c>
      <c r="AH54" s="522">
        <v>24.578406855000001</v>
      </c>
      <c r="AI54" s="522">
        <v>24.595307802000001</v>
      </c>
      <c r="AJ54" s="522">
        <v>24.629488291000001</v>
      </c>
      <c r="AK54" s="522">
        <v>24.641404509000001</v>
      </c>
      <c r="AL54" s="522">
        <v>24.645436024999999</v>
      </c>
      <c r="AM54" s="522">
        <v>24.632475234000001</v>
      </c>
      <c r="AN54" s="522">
        <v>24.627568047</v>
      </c>
      <c r="AO54" s="522">
        <v>24.621606861</v>
      </c>
      <c r="AP54" s="522">
        <v>24.614084803000001</v>
      </c>
      <c r="AQ54" s="522">
        <v>24.606395770999999</v>
      </c>
      <c r="AR54" s="522">
        <v>24.598032891999999</v>
      </c>
      <c r="AS54" s="522">
        <v>24.582582457000001</v>
      </c>
      <c r="AT54" s="522">
        <v>24.577682168999999</v>
      </c>
      <c r="AU54" s="522">
        <v>24.576918317000001</v>
      </c>
      <c r="AV54" s="522">
        <v>24.584106617</v>
      </c>
      <c r="AW54" s="522">
        <v>24.588753853</v>
      </c>
      <c r="AX54" s="522">
        <v>24.594675741</v>
      </c>
      <c r="AY54" s="522">
        <v>24.601062218999999</v>
      </c>
      <c r="AZ54" s="927">
        <v>24.610140951999998</v>
      </c>
      <c r="BA54" s="507">
        <v>24.621099999999998</v>
      </c>
      <c r="BB54" s="507">
        <v>24.636659999999999</v>
      </c>
      <c r="BC54" s="507">
        <v>24.649349999999998</v>
      </c>
      <c r="BD54" s="507">
        <v>24.66189</v>
      </c>
      <c r="BE54" s="507">
        <v>24.67362</v>
      </c>
      <c r="BF54" s="507">
        <v>24.686360000000001</v>
      </c>
      <c r="BG54" s="507">
        <v>24.699449999999999</v>
      </c>
      <c r="BH54" s="507">
        <v>24.713889999999999</v>
      </c>
      <c r="BI54" s="507">
        <v>24.72692</v>
      </c>
      <c r="BJ54" s="507">
        <v>24.739540000000002</v>
      </c>
      <c r="BK54" s="507">
        <v>24.75131</v>
      </c>
      <c r="BL54" s="507">
        <v>24.763459999999998</v>
      </c>
      <c r="BM54" s="507">
        <v>24.775549999999999</v>
      </c>
      <c r="BN54" s="507">
        <v>24.788969999999999</v>
      </c>
      <c r="BO54" s="507">
        <v>24.799880000000002</v>
      </c>
      <c r="BP54" s="507">
        <v>24.80968</v>
      </c>
      <c r="BQ54" s="507">
        <v>24.817720000000001</v>
      </c>
      <c r="BR54" s="507">
        <v>24.825759999999999</v>
      </c>
      <c r="BS54" s="507">
        <v>24.833169999999999</v>
      </c>
      <c r="BT54" s="507">
        <v>24.839939999999999</v>
      </c>
      <c r="BU54" s="507">
        <v>24.846070000000001</v>
      </c>
      <c r="BV54" s="507">
        <v>24.851569999999999</v>
      </c>
    </row>
    <row r="55" spans="1:74" s="291" customFormat="1" ht="12" customHeight="1" x14ac:dyDescent="0.25">
      <c r="A55" s="293"/>
      <c r="B55" s="326" t="s">
        <v>809</v>
      </c>
      <c r="C55" s="326"/>
      <c r="D55" s="326"/>
      <c r="E55" s="326"/>
      <c r="F55" s="326"/>
      <c r="G55" s="326"/>
      <c r="H55" s="572"/>
      <c r="I55" s="326"/>
      <c r="J55" s="326"/>
      <c r="K55" s="326"/>
      <c r="L55" s="326"/>
      <c r="M55" s="326"/>
      <c r="N55" s="326"/>
      <c r="O55" s="326"/>
      <c r="P55" s="326"/>
      <c r="Q55" s="326"/>
      <c r="R55" s="772"/>
      <c r="S55" s="301"/>
      <c r="T55" s="301"/>
      <c r="U55" s="301"/>
      <c r="V55" s="301"/>
      <c r="W55" s="301"/>
      <c r="X55" s="301"/>
      <c r="Y55" s="301"/>
      <c r="Z55" s="301"/>
      <c r="AA55" s="301"/>
      <c r="AB55" s="301"/>
      <c r="AC55" s="302"/>
      <c r="AD55" s="302"/>
      <c r="AE55" s="302"/>
      <c r="AF55" s="302"/>
      <c r="AG55" s="302"/>
      <c r="AH55" s="302"/>
      <c r="AI55" s="302"/>
      <c r="AJ55" s="302"/>
      <c r="AK55" s="302"/>
      <c r="AL55" s="302"/>
      <c r="AM55" s="302"/>
      <c r="AN55" s="302"/>
      <c r="AO55" s="302"/>
      <c r="AP55" s="302"/>
      <c r="AQ55" s="302"/>
      <c r="AR55" s="302"/>
      <c r="AS55" s="302"/>
      <c r="AT55" s="302"/>
      <c r="AU55" s="302"/>
      <c r="AV55" s="302"/>
      <c r="AW55" s="302"/>
      <c r="AX55" s="302"/>
      <c r="AY55" s="302"/>
      <c r="AZ55" s="696"/>
      <c r="BA55" s="696"/>
      <c r="BB55" s="696"/>
      <c r="BC55" s="696"/>
      <c r="BD55" s="696"/>
      <c r="BE55" s="696"/>
      <c r="BF55" s="696"/>
      <c r="BG55" s="696"/>
      <c r="BH55" s="696"/>
      <c r="BI55" s="696"/>
      <c r="BJ55" s="302"/>
      <c r="BK55" s="302"/>
      <c r="BL55" s="302"/>
      <c r="BM55" s="302"/>
      <c r="BN55" s="302"/>
      <c r="BO55" s="302"/>
      <c r="BP55" s="302"/>
      <c r="BQ55" s="302"/>
      <c r="BR55" s="302"/>
      <c r="BS55" s="302"/>
      <c r="BT55" s="302"/>
      <c r="BU55" s="302"/>
      <c r="BV55" s="302"/>
    </row>
    <row r="56" spans="1:74" s="190" customFormat="1" ht="12" customHeight="1" x14ac:dyDescent="0.2">
      <c r="A56" s="189"/>
      <c r="B56" s="994" t="str">
        <f>Dates!$G$2</f>
        <v>EIA completed modeling and analysis for this report on Monday, March 9, 2026.</v>
      </c>
      <c r="C56" s="995"/>
      <c r="D56" s="995"/>
      <c r="E56" s="995"/>
      <c r="F56" s="995"/>
      <c r="G56" s="995"/>
      <c r="H56" s="995"/>
      <c r="I56" s="995"/>
      <c r="J56" s="995"/>
      <c r="K56" s="995"/>
      <c r="L56" s="995"/>
      <c r="M56" s="995"/>
      <c r="N56" s="995"/>
      <c r="O56" s="995"/>
      <c r="P56" s="995"/>
      <c r="Q56" s="995"/>
      <c r="R56" s="771"/>
      <c r="AZ56" s="845"/>
      <c r="BA56" s="845"/>
      <c r="BB56" s="845"/>
      <c r="BC56" s="845"/>
      <c r="BD56" s="714"/>
      <c r="BE56" s="714"/>
      <c r="BF56" s="714"/>
      <c r="BG56" s="714"/>
      <c r="BH56" s="845"/>
      <c r="BI56" s="845"/>
      <c r="BJ56" s="201"/>
    </row>
    <row r="57" spans="1:74" s="190" customFormat="1" ht="12" customHeight="1" x14ac:dyDescent="0.2">
      <c r="A57" s="189"/>
      <c r="B57" s="993" t="s">
        <v>482</v>
      </c>
      <c r="C57" s="986"/>
      <c r="D57" s="986"/>
      <c r="E57" s="986"/>
      <c r="F57" s="986"/>
      <c r="G57" s="986"/>
      <c r="H57" s="986"/>
      <c r="I57" s="986"/>
      <c r="J57" s="986"/>
      <c r="K57" s="986"/>
      <c r="L57" s="986"/>
      <c r="M57" s="986"/>
      <c r="N57" s="986"/>
      <c r="O57" s="986"/>
      <c r="P57" s="986"/>
      <c r="Q57" s="986"/>
      <c r="R57" s="810"/>
      <c r="AY57" s="845"/>
      <c r="AZ57" s="845"/>
      <c r="BA57" s="845"/>
      <c r="BB57" s="845"/>
      <c r="BC57" s="845"/>
      <c r="BD57" s="714"/>
      <c r="BE57" s="714"/>
      <c r="BF57" s="714"/>
      <c r="BG57" s="714"/>
      <c r="BH57" s="845"/>
      <c r="BI57" s="845"/>
      <c r="BJ57" s="201"/>
    </row>
    <row r="58" spans="1:74" s="190" customFormat="1" ht="12" customHeight="1" x14ac:dyDescent="0.2">
      <c r="A58" s="189"/>
      <c r="B58" s="1097" t="s">
        <v>1406</v>
      </c>
      <c r="C58" s="1098"/>
      <c r="D58" s="1098"/>
      <c r="E58" s="1098"/>
      <c r="F58" s="1098"/>
      <c r="G58" s="1098"/>
      <c r="H58" s="1098"/>
      <c r="I58" s="1098"/>
      <c r="J58" s="1098"/>
      <c r="K58" s="1098"/>
      <c r="L58" s="1098"/>
      <c r="M58" s="1098"/>
      <c r="N58" s="1098"/>
      <c r="O58" s="1098"/>
      <c r="P58" s="1098"/>
      <c r="Q58" s="1098"/>
      <c r="R58" s="811"/>
      <c r="AY58" s="845"/>
      <c r="AZ58" s="845"/>
      <c r="BA58" s="845"/>
      <c r="BB58" s="845"/>
      <c r="BC58" s="845"/>
      <c r="BD58" s="714"/>
      <c r="BE58" s="714"/>
      <c r="BF58" s="714"/>
      <c r="BG58" s="714"/>
      <c r="BH58" s="845"/>
      <c r="BI58" s="845"/>
      <c r="BJ58" s="201"/>
    </row>
    <row r="59" spans="1:74" s="190" customFormat="1" ht="12" customHeight="1" x14ac:dyDescent="0.2">
      <c r="A59" s="189"/>
      <c r="B59" s="1022" t="s">
        <v>492</v>
      </c>
      <c r="C59" s="1065"/>
      <c r="D59" s="1065"/>
      <c r="E59" s="1065"/>
      <c r="F59" s="1065"/>
      <c r="G59" s="1065"/>
      <c r="H59" s="1065"/>
      <c r="I59" s="1065"/>
      <c r="J59" s="1065"/>
      <c r="K59" s="1065"/>
      <c r="L59" s="1065"/>
      <c r="M59" s="1065"/>
      <c r="N59" s="1065"/>
      <c r="O59" s="1065"/>
      <c r="P59" s="1065"/>
      <c r="Q59" s="1023"/>
      <c r="R59" s="811"/>
      <c r="AY59" s="845"/>
      <c r="AZ59" s="845"/>
      <c r="BA59" s="845"/>
      <c r="BB59" s="845"/>
      <c r="BC59" s="845"/>
      <c r="BD59" s="714"/>
      <c r="BE59" s="714"/>
      <c r="BF59" s="714"/>
      <c r="BG59" s="714"/>
      <c r="BH59" s="845"/>
      <c r="BI59" s="845"/>
      <c r="BJ59" s="201"/>
    </row>
    <row r="60" spans="1:74" s="190" customFormat="1" ht="12" customHeight="1" x14ac:dyDescent="0.2">
      <c r="A60" s="189"/>
      <c r="B60" s="1112" t="s">
        <v>1555</v>
      </c>
      <c r="C60" s="1023"/>
      <c r="D60" s="1023"/>
      <c r="E60" s="1023"/>
      <c r="F60" s="1023"/>
      <c r="G60" s="1023"/>
      <c r="H60" s="1023"/>
      <c r="I60" s="1023"/>
      <c r="J60" s="1023"/>
      <c r="K60" s="1023"/>
      <c r="L60" s="1023"/>
      <c r="M60" s="1023"/>
      <c r="N60" s="1023"/>
      <c r="O60" s="1023"/>
      <c r="P60" s="1023"/>
      <c r="Q60" s="1023"/>
      <c r="R60" s="811"/>
      <c r="AY60" s="845"/>
      <c r="AZ60" s="845"/>
      <c r="BA60" s="845"/>
      <c r="BB60" s="845"/>
      <c r="BC60" s="845"/>
      <c r="BD60" s="714"/>
      <c r="BE60" s="714"/>
      <c r="BF60" s="714"/>
      <c r="BG60" s="845"/>
      <c r="BH60" s="845"/>
      <c r="BI60" s="845"/>
      <c r="BJ60" s="201"/>
    </row>
    <row r="61" spans="1:74" s="190" customFormat="1" ht="12" customHeight="1" x14ac:dyDescent="0.2">
      <c r="A61" s="189"/>
      <c r="B61" s="1113" t="s">
        <v>823</v>
      </c>
      <c r="C61" s="1113"/>
      <c r="D61" s="1113"/>
      <c r="E61" s="1113"/>
      <c r="F61" s="1113"/>
      <c r="G61" s="1113"/>
      <c r="H61" s="1113"/>
      <c r="I61" s="1113"/>
      <c r="J61" s="1113"/>
      <c r="K61" s="1113"/>
      <c r="L61" s="1113"/>
      <c r="M61" s="1113"/>
      <c r="N61" s="1113"/>
      <c r="O61" s="1113"/>
      <c r="P61" s="1113"/>
      <c r="Q61" s="1113"/>
      <c r="R61" s="1113"/>
      <c r="AY61" s="845"/>
      <c r="AZ61" s="845"/>
      <c r="BA61" s="845"/>
      <c r="BB61" s="845"/>
      <c r="BC61" s="845"/>
      <c r="BD61" s="714"/>
      <c r="BE61" s="714"/>
      <c r="BF61" s="714"/>
      <c r="BG61" s="845"/>
      <c r="BH61" s="845"/>
      <c r="BI61" s="845"/>
      <c r="BJ61" s="201"/>
    </row>
    <row r="62" spans="1:74" s="190" customFormat="1" ht="12" customHeight="1" x14ac:dyDescent="0.2">
      <c r="A62" s="158"/>
      <c r="B62" s="1022" t="s">
        <v>1447</v>
      </c>
      <c r="C62" s="1065"/>
      <c r="D62" s="1065"/>
      <c r="E62" s="1065"/>
      <c r="F62" s="1065"/>
      <c r="G62" s="1065"/>
      <c r="H62" s="1065"/>
      <c r="I62" s="1065"/>
      <c r="J62" s="1065"/>
      <c r="K62" s="1065"/>
      <c r="L62" s="1065"/>
      <c r="M62" s="1065"/>
      <c r="N62" s="1065"/>
      <c r="O62" s="1065"/>
      <c r="P62" s="1065"/>
      <c r="Q62" s="1023"/>
      <c r="R62" s="811"/>
      <c r="AY62" s="845"/>
      <c r="AZ62" s="845"/>
      <c r="BA62" s="845"/>
      <c r="BB62" s="845"/>
      <c r="BC62" s="845"/>
      <c r="BD62" s="714"/>
      <c r="BE62" s="714"/>
      <c r="BF62" s="714"/>
      <c r="BG62" s="845"/>
      <c r="BH62" s="845"/>
      <c r="BI62" s="845"/>
      <c r="BJ62" s="201"/>
    </row>
    <row r="63" spans="1:74" ht="12.75" x14ac:dyDescent="0.2">
      <c r="A63" s="158"/>
      <c r="B63" s="1022" t="s">
        <v>490</v>
      </c>
      <c r="C63" s="1023"/>
      <c r="D63" s="1023"/>
      <c r="E63" s="1023"/>
      <c r="F63" s="1023"/>
      <c r="G63" s="1023"/>
      <c r="H63" s="1023"/>
      <c r="I63" s="1023"/>
      <c r="J63" s="1023"/>
      <c r="K63" s="1023"/>
      <c r="L63" s="1023"/>
      <c r="M63" s="1023"/>
      <c r="N63" s="1023"/>
      <c r="O63" s="1023"/>
      <c r="P63" s="1023"/>
      <c r="Q63" s="1023"/>
      <c r="R63" s="811"/>
      <c r="BK63" s="133"/>
      <c r="BL63" s="133"/>
      <c r="BM63" s="133"/>
      <c r="BN63" s="133"/>
      <c r="BO63" s="133"/>
      <c r="BP63" s="133"/>
      <c r="BQ63" s="133"/>
      <c r="BR63" s="133"/>
      <c r="BS63" s="133"/>
      <c r="BT63" s="133"/>
      <c r="BU63" s="133"/>
      <c r="BV63" s="133"/>
    </row>
    <row r="64" spans="1:74" ht="11.25" customHeight="1" x14ac:dyDescent="0.2">
      <c r="A64" s="158"/>
      <c r="B64" s="984" t="s">
        <v>1613</v>
      </c>
      <c r="C64" s="982"/>
      <c r="D64" s="982"/>
      <c r="E64" s="982"/>
      <c r="F64" s="982"/>
      <c r="G64" s="982"/>
      <c r="H64" s="982"/>
      <c r="I64" s="982"/>
      <c r="J64" s="982"/>
      <c r="K64" s="982"/>
      <c r="L64" s="982"/>
      <c r="M64" s="982"/>
      <c r="N64" s="982"/>
      <c r="O64" s="982"/>
      <c r="P64" s="982"/>
      <c r="Q64" s="982"/>
      <c r="R64" s="811"/>
      <c r="BK64" s="133"/>
      <c r="BL64" s="133"/>
      <c r="BM64" s="133"/>
      <c r="BN64" s="133"/>
      <c r="BO64" s="133"/>
      <c r="BP64" s="133"/>
      <c r="BQ64" s="133"/>
      <c r="BR64" s="133"/>
      <c r="BS64" s="133"/>
      <c r="BT64" s="133"/>
      <c r="BU64" s="133"/>
      <c r="BV64" s="133"/>
    </row>
    <row r="65" spans="63:74" x14ac:dyDescent="0.2">
      <c r="BK65" s="133"/>
      <c r="BL65" s="133"/>
      <c r="BM65" s="133"/>
      <c r="BN65" s="133"/>
      <c r="BO65" s="133"/>
      <c r="BP65" s="133"/>
      <c r="BQ65" s="133"/>
      <c r="BR65" s="133"/>
      <c r="BS65" s="133"/>
      <c r="BT65" s="133"/>
      <c r="BU65" s="133"/>
      <c r="BV65" s="133"/>
    </row>
    <row r="66" spans="63:74" x14ac:dyDescent="0.2">
      <c r="BK66" s="133"/>
      <c r="BL66" s="133"/>
      <c r="BM66" s="133"/>
      <c r="BN66" s="133"/>
      <c r="BO66" s="133"/>
      <c r="BP66" s="133"/>
      <c r="BQ66" s="133"/>
      <c r="BR66" s="133"/>
      <c r="BS66" s="133"/>
      <c r="BT66" s="133"/>
      <c r="BU66" s="133"/>
      <c r="BV66" s="133"/>
    </row>
    <row r="67" spans="63:74" x14ac:dyDescent="0.2">
      <c r="BK67" s="133"/>
      <c r="BL67" s="133"/>
      <c r="BM67" s="133"/>
      <c r="BN67" s="133"/>
      <c r="BO67" s="133"/>
      <c r="BP67" s="133"/>
      <c r="BQ67" s="133"/>
      <c r="BR67" s="133"/>
      <c r="BS67" s="133"/>
      <c r="BT67" s="133"/>
      <c r="BU67" s="133"/>
      <c r="BV67" s="133"/>
    </row>
    <row r="68" spans="63:74" x14ac:dyDescent="0.2">
      <c r="BK68" s="133"/>
      <c r="BL68" s="133"/>
      <c r="BM68" s="133"/>
      <c r="BN68" s="133"/>
      <c r="BO68" s="133"/>
      <c r="BP68" s="133"/>
      <c r="BQ68" s="133"/>
      <c r="BR68" s="133"/>
      <c r="BS68" s="133"/>
      <c r="BT68" s="133"/>
      <c r="BU68" s="133"/>
      <c r="BV68" s="133"/>
    </row>
    <row r="69" spans="63:74" x14ac:dyDescent="0.2">
      <c r="BK69" s="133"/>
      <c r="BL69" s="133"/>
      <c r="BM69" s="133"/>
      <c r="BN69" s="133"/>
      <c r="BO69" s="133"/>
      <c r="BP69" s="133"/>
      <c r="BQ69" s="133"/>
      <c r="BR69" s="133"/>
      <c r="BS69" s="133"/>
      <c r="BT69" s="133"/>
      <c r="BU69" s="133"/>
      <c r="BV69" s="133"/>
    </row>
    <row r="70" spans="63:74" x14ac:dyDescent="0.2">
      <c r="BK70" s="133"/>
      <c r="BL70" s="133"/>
      <c r="BM70" s="133"/>
      <c r="BN70" s="133"/>
      <c r="BO70" s="133"/>
      <c r="BP70" s="133"/>
      <c r="BQ70" s="133"/>
      <c r="BR70" s="133"/>
      <c r="BS70" s="133"/>
      <c r="BT70" s="133"/>
      <c r="BU70" s="133"/>
      <c r="BV70" s="133"/>
    </row>
    <row r="71" spans="63:74" x14ac:dyDescent="0.2">
      <c r="BK71" s="133"/>
      <c r="BL71" s="133"/>
      <c r="BM71" s="133"/>
      <c r="BN71" s="133"/>
      <c r="BO71" s="133"/>
      <c r="BP71" s="133"/>
      <c r="BQ71" s="133"/>
      <c r="BR71" s="133"/>
      <c r="BS71" s="133"/>
      <c r="BT71" s="133"/>
      <c r="BU71" s="133"/>
      <c r="BV71" s="133"/>
    </row>
    <row r="72" spans="63:74" x14ac:dyDescent="0.2">
      <c r="BK72" s="133"/>
      <c r="BL72" s="133"/>
      <c r="BM72" s="133"/>
      <c r="BN72" s="133"/>
      <c r="BO72" s="133"/>
      <c r="BP72" s="133"/>
      <c r="BQ72" s="133"/>
      <c r="BR72" s="133"/>
      <c r="BS72" s="133"/>
      <c r="BT72" s="133"/>
      <c r="BU72" s="133"/>
      <c r="BV72" s="133"/>
    </row>
    <row r="73" spans="63:74" x14ac:dyDescent="0.2">
      <c r="BK73" s="133"/>
      <c r="BL73" s="133"/>
      <c r="BM73" s="133"/>
      <c r="BN73" s="133"/>
      <c r="BO73" s="133"/>
      <c r="BP73" s="133"/>
      <c r="BQ73" s="133"/>
      <c r="BR73" s="133"/>
      <c r="BS73" s="133"/>
      <c r="BT73" s="133"/>
      <c r="BU73" s="133"/>
      <c r="BV73" s="133"/>
    </row>
    <row r="74" spans="63:74" x14ac:dyDescent="0.2">
      <c r="BK74" s="133"/>
      <c r="BL74" s="133"/>
      <c r="BM74" s="133"/>
      <c r="BN74" s="133"/>
      <c r="BO74" s="133"/>
      <c r="BP74" s="133"/>
      <c r="BQ74" s="133"/>
      <c r="BR74" s="133"/>
      <c r="BS74" s="133"/>
      <c r="BT74" s="133"/>
      <c r="BU74" s="133"/>
      <c r="BV74" s="133"/>
    </row>
    <row r="75" spans="63:74" x14ac:dyDescent="0.2">
      <c r="BK75" s="133"/>
      <c r="BL75" s="133"/>
      <c r="BM75" s="133"/>
      <c r="BN75" s="133"/>
      <c r="BO75" s="133"/>
      <c r="BP75" s="133"/>
      <c r="BQ75" s="133"/>
      <c r="BR75" s="133"/>
      <c r="BS75" s="133"/>
      <c r="BT75" s="133"/>
      <c r="BU75" s="133"/>
      <c r="BV75" s="133"/>
    </row>
    <row r="76" spans="63:74" x14ac:dyDescent="0.2">
      <c r="BK76" s="133"/>
      <c r="BL76" s="133"/>
      <c r="BM76" s="133"/>
      <c r="BN76" s="133"/>
      <c r="BO76" s="133"/>
      <c r="BP76" s="133"/>
      <c r="BQ76" s="133"/>
      <c r="BR76" s="133"/>
      <c r="BS76" s="133"/>
      <c r="BT76" s="133"/>
      <c r="BU76" s="133"/>
      <c r="BV76" s="133"/>
    </row>
    <row r="77" spans="63:74" x14ac:dyDescent="0.2">
      <c r="BK77" s="133"/>
      <c r="BL77" s="133"/>
      <c r="BM77" s="133"/>
      <c r="BN77" s="133"/>
      <c r="BO77" s="133"/>
      <c r="BP77" s="133"/>
      <c r="BQ77" s="133"/>
      <c r="BR77" s="133"/>
      <c r="BS77" s="133"/>
      <c r="BT77" s="133"/>
      <c r="BU77" s="133"/>
      <c r="BV77" s="133"/>
    </row>
    <row r="78" spans="63:74" x14ac:dyDescent="0.2">
      <c r="BK78" s="133"/>
      <c r="BL78" s="133"/>
      <c r="BM78" s="133"/>
      <c r="BN78" s="133"/>
      <c r="BO78" s="133"/>
      <c r="BP78" s="133"/>
      <c r="BQ78" s="133"/>
      <c r="BR78" s="133"/>
      <c r="BS78" s="133"/>
      <c r="BT78" s="133"/>
      <c r="BU78" s="133"/>
      <c r="BV78" s="133"/>
    </row>
    <row r="79" spans="63:74" x14ac:dyDescent="0.2">
      <c r="BK79" s="133"/>
      <c r="BL79" s="133"/>
      <c r="BM79" s="133"/>
      <c r="BN79" s="133"/>
      <c r="BO79" s="133"/>
      <c r="BP79" s="133"/>
      <c r="BQ79" s="133"/>
      <c r="BR79" s="133"/>
      <c r="BS79" s="133"/>
      <c r="BT79" s="133"/>
      <c r="BU79" s="133"/>
      <c r="BV79" s="133"/>
    </row>
    <row r="80" spans="63:74" x14ac:dyDescent="0.2">
      <c r="BK80" s="133"/>
      <c r="BL80" s="133"/>
      <c r="BM80" s="133"/>
      <c r="BN80" s="133"/>
      <c r="BO80" s="133"/>
      <c r="BP80" s="133"/>
      <c r="BQ80" s="133"/>
      <c r="BR80" s="133"/>
      <c r="BS80" s="133"/>
      <c r="BT80" s="133"/>
      <c r="BU80" s="133"/>
      <c r="BV80" s="133"/>
    </row>
    <row r="81" spans="63:74" x14ac:dyDescent="0.2">
      <c r="BK81" s="133"/>
      <c r="BL81" s="133"/>
      <c r="BM81" s="133"/>
      <c r="BN81" s="133"/>
      <c r="BO81" s="133"/>
      <c r="BP81" s="133"/>
      <c r="BQ81" s="133"/>
      <c r="BR81" s="133"/>
      <c r="BS81" s="133"/>
      <c r="BT81" s="133"/>
      <c r="BU81" s="133"/>
      <c r="BV81" s="133"/>
    </row>
    <row r="82" spans="63:74" x14ac:dyDescent="0.2">
      <c r="BK82" s="133"/>
      <c r="BL82" s="133"/>
      <c r="BM82" s="133"/>
      <c r="BN82" s="133"/>
      <c r="BO82" s="133"/>
      <c r="BP82" s="133"/>
      <c r="BQ82" s="133"/>
      <c r="BR82" s="133"/>
      <c r="BS82" s="133"/>
      <c r="BT82" s="133"/>
      <c r="BU82" s="133"/>
      <c r="BV82" s="133"/>
    </row>
    <row r="83" spans="63:74" x14ac:dyDescent="0.2">
      <c r="BK83" s="133"/>
      <c r="BL83" s="133"/>
      <c r="BM83" s="133"/>
      <c r="BN83" s="133"/>
      <c r="BO83" s="133"/>
      <c r="BP83" s="133"/>
      <c r="BQ83" s="133"/>
      <c r="BR83" s="133"/>
      <c r="BS83" s="133"/>
      <c r="BT83" s="133"/>
      <c r="BU83" s="133"/>
      <c r="BV83" s="133"/>
    </row>
    <row r="84" spans="63:74" x14ac:dyDescent="0.2">
      <c r="BK84" s="133"/>
      <c r="BL84" s="133"/>
      <c r="BM84" s="133"/>
      <c r="BN84" s="133"/>
      <c r="BO84" s="133"/>
      <c r="BP84" s="133"/>
      <c r="BQ84" s="133"/>
      <c r="BR84" s="133"/>
      <c r="BS84" s="133"/>
      <c r="BT84" s="133"/>
      <c r="BU84" s="133"/>
      <c r="BV84" s="133"/>
    </row>
    <row r="85" spans="63:74" x14ac:dyDescent="0.2">
      <c r="BK85" s="133"/>
      <c r="BL85" s="133"/>
      <c r="BM85" s="133"/>
      <c r="BN85" s="133"/>
      <c r="BO85" s="133"/>
      <c r="BP85" s="133"/>
      <c r="BQ85" s="133"/>
      <c r="BR85" s="133"/>
      <c r="BS85" s="133"/>
      <c r="BT85" s="133"/>
      <c r="BU85" s="133"/>
      <c r="BV85" s="133"/>
    </row>
    <row r="86" spans="63:74" x14ac:dyDescent="0.2">
      <c r="BK86" s="133"/>
      <c r="BL86" s="133"/>
      <c r="BM86" s="133"/>
      <c r="BN86" s="133"/>
      <c r="BO86" s="133"/>
      <c r="BP86" s="133"/>
      <c r="BQ86" s="133"/>
      <c r="BR86" s="133"/>
      <c r="BS86" s="133"/>
      <c r="BT86" s="133"/>
      <c r="BU86" s="133"/>
      <c r="BV86" s="133"/>
    </row>
    <row r="87" spans="63:74" x14ac:dyDescent="0.2">
      <c r="BK87" s="133"/>
      <c r="BL87" s="133"/>
      <c r="BM87" s="133"/>
      <c r="BN87" s="133"/>
      <c r="BO87" s="133"/>
      <c r="BP87" s="133"/>
      <c r="BQ87" s="133"/>
      <c r="BR87" s="133"/>
      <c r="BS87" s="133"/>
      <c r="BT87" s="133"/>
      <c r="BU87" s="133"/>
      <c r="BV87" s="133"/>
    </row>
    <row r="88" spans="63:74" x14ac:dyDescent="0.2">
      <c r="BK88" s="133"/>
      <c r="BL88" s="133"/>
      <c r="BM88" s="133"/>
      <c r="BN88" s="133"/>
      <c r="BO88" s="133"/>
      <c r="BP88" s="133"/>
      <c r="BQ88" s="133"/>
      <c r="BR88" s="133"/>
      <c r="BS88" s="133"/>
      <c r="BT88" s="133"/>
      <c r="BU88" s="133"/>
      <c r="BV88" s="133"/>
    </row>
    <row r="89" spans="63:74" x14ac:dyDescent="0.2">
      <c r="BK89" s="133"/>
      <c r="BL89" s="133"/>
      <c r="BM89" s="133"/>
      <c r="BN89" s="133"/>
      <c r="BO89" s="133"/>
      <c r="BP89" s="133"/>
      <c r="BQ89" s="133"/>
      <c r="BR89" s="133"/>
      <c r="BS89" s="133"/>
      <c r="BT89" s="133"/>
      <c r="BU89" s="133"/>
      <c r="BV89" s="133"/>
    </row>
    <row r="90" spans="63:74" x14ac:dyDescent="0.2">
      <c r="BK90" s="133"/>
      <c r="BL90" s="133"/>
      <c r="BM90" s="133"/>
      <c r="BN90" s="133"/>
      <c r="BO90" s="133"/>
      <c r="BP90" s="133"/>
      <c r="BQ90" s="133"/>
      <c r="BR90" s="133"/>
      <c r="BS90" s="133"/>
      <c r="BT90" s="133"/>
      <c r="BU90" s="133"/>
      <c r="BV90" s="133"/>
    </row>
    <row r="91" spans="63:74" x14ac:dyDescent="0.2">
      <c r="BK91" s="133"/>
      <c r="BL91" s="133"/>
      <c r="BM91" s="133"/>
      <c r="BN91" s="133"/>
      <c r="BO91" s="133"/>
      <c r="BP91" s="133"/>
      <c r="BQ91" s="133"/>
      <c r="BR91" s="133"/>
      <c r="BS91" s="133"/>
      <c r="BT91" s="133"/>
      <c r="BU91" s="133"/>
      <c r="BV91" s="133"/>
    </row>
    <row r="92" spans="63:74" x14ac:dyDescent="0.2">
      <c r="BK92" s="133"/>
      <c r="BL92" s="133"/>
      <c r="BM92" s="133"/>
      <c r="BN92" s="133"/>
      <c r="BO92" s="133"/>
      <c r="BP92" s="133"/>
      <c r="BQ92" s="133"/>
      <c r="BR92" s="133"/>
      <c r="BS92" s="133"/>
      <c r="BT92" s="133"/>
      <c r="BU92" s="133"/>
      <c r="BV92" s="133"/>
    </row>
    <row r="93" spans="63:74" x14ac:dyDescent="0.2">
      <c r="BK93" s="133"/>
      <c r="BL93" s="133"/>
      <c r="BM93" s="133"/>
      <c r="BN93" s="133"/>
      <c r="BO93" s="133"/>
      <c r="BP93" s="133"/>
      <c r="BQ93" s="133"/>
      <c r="BR93" s="133"/>
      <c r="BS93" s="133"/>
      <c r="BT93" s="133"/>
      <c r="BU93" s="133"/>
      <c r="BV93" s="133"/>
    </row>
    <row r="94" spans="63:74" x14ac:dyDescent="0.2">
      <c r="BK94" s="133"/>
      <c r="BL94" s="133"/>
      <c r="BM94" s="133"/>
      <c r="BN94" s="133"/>
      <c r="BO94" s="133"/>
      <c r="BP94" s="133"/>
      <c r="BQ94" s="133"/>
      <c r="BR94" s="133"/>
      <c r="BS94" s="133"/>
      <c r="BT94" s="133"/>
      <c r="BU94" s="133"/>
      <c r="BV94" s="133"/>
    </row>
    <row r="95" spans="63:74" x14ac:dyDescent="0.2">
      <c r="BK95" s="133"/>
      <c r="BL95" s="133"/>
      <c r="BM95" s="133"/>
      <c r="BN95" s="133"/>
      <c r="BO95" s="133"/>
      <c r="BP95" s="133"/>
      <c r="BQ95" s="133"/>
      <c r="BR95" s="133"/>
      <c r="BS95" s="133"/>
      <c r="BT95" s="133"/>
      <c r="BU95" s="133"/>
      <c r="BV95" s="133"/>
    </row>
    <row r="96" spans="63:74" x14ac:dyDescent="0.2">
      <c r="BK96" s="133"/>
      <c r="BL96" s="133"/>
      <c r="BM96" s="133"/>
      <c r="BN96" s="133"/>
      <c r="BO96" s="133"/>
      <c r="BP96" s="133"/>
      <c r="BQ96" s="133"/>
      <c r="BR96" s="133"/>
      <c r="BS96" s="133"/>
      <c r="BT96" s="133"/>
      <c r="BU96" s="133"/>
      <c r="BV96" s="133"/>
    </row>
    <row r="97" spans="63:74" x14ac:dyDescent="0.2">
      <c r="BK97" s="133"/>
      <c r="BL97" s="133"/>
      <c r="BM97" s="133"/>
      <c r="BN97" s="133"/>
      <c r="BO97" s="133"/>
      <c r="BP97" s="133"/>
      <c r="BQ97" s="133"/>
      <c r="BR97" s="133"/>
      <c r="BS97" s="133"/>
      <c r="BT97" s="133"/>
      <c r="BU97" s="133"/>
      <c r="BV97" s="133"/>
    </row>
    <row r="98" spans="63:74" x14ac:dyDescent="0.2">
      <c r="BK98" s="133"/>
      <c r="BL98" s="133"/>
      <c r="BM98" s="133"/>
      <c r="BN98" s="133"/>
      <c r="BO98" s="133"/>
      <c r="BP98" s="133"/>
      <c r="BQ98" s="133"/>
      <c r="BR98" s="133"/>
      <c r="BS98" s="133"/>
      <c r="BT98" s="133"/>
      <c r="BU98" s="133"/>
      <c r="BV98" s="133"/>
    </row>
    <row r="99" spans="63:74" x14ac:dyDescent="0.2">
      <c r="BK99" s="133"/>
      <c r="BL99" s="133"/>
      <c r="BM99" s="133"/>
      <c r="BN99" s="133"/>
      <c r="BO99" s="133"/>
      <c r="BP99" s="133"/>
      <c r="BQ99" s="133"/>
      <c r="BR99" s="133"/>
      <c r="BS99" s="133"/>
      <c r="BT99" s="133"/>
      <c r="BU99" s="133"/>
      <c r="BV99" s="133"/>
    </row>
    <row r="100" spans="63:74" x14ac:dyDescent="0.2">
      <c r="BK100" s="133"/>
      <c r="BL100" s="133"/>
      <c r="BM100" s="133"/>
      <c r="BN100" s="133"/>
      <c r="BO100" s="133"/>
      <c r="BP100" s="133"/>
      <c r="BQ100" s="133"/>
      <c r="BR100" s="133"/>
      <c r="BS100" s="133"/>
      <c r="BT100" s="133"/>
      <c r="BU100" s="133"/>
      <c r="BV100" s="133"/>
    </row>
    <row r="101" spans="63:74" x14ac:dyDescent="0.2">
      <c r="BK101" s="133"/>
      <c r="BL101" s="133"/>
      <c r="BM101" s="133"/>
      <c r="BN101" s="133"/>
      <c r="BO101" s="133"/>
      <c r="BP101" s="133"/>
      <c r="BQ101" s="133"/>
      <c r="BR101" s="133"/>
      <c r="BS101" s="133"/>
      <c r="BT101" s="133"/>
      <c r="BU101" s="133"/>
      <c r="BV101" s="133"/>
    </row>
    <row r="102" spans="63:74" x14ac:dyDescent="0.2">
      <c r="BK102" s="133"/>
      <c r="BL102" s="133"/>
      <c r="BM102" s="133"/>
      <c r="BN102" s="133"/>
      <c r="BO102" s="133"/>
      <c r="BP102" s="133"/>
      <c r="BQ102" s="133"/>
      <c r="BR102" s="133"/>
      <c r="BS102" s="133"/>
      <c r="BT102" s="133"/>
      <c r="BU102" s="133"/>
      <c r="BV102" s="133"/>
    </row>
    <row r="103" spans="63:74" x14ac:dyDescent="0.2">
      <c r="BK103" s="133"/>
      <c r="BL103" s="133"/>
      <c r="BM103" s="133"/>
      <c r="BN103" s="133"/>
      <c r="BO103" s="133"/>
      <c r="BP103" s="133"/>
      <c r="BQ103" s="133"/>
      <c r="BR103" s="133"/>
      <c r="BS103" s="133"/>
      <c r="BT103" s="133"/>
      <c r="BU103" s="133"/>
      <c r="BV103" s="133"/>
    </row>
    <row r="104" spans="63:74" x14ac:dyDescent="0.2">
      <c r="BK104" s="133"/>
      <c r="BL104" s="133"/>
      <c r="BM104" s="133"/>
      <c r="BN104" s="133"/>
      <c r="BO104" s="133"/>
      <c r="BP104" s="133"/>
      <c r="BQ104" s="133"/>
      <c r="BR104" s="133"/>
      <c r="BS104" s="133"/>
      <c r="BT104" s="133"/>
      <c r="BU104" s="133"/>
      <c r="BV104" s="133"/>
    </row>
    <row r="105" spans="63:74" x14ac:dyDescent="0.2">
      <c r="BK105" s="133"/>
      <c r="BL105" s="133"/>
      <c r="BM105" s="133"/>
      <c r="BN105" s="133"/>
      <c r="BO105" s="133"/>
      <c r="BP105" s="133"/>
      <c r="BQ105" s="133"/>
      <c r="BR105" s="133"/>
      <c r="BS105" s="133"/>
      <c r="BT105" s="133"/>
      <c r="BU105" s="133"/>
      <c r="BV105" s="133"/>
    </row>
    <row r="106" spans="63:74" x14ac:dyDescent="0.2">
      <c r="BK106" s="133"/>
      <c r="BL106" s="133"/>
      <c r="BM106" s="133"/>
      <c r="BN106" s="133"/>
      <c r="BO106" s="133"/>
      <c r="BP106" s="133"/>
      <c r="BQ106" s="133"/>
      <c r="BR106" s="133"/>
      <c r="BS106" s="133"/>
      <c r="BT106" s="133"/>
      <c r="BU106" s="133"/>
      <c r="BV106" s="133"/>
    </row>
    <row r="107" spans="63:74" x14ac:dyDescent="0.2">
      <c r="BK107" s="133"/>
      <c r="BL107" s="133"/>
      <c r="BM107" s="133"/>
      <c r="BN107" s="133"/>
      <c r="BO107" s="133"/>
      <c r="BP107" s="133"/>
      <c r="BQ107" s="133"/>
      <c r="BR107" s="133"/>
      <c r="BS107" s="133"/>
      <c r="BT107" s="133"/>
      <c r="BU107" s="133"/>
      <c r="BV107" s="133"/>
    </row>
    <row r="108" spans="63:74" x14ac:dyDescent="0.2">
      <c r="BK108" s="133"/>
      <c r="BL108" s="133"/>
      <c r="BM108" s="133"/>
      <c r="BN108" s="133"/>
      <c r="BO108" s="133"/>
      <c r="BP108" s="133"/>
      <c r="BQ108" s="133"/>
      <c r="BR108" s="133"/>
      <c r="BS108" s="133"/>
      <c r="BT108" s="133"/>
      <c r="BU108" s="133"/>
      <c r="BV108" s="133"/>
    </row>
    <row r="109" spans="63:74" x14ac:dyDescent="0.2">
      <c r="BK109" s="133"/>
      <c r="BL109" s="133"/>
      <c r="BM109" s="133"/>
      <c r="BN109" s="133"/>
      <c r="BO109" s="133"/>
      <c r="BP109" s="133"/>
      <c r="BQ109" s="133"/>
      <c r="BR109" s="133"/>
      <c r="BS109" s="133"/>
      <c r="BT109" s="133"/>
      <c r="BU109" s="133"/>
      <c r="BV109" s="133"/>
    </row>
    <row r="110" spans="63:74" x14ac:dyDescent="0.2">
      <c r="BK110" s="133"/>
      <c r="BL110" s="133"/>
      <c r="BM110" s="133"/>
      <c r="BN110" s="133"/>
      <c r="BO110" s="133"/>
      <c r="BP110" s="133"/>
      <c r="BQ110" s="133"/>
      <c r="BR110" s="133"/>
      <c r="BS110" s="133"/>
      <c r="BT110" s="133"/>
      <c r="BU110" s="133"/>
      <c r="BV110" s="133"/>
    </row>
    <row r="111" spans="63:74" x14ac:dyDescent="0.2">
      <c r="BK111" s="133"/>
      <c r="BL111" s="133"/>
      <c r="BM111" s="133"/>
      <c r="BN111" s="133"/>
      <c r="BO111" s="133"/>
      <c r="BP111" s="133"/>
      <c r="BQ111" s="133"/>
      <c r="BR111" s="133"/>
      <c r="BS111" s="133"/>
      <c r="BT111" s="133"/>
      <c r="BU111" s="133"/>
      <c r="BV111" s="133"/>
    </row>
    <row r="112" spans="63:74" x14ac:dyDescent="0.2">
      <c r="BK112" s="133"/>
      <c r="BL112" s="133"/>
      <c r="BM112" s="133"/>
      <c r="BN112" s="133"/>
      <c r="BO112" s="133"/>
      <c r="BP112" s="133"/>
      <c r="BQ112" s="133"/>
      <c r="BR112" s="133"/>
      <c r="BS112" s="133"/>
      <c r="BT112" s="133"/>
      <c r="BU112" s="133"/>
      <c r="BV112" s="133"/>
    </row>
    <row r="113" spans="63:74" x14ac:dyDescent="0.2">
      <c r="BK113" s="133"/>
      <c r="BL113" s="133"/>
      <c r="BM113" s="133"/>
      <c r="BN113" s="133"/>
      <c r="BO113" s="133"/>
      <c r="BP113" s="133"/>
      <c r="BQ113" s="133"/>
      <c r="BR113" s="133"/>
      <c r="BS113" s="133"/>
      <c r="BT113" s="133"/>
      <c r="BU113" s="133"/>
      <c r="BV113" s="133"/>
    </row>
    <row r="114" spans="63:74" x14ac:dyDescent="0.2">
      <c r="BK114" s="133"/>
      <c r="BL114" s="133"/>
      <c r="BM114" s="133"/>
      <c r="BN114" s="133"/>
      <c r="BO114" s="133"/>
      <c r="BP114" s="133"/>
      <c r="BQ114" s="133"/>
      <c r="BR114" s="133"/>
      <c r="BS114" s="133"/>
      <c r="BT114" s="133"/>
      <c r="BU114" s="133"/>
      <c r="BV114" s="133"/>
    </row>
    <row r="115" spans="63:74" x14ac:dyDescent="0.2">
      <c r="BK115" s="133"/>
      <c r="BL115" s="133"/>
      <c r="BM115" s="133"/>
      <c r="BN115" s="133"/>
      <c r="BO115" s="133"/>
      <c r="BP115" s="133"/>
      <c r="BQ115" s="133"/>
      <c r="BR115" s="133"/>
      <c r="BS115" s="133"/>
      <c r="BT115" s="133"/>
      <c r="BU115" s="133"/>
      <c r="BV115" s="133"/>
    </row>
    <row r="116" spans="63:74" x14ac:dyDescent="0.2">
      <c r="BK116" s="133"/>
      <c r="BL116" s="133"/>
      <c r="BM116" s="133"/>
      <c r="BN116" s="133"/>
      <c r="BO116" s="133"/>
      <c r="BP116" s="133"/>
      <c r="BQ116" s="133"/>
      <c r="BR116" s="133"/>
      <c r="BS116" s="133"/>
      <c r="BT116" s="133"/>
      <c r="BU116" s="133"/>
      <c r="BV116" s="133"/>
    </row>
    <row r="117" spans="63:74" x14ac:dyDescent="0.2">
      <c r="BK117" s="133"/>
      <c r="BL117" s="133"/>
      <c r="BM117" s="133"/>
      <c r="BN117" s="133"/>
      <c r="BO117" s="133"/>
      <c r="BP117" s="133"/>
      <c r="BQ117" s="133"/>
      <c r="BR117" s="133"/>
      <c r="BS117" s="133"/>
      <c r="BT117" s="133"/>
      <c r="BU117" s="133"/>
      <c r="BV117" s="133"/>
    </row>
    <row r="118" spans="63:74" x14ac:dyDescent="0.2">
      <c r="BK118" s="133"/>
      <c r="BL118" s="133"/>
      <c r="BM118" s="133"/>
      <c r="BN118" s="133"/>
      <c r="BO118" s="133"/>
      <c r="BP118" s="133"/>
      <c r="BQ118" s="133"/>
      <c r="BR118" s="133"/>
      <c r="BS118" s="133"/>
      <c r="BT118" s="133"/>
      <c r="BU118" s="133"/>
      <c r="BV118" s="133"/>
    </row>
    <row r="119" spans="63:74" x14ac:dyDescent="0.2">
      <c r="BK119" s="133"/>
      <c r="BL119" s="133"/>
      <c r="BM119" s="133"/>
      <c r="BN119" s="133"/>
      <c r="BO119" s="133"/>
      <c r="BP119" s="133"/>
      <c r="BQ119" s="133"/>
      <c r="BR119" s="133"/>
      <c r="BS119" s="133"/>
      <c r="BT119" s="133"/>
      <c r="BU119" s="133"/>
      <c r="BV119" s="133"/>
    </row>
    <row r="120" spans="63:74" x14ac:dyDescent="0.2">
      <c r="BK120" s="133"/>
      <c r="BL120" s="133"/>
      <c r="BM120" s="133"/>
      <c r="BN120" s="133"/>
      <c r="BO120" s="133"/>
      <c r="BP120" s="133"/>
      <c r="BQ120" s="133"/>
      <c r="BR120" s="133"/>
      <c r="BS120" s="133"/>
      <c r="BT120" s="133"/>
      <c r="BU120" s="133"/>
      <c r="BV120" s="133"/>
    </row>
    <row r="121" spans="63:74" x14ac:dyDescent="0.2">
      <c r="BK121" s="133"/>
      <c r="BL121" s="133"/>
      <c r="BM121" s="133"/>
      <c r="BN121" s="133"/>
      <c r="BO121" s="133"/>
      <c r="BP121" s="133"/>
      <c r="BQ121" s="133"/>
      <c r="BR121" s="133"/>
      <c r="BS121" s="133"/>
      <c r="BT121" s="133"/>
      <c r="BU121" s="133"/>
      <c r="BV121" s="133"/>
    </row>
    <row r="122" spans="63:74" x14ac:dyDescent="0.2">
      <c r="BK122" s="133"/>
      <c r="BL122" s="133"/>
      <c r="BM122" s="133"/>
      <c r="BN122" s="133"/>
      <c r="BO122" s="133"/>
      <c r="BP122" s="133"/>
      <c r="BQ122" s="133"/>
      <c r="BR122" s="133"/>
      <c r="BS122" s="133"/>
      <c r="BT122" s="133"/>
      <c r="BU122" s="133"/>
      <c r="BV122" s="133"/>
    </row>
    <row r="123" spans="63:74" x14ac:dyDescent="0.2">
      <c r="BK123" s="133"/>
      <c r="BL123" s="133"/>
      <c r="BM123" s="133"/>
      <c r="BN123" s="133"/>
      <c r="BO123" s="133"/>
      <c r="BP123" s="133"/>
      <c r="BQ123" s="133"/>
      <c r="BR123" s="133"/>
      <c r="BS123" s="133"/>
      <c r="BT123" s="133"/>
      <c r="BU123" s="133"/>
      <c r="BV123" s="133"/>
    </row>
    <row r="124" spans="63:74" x14ac:dyDescent="0.2">
      <c r="BK124" s="133"/>
      <c r="BL124" s="133"/>
      <c r="BM124" s="133"/>
      <c r="BN124" s="133"/>
      <c r="BO124" s="133"/>
      <c r="BP124" s="133"/>
      <c r="BQ124" s="133"/>
      <c r="BR124" s="133"/>
      <c r="BS124" s="133"/>
      <c r="BT124" s="133"/>
      <c r="BU124" s="133"/>
      <c r="BV124" s="133"/>
    </row>
    <row r="125" spans="63:74" x14ac:dyDescent="0.2">
      <c r="BK125" s="133"/>
      <c r="BL125" s="133"/>
      <c r="BM125" s="133"/>
      <c r="BN125" s="133"/>
      <c r="BO125" s="133"/>
      <c r="BP125" s="133"/>
      <c r="BQ125" s="133"/>
      <c r="BR125" s="133"/>
      <c r="BS125" s="133"/>
      <c r="BT125" s="133"/>
      <c r="BU125" s="133"/>
      <c r="BV125" s="133"/>
    </row>
    <row r="126" spans="63:74" x14ac:dyDescent="0.2">
      <c r="BK126" s="133"/>
      <c r="BL126" s="133"/>
      <c r="BM126" s="133"/>
      <c r="BN126" s="133"/>
      <c r="BO126" s="133"/>
      <c r="BP126" s="133"/>
      <c r="BQ126" s="133"/>
      <c r="BR126" s="133"/>
      <c r="BS126" s="133"/>
      <c r="BT126" s="133"/>
      <c r="BU126" s="133"/>
      <c r="BV126" s="133"/>
    </row>
    <row r="127" spans="63:74" x14ac:dyDescent="0.2">
      <c r="BK127" s="133"/>
      <c r="BL127" s="133"/>
      <c r="BM127" s="133"/>
      <c r="BN127" s="133"/>
      <c r="BO127" s="133"/>
      <c r="BP127" s="133"/>
      <c r="BQ127" s="133"/>
      <c r="BR127" s="133"/>
      <c r="BS127" s="133"/>
      <c r="BT127" s="133"/>
      <c r="BU127" s="133"/>
      <c r="BV127" s="133"/>
    </row>
    <row r="128" spans="63:74" x14ac:dyDescent="0.2">
      <c r="BK128" s="133"/>
      <c r="BL128" s="133"/>
      <c r="BM128" s="133"/>
      <c r="BN128" s="133"/>
      <c r="BO128" s="133"/>
      <c r="BP128" s="133"/>
      <c r="BQ128" s="133"/>
      <c r="BR128" s="133"/>
      <c r="BS128" s="133"/>
      <c r="BT128" s="133"/>
      <c r="BU128" s="133"/>
      <c r="BV128" s="133"/>
    </row>
    <row r="129" spans="63:74" x14ac:dyDescent="0.2">
      <c r="BK129" s="133"/>
      <c r="BL129" s="133"/>
      <c r="BM129" s="133"/>
      <c r="BN129" s="133"/>
      <c r="BO129" s="133"/>
      <c r="BP129" s="133"/>
      <c r="BQ129" s="133"/>
      <c r="BR129" s="133"/>
      <c r="BS129" s="133"/>
      <c r="BT129" s="133"/>
      <c r="BU129" s="133"/>
      <c r="BV129" s="133"/>
    </row>
    <row r="130" spans="63:74" x14ac:dyDescent="0.2">
      <c r="BK130" s="133"/>
      <c r="BL130" s="133"/>
      <c r="BM130" s="133"/>
      <c r="BN130" s="133"/>
      <c r="BO130" s="133"/>
      <c r="BP130" s="133"/>
      <c r="BQ130" s="133"/>
      <c r="BR130" s="133"/>
      <c r="BS130" s="133"/>
      <c r="BT130" s="133"/>
      <c r="BU130" s="133"/>
      <c r="BV130" s="133"/>
    </row>
    <row r="131" spans="63:74" x14ac:dyDescent="0.2">
      <c r="BK131" s="133"/>
      <c r="BL131" s="133"/>
      <c r="BM131" s="133"/>
      <c r="BN131" s="133"/>
      <c r="BO131" s="133"/>
      <c r="BP131" s="133"/>
      <c r="BQ131" s="133"/>
      <c r="BR131" s="133"/>
      <c r="BS131" s="133"/>
      <c r="BT131" s="133"/>
      <c r="BU131" s="133"/>
      <c r="BV131" s="133"/>
    </row>
    <row r="132" spans="63:74" x14ac:dyDescent="0.2">
      <c r="BK132" s="133"/>
      <c r="BL132" s="133"/>
      <c r="BM132" s="133"/>
      <c r="BN132" s="133"/>
      <c r="BO132" s="133"/>
      <c r="BP132" s="133"/>
      <c r="BQ132" s="133"/>
      <c r="BR132" s="133"/>
      <c r="BS132" s="133"/>
      <c r="BT132" s="133"/>
      <c r="BU132" s="133"/>
      <c r="BV132" s="133"/>
    </row>
    <row r="133" spans="63:74" x14ac:dyDescent="0.2">
      <c r="BK133" s="133"/>
      <c r="BL133" s="133"/>
      <c r="BM133" s="133"/>
      <c r="BN133" s="133"/>
      <c r="BO133" s="133"/>
      <c r="BP133" s="133"/>
      <c r="BQ133" s="133"/>
      <c r="BR133" s="133"/>
      <c r="BS133" s="133"/>
      <c r="BT133" s="133"/>
      <c r="BU133" s="133"/>
      <c r="BV133" s="133"/>
    </row>
    <row r="134" spans="63:74" x14ac:dyDescent="0.2">
      <c r="BK134" s="133"/>
      <c r="BL134" s="133"/>
      <c r="BM134" s="133"/>
      <c r="BN134" s="133"/>
      <c r="BO134" s="133"/>
      <c r="BP134" s="133"/>
      <c r="BQ134" s="133"/>
      <c r="BR134" s="133"/>
      <c r="BS134" s="133"/>
      <c r="BT134" s="133"/>
      <c r="BU134" s="133"/>
      <c r="BV134" s="133"/>
    </row>
    <row r="135" spans="63:74" x14ac:dyDescent="0.2">
      <c r="BK135" s="133"/>
      <c r="BL135" s="133"/>
      <c r="BM135" s="133"/>
      <c r="BN135" s="133"/>
      <c r="BO135" s="133"/>
      <c r="BP135" s="133"/>
      <c r="BQ135" s="133"/>
      <c r="BR135" s="133"/>
      <c r="BS135" s="133"/>
      <c r="BT135" s="133"/>
      <c r="BU135" s="133"/>
      <c r="BV135" s="133"/>
    </row>
    <row r="136" spans="63:74" x14ac:dyDescent="0.2">
      <c r="BK136" s="133"/>
      <c r="BL136" s="133"/>
      <c r="BM136" s="133"/>
      <c r="BN136" s="133"/>
      <c r="BO136" s="133"/>
      <c r="BP136" s="133"/>
      <c r="BQ136" s="133"/>
      <c r="BR136" s="133"/>
      <c r="BS136" s="133"/>
      <c r="BT136" s="133"/>
      <c r="BU136" s="133"/>
      <c r="BV136" s="133"/>
    </row>
    <row r="137" spans="63:74" x14ac:dyDescent="0.2">
      <c r="BK137" s="133"/>
      <c r="BL137" s="133"/>
      <c r="BM137" s="133"/>
      <c r="BN137" s="133"/>
      <c r="BO137" s="133"/>
      <c r="BP137" s="133"/>
      <c r="BQ137" s="133"/>
      <c r="BR137" s="133"/>
      <c r="BS137" s="133"/>
      <c r="BT137" s="133"/>
      <c r="BU137" s="133"/>
      <c r="BV137" s="133"/>
    </row>
    <row r="138" spans="63:74" x14ac:dyDescent="0.2">
      <c r="BK138" s="133"/>
      <c r="BL138" s="133"/>
      <c r="BM138" s="133"/>
      <c r="BN138" s="133"/>
      <c r="BO138" s="133"/>
      <c r="BP138" s="133"/>
      <c r="BQ138" s="133"/>
      <c r="BR138" s="133"/>
      <c r="BS138" s="133"/>
      <c r="BT138" s="133"/>
      <c r="BU138" s="133"/>
      <c r="BV138" s="133"/>
    </row>
    <row r="139" spans="63:74" x14ac:dyDescent="0.2">
      <c r="BK139" s="133"/>
      <c r="BL139" s="133"/>
      <c r="BM139" s="133"/>
      <c r="BN139" s="133"/>
      <c r="BO139" s="133"/>
      <c r="BP139" s="133"/>
      <c r="BQ139" s="133"/>
      <c r="BR139" s="133"/>
      <c r="BS139" s="133"/>
      <c r="BT139" s="133"/>
      <c r="BU139" s="133"/>
      <c r="BV139" s="133"/>
    </row>
    <row r="140" spans="63:74" x14ac:dyDescent="0.2">
      <c r="BK140" s="133"/>
      <c r="BL140" s="133"/>
      <c r="BM140" s="133"/>
      <c r="BN140" s="133"/>
      <c r="BO140" s="133"/>
      <c r="BP140" s="133"/>
      <c r="BQ140" s="133"/>
      <c r="BR140" s="133"/>
      <c r="BS140" s="133"/>
      <c r="BT140" s="133"/>
      <c r="BU140" s="133"/>
      <c r="BV140" s="133"/>
    </row>
    <row r="141" spans="63:74" x14ac:dyDescent="0.2">
      <c r="BK141" s="133"/>
      <c r="BL141" s="133"/>
      <c r="BM141" s="133"/>
      <c r="BN141" s="133"/>
      <c r="BO141" s="133"/>
      <c r="BP141" s="133"/>
      <c r="BQ141" s="133"/>
      <c r="BR141" s="133"/>
      <c r="BS141" s="133"/>
      <c r="BT141" s="133"/>
      <c r="BU141" s="133"/>
      <c r="BV141" s="133"/>
    </row>
    <row r="142" spans="63:74" x14ac:dyDescent="0.2">
      <c r="BK142" s="133"/>
      <c r="BL142" s="133"/>
      <c r="BM142" s="133"/>
      <c r="BN142" s="133"/>
      <c r="BO142" s="133"/>
      <c r="BP142" s="133"/>
      <c r="BQ142" s="133"/>
      <c r="BR142" s="133"/>
      <c r="BS142" s="133"/>
      <c r="BT142" s="133"/>
      <c r="BU142" s="133"/>
      <c r="BV142" s="133"/>
    </row>
    <row r="143" spans="63:74" x14ac:dyDescent="0.2">
      <c r="BK143" s="133"/>
      <c r="BL143" s="133"/>
      <c r="BM143" s="133"/>
      <c r="BN143" s="133"/>
      <c r="BO143" s="133"/>
      <c r="BP143" s="133"/>
      <c r="BQ143" s="133"/>
      <c r="BR143" s="133"/>
      <c r="BS143" s="133"/>
      <c r="BT143" s="133"/>
      <c r="BU143" s="133"/>
      <c r="BV143" s="133"/>
    </row>
  </sheetData>
  <mergeCells count="17">
    <mergeCell ref="B63:Q63"/>
    <mergeCell ref="B64:Q64"/>
    <mergeCell ref="B60:Q60"/>
    <mergeCell ref="B62:Q62"/>
    <mergeCell ref="B56:Q56"/>
    <mergeCell ref="B58:Q58"/>
    <mergeCell ref="B59:Q59"/>
    <mergeCell ref="B57:Q57"/>
    <mergeCell ref="B61:R61"/>
    <mergeCell ref="A1:A2"/>
    <mergeCell ref="AM3:AX3"/>
    <mergeCell ref="AY3:BJ3"/>
    <mergeCell ref="BK3:BV3"/>
    <mergeCell ref="B1:AL1"/>
    <mergeCell ref="C3:N3"/>
    <mergeCell ref="O3:Z3"/>
    <mergeCell ref="AA3:AL3"/>
  </mergeCells>
  <phoneticPr fontId="7" type="noConversion"/>
  <hyperlinks>
    <hyperlink ref="A1:A2" location="Contents!A1" display="Table of Contents" xr:uid="{00000000-0004-0000-1700-000000000000}"/>
  </hyperlinks>
  <pageMargins left="0.25" right="0.25" top="0.25" bottom="0.25" header="0.5" footer="0.5"/>
  <pageSetup scale="70" orientation="portrait" horizontalDpi="300" verticalDpi="300" r:id="rId1"/>
  <headerFooter alignWithMargins="0">
    <oddFooter>&amp;L&amp;"Courier,Bold"&amp;F&amp;C&amp;P&amp;R&amp;"Courier,Bold"&amp;D  &amp;T</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5">
    <pageSetUpPr fitToPage="1"/>
  </sheetPr>
  <dimension ref="A1:BV146"/>
  <sheetViews>
    <sheetView zoomScaleNormal="100" workbookViewId="0">
      <pane xSplit="2" ySplit="4" topLeftCell="AO5" activePane="bottomRight" state="frozen"/>
      <selection activeCell="BI18" sqref="BI18"/>
      <selection pane="topRight" activeCell="BI18" sqref="BI18"/>
      <selection pane="bottomLeft" activeCell="BI18" sqref="BI18"/>
      <selection pane="bottomRight" activeCell="AQ21" sqref="AQ21"/>
    </sheetView>
  </sheetViews>
  <sheetFormatPr defaultColWidth="9.5703125" defaultRowHeight="12" x14ac:dyDescent="0.15"/>
  <cols>
    <col min="1" max="1" width="13.42578125" style="95" customWidth="1"/>
    <col min="2" max="2" width="36.42578125" style="95" customWidth="1"/>
    <col min="3" max="50" width="6.5703125" style="95" customWidth="1"/>
    <col min="51" max="55" width="6.5703125" style="846" customWidth="1"/>
    <col min="56" max="58" width="6.5703125" style="715" customWidth="1"/>
    <col min="59" max="61" width="6.5703125" style="846" customWidth="1"/>
    <col min="62" max="62" width="6.5703125" style="132" customWidth="1"/>
    <col min="63" max="74" width="6.5703125" style="95" customWidth="1"/>
    <col min="75" max="16384" width="9.5703125" style="95"/>
  </cols>
  <sheetData>
    <row r="1" spans="1:74" ht="13.35" customHeight="1" x14ac:dyDescent="0.2">
      <c r="A1" s="996" t="s">
        <v>478</v>
      </c>
      <c r="B1" s="1114" t="s">
        <v>745</v>
      </c>
      <c r="C1" s="1049"/>
      <c r="D1" s="1049"/>
      <c r="E1" s="1049"/>
      <c r="F1" s="1049"/>
      <c r="G1" s="1049"/>
      <c r="H1" s="1049"/>
      <c r="I1" s="1049"/>
      <c r="J1" s="1049"/>
      <c r="K1" s="1049"/>
      <c r="L1" s="1049"/>
      <c r="M1" s="1049"/>
      <c r="N1" s="1049"/>
      <c r="O1" s="1049"/>
      <c r="P1" s="1049"/>
      <c r="Q1" s="1049"/>
      <c r="R1" s="1049"/>
      <c r="S1" s="1049"/>
      <c r="T1" s="1049"/>
      <c r="U1" s="1049"/>
      <c r="V1" s="1049"/>
      <c r="W1" s="1049"/>
      <c r="X1" s="1049"/>
      <c r="Y1" s="1049"/>
      <c r="Z1" s="1049"/>
      <c r="AA1" s="1049"/>
      <c r="AB1" s="1049"/>
      <c r="AC1" s="1049"/>
      <c r="AD1" s="1049"/>
      <c r="AE1" s="1049"/>
      <c r="AF1" s="1049"/>
      <c r="AG1" s="1049"/>
      <c r="AH1" s="1049"/>
      <c r="AI1" s="1049"/>
      <c r="AJ1" s="1049"/>
      <c r="AK1" s="1049"/>
      <c r="AL1" s="1049"/>
    </row>
    <row r="2" spans="1:74" s="96" customFormat="1" ht="13.35" customHeight="1" x14ac:dyDescent="0.2">
      <c r="A2" s="997"/>
      <c r="B2" s="296" t="str">
        <f>"U.S. Energy Information Administration  |  Short-Term Energy Outlook  - "&amp;Dates!D1</f>
        <v>U.S. Energy Information Administration  |  Short-Term Energy Outlook  - March 2026</v>
      </c>
      <c r="C2" s="297"/>
      <c r="D2" s="297"/>
      <c r="E2" s="297"/>
      <c r="F2" s="297"/>
      <c r="G2" s="297"/>
      <c r="H2" s="297"/>
      <c r="I2" s="297"/>
      <c r="J2" s="297"/>
      <c r="K2" s="297"/>
      <c r="L2" s="297"/>
      <c r="M2" s="297"/>
      <c r="N2" s="297"/>
      <c r="O2" s="297"/>
      <c r="P2" s="297"/>
      <c r="Q2" s="297"/>
      <c r="R2" s="297"/>
      <c r="S2" s="297"/>
      <c r="T2" s="297"/>
      <c r="U2" s="297"/>
      <c r="V2" s="297"/>
      <c r="W2" s="297"/>
      <c r="X2" s="297"/>
      <c r="Y2" s="297"/>
      <c r="Z2" s="297"/>
      <c r="AA2" s="297"/>
      <c r="AB2" s="297"/>
      <c r="AC2" s="297"/>
      <c r="AD2" s="297"/>
      <c r="AE2" s="297"/>
      <c r="AF2" s="297"/>
      <c r="AG2" s="297"/>
      <c r="AH2" s="297"/>
      <c r="AI2" s="297"/>
      <c r="AJ2" s="297"/>
      <c r="AK2" s="297"/>
      <c r="AL2" s="297"/>
      <c r="AY2" s="847"/>
      <c r="AZ2" s="847"/>
      <c r="BA2" s="847"/>
      <c r="BB2" s="847"/>
      <c r="BC2" s="847"/>
      <c r="BD2" s="716"/>
      <c r="BE2" s="716"/>
      <c r="BF2" s="716"/>
      <c r="BG2" s="847"/>
      <c r="BH2" s="847"/>
      <c r="BI2" s="847"/>
      <c r="BJ2" s="199"/>
    </row>
    <row r="3" spans="1:74" s="7" customFormat="1" ht="12.75" x14ac:dyDescent="0.2">
      <c r="A3" s="316" t="s">
        <v>760</v>
      </c>
      <c r="B3" s="9"/>
      <c r="C3" s="999">
        <f>Dates!D3</f>
        <v>2022</v>
      </c>
      <c r="D3" s="991"/>
      <c r="E3" s="991"/>
      <c r="F3" s="991"/>
      <c r="G3" s="991"/>
      <c r="H3" s="991"/>
      <c r="I3" s="991"/>
      <c r="J3" s="991"/>
      <c r="K3" s="991"/>
      <c r="L3" s="991"/>
      <c r="M3" s="991"/>
      <c r="N3" s="992"/>
      <c r="O3" s="999">
        <f>C3+1</f>
        <v>2023</v>
      </c>
      <c r="P3" s="1000"/>
      <c r="Q3" s="1000"/>
      <c r="R3" s="1000"/>
      <c r="S3" s="1000"/>
      <c r="T3" s="1000"/>
      <c r="U3" s="1000"/>
      <c r="V3" s="1000"/>
      <c r="W3" s="1000"/>
      <c r="X3" s="991"/>
      <c r="Y3" s="991"/>
      <c r="Z3" s="992"/>
      <c r="AA3" s="988">
        <f>O3+1</f>
        <v>2024</v>
      </c>
      <c r="AB3" s="991"/>
      <c r="AC3" s="991"/>
      <c r="AD3" s="991"/>
      <c r="AE3" s="991"/>
      <c r="AF3" s="991"/>
      <c r="AG3" s="991"/>
      <c r="AH3" s="991"/>
      <c r="AI3" s="991"/>
      <c r="AJ3" s="991"/>
      <c r="AK3" s="991"/>
      <c r="AL3" s="992"/>
      <c r="AM3" s="988">
        <f>AA3+1</f>
        <v>2025</v>
      </c>
      <c r="AN3" s="991"/>
      <c r="AO3" s="991"/>
      <c r="AP3" s="991"/>
      <c r="AQ3" s="991"/>
      <c r="AR3" s="991"/>
      <c r="AS3" s="991"/>
      <c r="AT3" s="991"/>
      <c r="AU3" s="991"/>
      <c r="AV3" s="991"/>
      <c r="AW3" s="991"/>
      <c r="AX3" s="992"/>
      <c r="AY3" s="988">
        <f>AM3+1</f>
        <v>2026</v>
      </c>
      <c r="AZ3" s="989"/>
      <c r="BA3" s="989"/>
      <c r="BB3" s="989"/>
      <c r="BC3" s="989"/>
      <c r="BD3" s="989"/>
      <c r="BE3" s="989"/>
      <c r="BF3" s="989"/>
      <c r="BG3" s="989"/>
      <c r="BH3" s="989"/>
      <c r="BI3" s="989"/>
      <c r="BJ3" s="990"/>
      <c r="BK3" s="988">
        <f>AY3+1</f>
        <v>2027</v>
      </c>
      <c r="BL3" s="991"/>
      <c r="BM3" s="991"/>
      <c r="BN3" s="991"/>
      <c r="BO3" s="991"/>
      <c r="BP3" s="991"/>
      <c r="BQ3" s="991"/>
      <c r="BR3" s="991"/>
      <c r="BS3" s="991"/>
      <c r="BT3" s="991"/>
      <c r="BU3" s="991"/>
      <c r="BV3" s="992"/>
    </row>
    <row r="4" spans="1:74" s="7" customFormat="1" ht="11.25" x14ac:dyDescent="0.2">
      <c r="A4" s="322" t="str">
        <f>TEXT(Dates!$D$2,"dddd, mmmm d, yyyy")</f>
        <v>Monday, March 9, 2026</v>
      </c>
      <c r="B4" s="11"/>
      <c r="C4" s="12" t="s">
        <v>214</v>
      </c>
      <c r="D4" s="12" t="s">
        <v>215</v>
      </c>
      <c r="E4" s="12" t="s">
        <v>216</v>
      </c>
      <c r="F4" s="12" t="s">
        <v>217</v>
      </c>
      <c r="G4" s="12" t="s">
        <v>218</v>
      </c>
      <c r="H4" s="12" t="s">
        <v>219</v>
      </c>
      <c r="I4" s="12" t="s">
        <v>220</v>
      </c>
      <c r="J4" s="12" t="s">
        <v>221</v>
      </c>
      <c r="K4" s="12" t="s">
        <v>222</v>
      </c>
      <c r="L4" s="12" t="s">
        <v>223</v>
      </c>
      <c r="M4" s="12" t="s">
        <v>224</v>
      </c>
      <c r="N4" s="12" t="s">
        <v>225</v>
      </c>
      <c r="O4" s="12" t="s">
        <v>214</v>
      </c>
      <c r="P4" s="12" t="s">
        <v>215</v>
      </c>
      <c r="Q4" s="12" t="s">
        <v>216</v>
      </c>
      <c r="R4" s="12" t="s">
        <v>217</v>
      </c>
      <c r="S4" s="12" t="s">
        <v>218</v>
      </c>
      <c r="T4" s="12" t="s">
        <v>219</v>
      </c>
      <c r="U4" s="12" t="s">
        <v>220</v>
      </c>
      <c r="V4" s="12" t="s">
        <v>221</v>
      </c>
      <c r="W4" s="12" t="s">
        <v>222</v>
      </c>
      <c r="X4" s="12" t="s">
        <v>223</v>
      </c>
      <c r="Y4" s="12" t="s">
        <v>224</v>
      </c>
      <c r="Z4" s="12" t="s">
        <v>225</v>
      </c>
      <c r="AA4" s="12" t="s">
        <v>214</v>
      </c>
      <c r="AB4" s="12" t="s">
        <v>215</v>
      </c>
      <c r="AC4" s="12" t="s">
        <v>216</v>
      </c>
      <c r="AD4" s="12" t="s">
        <v>217</v>
      </c>
      <c r="AE4" s="12" t="s">
        <v>218</v>
      </c>
      <c r="AF4" s="12" t="s">
        <v>219</v>
      </c>
      <c r="AG4" s="12" t="s">
        <v>220</v>
      </c>
      <c r="AH4" s="12" t="s">
        <v>221</v>
      </c>
      <c r="AI4" s="12" t="s">
        <v>222</v>
      </c>
      <c r="AJ4" s="12" t="s">
        <v>223</v>
      </c>
      <c r="AK4" s="12" t="s">
        <v>224</v>
      </c>
      <c r="AL4" s="12" t="s">
        <v>225</v>
      </c>
      <c r="AM4" s="12" t="s">
        <v>214</v>
      </c>
      <c r="AN4" s="12" t="s">
        <v>215</v>
      </c>
      <c r="AO4" s="12" t="s">
        <v>216</v>
      </c>
      <c r="AP4" s="12" t="s">
        <v>217</v>
      </c>
      <c r="AQ4" s="12" t="s">
        <v>218</v>
      </c>
      <c r="AR4" s="12" t="s">
        <v>219</v>
      </c>
      <c r="AS4" s="12" t="s">
        <v>220</v>
      </c>
      <c r="AT4" s="12" t="s">
        <v>221</v>
      </c>
      <c r="AU4" s="12" t="s">
        <v>222</v>
      </c>
      <c r="AV4" s="12" t="s">
        <v>223</v>
      </c>
      <c r="AW4" s="12" t="s">
        <v>224</v>
      </c>
      <c r="AX4" s="12" t="s">
        <v>225</v>
      </c>
      <c r="AY4" s="633" t="s">
        <v>214</v>
      </c>
      <c r="AZ4" s="633" t="s">
        <v>215</v>
      </c>
      <c r="BA4" s="633" t="s">
        <v>216</v>
      </c>
      <c r="BB4" s="633" t="s">
        <v>217</v>
      </c>
      <c r="BC4" s="633" t="s">
        <v>218</v>
      </c>
      <c r="BD4" s="633" t="s">
        <v>219</v>
      </c>
      <c r="BE4" s="633" t="s">
        <v>220</v>
      </c>
      <c r="BF4" s="633" t="s">
        <v>221</v>
      </c>
      <c r="BG4" s="633" t="s">
        <v>222</v>
      </c>
      <c r="BH4" s="633" t="s">
        <v>223</v>
      </c>
      <c r="BI4" s="633" t="s">
        <v>224</v>
      </c>
      <c r="BJ4" s="12" t="s">
        <v>225</v>
      </c>
      <c r="BK4" s="12" t="s">
        <v>214</v>
      </c>
      <c r="BL4" s="12" t="s">
        <v>215</v>
      </c>
      <c r="BM4" s="12" t="s">
        <v>216</v>
      </c>
      <c r="BN4" s="12" t="s">
        <v>217</v>
      </c>
      <c r="BO4" s="12" t="s">
        <v>218</v>
      </c>
      <c r="BP4" s="12" t="s">
        <v>219</v>
      </c>
      <c r="BQ4" s="12" t="s">
        <v>220</v>
      </c>
      <c r="BR4" s="12" t="s">
        <v>221</v>
      </c>
      <c r="BS4" s="12" t="s">
        <v>222</v>
      </c>
      <c r="BT4" s="12" t="s">
        <v>223</v>
      </c>
      <c r="BU4" s="12" t="s">
        <v>224</v>
      </c>
      <c r="BV4" s="12" t="s">
        <v>225</v>
      </c>
    </row>
    <row r="5" spans="1:74" ht="11.1" customHeight="1" x14ac:dyDescent="0.2">
      <c r="A5" s="6"/>
      <c r="B5" s="97" t="s">
        <v>90</v>
      </c>
      <c r="C5" s="530"/>
      <c r="D5" s="530"/>
      <c r="E5" s="530"/>
      <c r="F5" s="530"/>
      <c r="G5" s="530"/>
      <c r="H5" s="530"/>
      <c r="I5" s="530"/>
      <c r="J5" s="530"/>
      <c r="K5" s="530"/>
      <c r="L5" s="530"/>
      <c r="M5" s="530"/>
      <c r="N5" s="530"/>
      <c r="O5" s="530"/>
      <c r="P5" s="530"/>
      <c r="Q5" s="530"/>
      <c r="R5" s="530"/>
      <c r="S5" s="530"/>
      <c r="T5" s="530"/>
      <c r="U5" s="530"/>
      <c r="V5" s="530"/>
      <c r="W5" s="530"/>
      <c r="X5" s="530"/>
      <c r="Y5" s="530"/>
      <c r="Z5" s="530"/>
      <c r="AA5" s="530"/>
      <c r="AB5" s="530"/>
      <c r="AC5" s="530"/>
      <c r="AD5" s="530"/>
      <c r="AE5" s="530"/>
      <c r="AF5" s="530"/>
      <c r="AG5" s="530"/>
      <c r="AH5" s="530"/>
      <c r="AI5" s="530"/>
      <c r="AJ5" s="530"/>
      <c r="AK5" s="530"/>
      <c r="AL5" s="530"/>
      <c r="AM5" s="530"/>
      <c r="AN5" s="530"/>
      <c r="AO5" s="530"/>
      <c r="AP5" s="530"/>
      <c r="AQ5" s="530"/>
      <c r="AR5" s="530"/>
      <c r="AS5" s="530"/>
      <c r="AT5" s="530"/>
      <c r="AU5" s="530"/>
      <c r="AV5" s="530"/>
      <c r="AW5" s="530"/>
      <c r="AX5" s="530"/>
      <c r="AY5" s="530"/>
      <c r="AZ5" s="966"/>
      <c r="BA5" s="893"/>
      <c r="BB5" s="533"/>
      <c r="BC5" s="893"/>
      <c r="BD5" s="894"/>
      <c r="BE5" s="894"/>
      <c r="BF5" s="894"/>
      <c r="BG5" s="894"/>
      <c r="BH5" s="894"/>
      <c r="BI5" s="894"/>
      <c r="BJ5" s="533"/>
      <c r="BK5" s="533"/>
      <c r="BL5" s="533"/>
      <c r="BM5" s="533"/>
      <c r="BN5" s="533"/>
      <c r="BO5" s="533"/>
      <c r="BP5" s="533"/>
      <c r="BQ5" s="533"/>
      <c r="BR5" s="533"/>
      <c r="BS5" s="533"/>
      <c r="BT5" s="533"/>
      <c r="BU5" s="533"/>
      <c r="BV5" s="533"/>
    </row>
    <row r="6" spans="1:74" ht="11.1" customHeight="1" x14ac:dyDescent="0.2">
      <c r="A6" s="6" t="s">
        <v>283</v>
      </c>
      <c r="B6" s="536" t="s">
        <v>1150</v>
      </c>
      <c r="C6" s="386">
        <v>914.18136145000005</v>
      </c>
      <c r="D6" s="386">
        <v>711.94833312000003</v>
      </c>
      <c r="E6" s="386">
        <v>524.62140565000004</v>
      </c>
      <c r="F6" s="386">
        <v>341.62299714</v>
      </c>
      <c r="G6" s="386">
        <v>122.27512939</v>
      </c>
      <c r="H6" s="386">
        <v>25.906265013999999</v>
      </c>
      <c r="I6" s="386">
        <v>3.6306086308999999</v>
      </c>
      <c r="J6" s="386">
        <v>5.8151096288000002</v>
      </c>
      <c r="K6" s="386">
        <v>44.433335556999999</v>
      </c>
      <c r="L6" s="386">
        <v>257.47617258999998</v>
      </c>
      <c r="M6" s="386">
        <v>511.09704962000001</v>
      </c>
      <c r="N6" s="386">
        <v>780.81939923000004</v>
      </c>
      <c r="O6" s="386">
        <v>714.93977522</v>
      </c>
      <c r="P6" s="386">
        <v>621.23824919000003</v>
      </c>
      <c r="Q6" s="386">
        <v>585.31849957999998</v>
      </c>
      <c r="R6" s="386">
        <v>297.32383124</v>
      </c>
      <c r="S6" s="386">
        <v>144.70757259999999</v>
      </c>
      <c r="T6" s="386">
        <v>42.918999986000003</v>
      </c>
      <c r="U6" s="386">
        <v>4.7386799197</v>
      </c>
      <c r="V6" s="386">
        <v>9.7173214580000007</v>
      </c>
      <c r="W6" s="386">
        <v>45.640318811</v>
      </c>
      <c r="X6" s="386">
        <v>206.56091867999999</v>
      </c>
      <c r="Y6" s="386">
        <v>504.56467063000002</v>
      </c>
      <c r="Z6" s="386">
        <v>623.90224531000001</v>
      </c>
      <c r="AA6" s="386">
        <v>840.61445297</v>
      </c>
      <c r="AB6" s="386">
        <v>575.71182321000003</v>
      </c>
      <c r="AC6" s="386">
        <v>489.33456668000002</v>
      </c>
      <c r="AD6" s="386">
        <v>281.07255113999997</v>
      </c>
      <c r="AE6" s="386">
        <v>113.80542086</v>
      </c>
      <c r="AF6" s="386">
        <v>19.600817819</v>
      </c>
      <c r="AG6" s="386">
        <v>4.0224879158000002</v>
      </c>
      <c r="AH6" s="386">
        <v>9.0955307612999992</v>
      </c>
      <c r="AI6" s="386">
        <v>37.330721333</v>
      </c>
      <c r="AJ6" s="386">
        <v>186.40557454</v>
      </c>
      <c r="AK6" s="386">
        <v>429.99647295</v>
      </c>
      <c r="AL6" s="386">
        <v>703.91114912</v>
      </c>
      <c r="AM6" s="386">
        <v>946.36509067999998</v>
      </c>
      <c r="AN6" s="386">
        <v>685.82904171999996</v>
      </c>
      <c r="AO6" s="386">
        <v>469.60954609999999</v>
      </c>
      <c r="AP6" s="386">
        <v>278.64779181</v>
      </c>
      <c r="AQ6" s="386">
        <v>136.05761025000001</v>
      </c>
      <c r="AR6" s="386">
        <v>19.855255127</v>
      </c>
      <c r="AS6" s="386">
        <v>4.1048336840999999</v>
      </c>
      <c r="AT6" s="386">
        <v>10.501677609</v>
      </c>
      <c r="AU6" s="386">
        <v>39.387307407000002</v>
      </c>
      <c r="AV6" s="386">
        <v>214.97380261999999</v>
      </c>
      <c r="AW6" s="386">
        <v>462.80472938000003</v>
      </c>
      <c r="AX6" s="386">
        <v>748.01438083999994</v>
      </c>
      <c r="AY6" s="386">
        <v>872.00649761</v>
      </c>
      <c r="AZ6" s="902">
        <v>657.21414174999995</v>
      </c>
      <c r="BA6" s="358">
        <v>533.18943818000002</v>
      </c>
      <c r="BB6" s="358">
        <v>298.99450745000001</v>
      </c>
      <c r="BC6" s="358">
        <v>134.90092562999999</v>
      </c>
      <c r="BD6" s="358">
        <v>30.908037271000001</v>
      </c>
      <c r="BE6" s="358">
        <v>7.2222965742999996</v>
      </c>
      <c r="BF6" s="358">
        <v>11.088573558</v>
      </c>
      <c r="BG6" s="358">
        <v>55.132944094999999</v>
      </c>
      <c r="BH6" s="358">
        <v>236.72366377</v>
      </c>
      <c r="BI6" s="358">
        <v>478.68023993000003</v>
      </c>
      <c r="BJ6" s="358">
        <v>713.37027116000002</v>
      </c>
      <c r="BK6" s="358">
        <v>790.43724584999995</v>
      </c>
      <c r="BL6" s="358">
        <v>643.71797964999996</v>
      </c>
      <c r="BM6" s="358">
        <v>525.24555436000003</v>
      </c>
      <c r="BN6" s="358">
        <v>297.63370930000002</v>
      </c>
      <c r="BO6" s="358">
        <v>134.30512143999999</v>
      </c>
      <c r="BP6" s="358">
        <v>30.813185786999998</v>
      </c>
      <c r="BQ6" s="358">
        <v>7.2072528316</v>
      </c>
      <c r="BR6" s="358">
        <v>11.056221142</v>
      </c>
      <c r="BS6" s="358">
        <v>54.928595141000002</v>
      </c>
      <c r="BT6" s="358">
        <v>235.70466673000001</v>
      </c>
      <c r="BU6" s="358">
        <v>476.61321613000001</v>
      </c>
      <c r="BV6" s="358">
        <v>710.26528285999996</v>
      </c>
    </row>
    <row r="7" spans="1:74" ht="11.1" customHeight="1" x14ac:dyDescent="0.2">
      <c r="A7" s="6" t="s">
        <v>42</v>
      </c>
      <c r="B7" s="761" t="s">
        <v>1004</v>
      </c>
      <c r="C7" s="386">
        <v>1302.8465275999999</v>
      </c>
      <c r="D7" s="386">
        <v>993.63544907000005</v>
      </c>
      <c r="E7" s="386">
        <v>840.83390502999998</v>
      </c>
      <c r="F7" s="386">
        <v>543.77245384000003</v>
      </c>
      <c r="G7" s="386">
        <v>186.81904084999999</v>
      </c>
      <c r="H7" s="386">
        <v>53.314444823999999</v>
      </c>
      <c r="I7" s="386">
        <v>2.9959603983999998</v>
      </c>
      <c r="J7" s="386">
        <v>3.4607944261000001</v>
      </c>
      <c r="K7" s="386">
        <v>108.01065534</v>
      </c>
      <c r="L7" s="386">
        <v>386.30405098</v>
      </c>
      <c r="M7" s="386">
        <v>613.49936556</v>
      </c>
      <c r="N7" s="386">
        <v>982.56180270000004</v>
      </c>
      <c r="O7" s="386">
        <v>925.57166153000003</v>
      </c>
      <c r="P7" s="386">
        <v>940.17982601999995</v>
      </c>
      <c r="Q7" s="386">
        <v>850.32459330999995</v>
      </c>
      <c r="R7" s="386">
        <v>467.91429141999998</v>
      </c>
      <c r="S7" s="386">
        <v>282.74962025000002</v>
      </c>
      <c r="T7" s="386">
        <v>69.095519545000002</v>
      </c>
      <c r="U7" s="386">
        <v>1.1578896891999999</v>
      </c>
      <c r="V7" s="386">
        <v>24.628431572</v>
      </c>
      <c r="W7" s="386">
        <v>65.569199714999996</v>
      </c>
      <c r="X7" s="386">
        <v>288.66043212</v>
      </c>
      <c r="Y7" s="386">
        <v>788.40661868999996</v>
      </c>
      <c r="Z7" s="386">
        <v>853.44986848999997</v>
      </c>
      <c r="AA7" s="386">
        <v>1087.7553614000001</v>
      </c>
      <c r="AB7" s="386">
        <v>915.36082170999998</v>
      </c>
      <c r="AC7" s="386">
        <v>762.27278896999997</v>
      </c>
      <c r="AD7" s="386">
        <v>543.65350054999999</v>
      </c>
      <c r="AE7" s="386">
        <v>191.31195217999999</v>
      </c>
      <c r="AF7" s="386">
        <v>17.134330245000001</v>
      </c>
      <c r="AG7" s="386">
        <v>0.62491885920000001</v>
      </c>
      <c r="AH7" s="386">
        <v>16.720972406000001</v>
      </c>
      <c r="AI7" s="386">
        <v>95.044122989000002</v>
      </c>
      <c r="AJ7" s="386">
        <v>380.8529676</v>
      </c>
      <c r="AK7" s="386">
        <v>606.96390718999999</v>
      </c>
      <c r="AL7" s="386">
        <v>1059.9272708999999</v>
      </c>
      <c r="AM7" s="386">
        <v>1247.0202775</v>
      </c>
      <c r="AN7" s="386">
        <v>1072.8165219</v>
      </c>
      <c r="AO7" s="386">
        <v>788.94022330999996</v>
      </c>
      <c r="AP7" s="386">
        <v>511.45741613000001</v>
      </c>
      <c r="AQ7" s="386">
        <v>228.98939816000001</v>
      </c>
      <c r="AR7" s="386">
        <v>25.504083130000001</v>
      </c>
      <c r="AS7" s="386">
        <v>1.6463472345000001</v>
      </c>
      <c r="AT7" s="386">
        <v>25.977311873000001</v>
      </c>
      <c r="AU7" s="386">
        <v>88.559394767000001</v>
      </c>
      <c r="AV7" s="386">
        <v>376.40326090999997</v>
      </c>
      <c r="AW7" s="386">
        <v>754.63379483000006</v>
      </c>
      <c r="AX7" s="386">
        <v>1176.7631862000001</v>
      </c>
      <c r="AY7" s="386">
        <v>1285.6740376</v>
      </c>
      <c r="AZ7" s="902">
        <v>1138.8223680000001</v>
      </c>
      <c r="BA7" s="358">
        <v>936.88021404000006</v>
      </c>
      <c r="BB7" s="358">
        <v>524.83741865000002</v>
      </c>
      <c r="BC7" s="358">
        <v>247.31238134</v>
      </c>
      <c r="BD7" s="358">
        <v>47.594457705000004</v>
      </c>
      <c r="BE7" s="358">
        <v>8.0247325088999997</v>
      </c>
      <c r="BF7" s="358">
        <v>17.322306617999999</v>
      </c>
      <c r="BG7" s="358">
        <v>104.6973969</v>
      </c>
      <c r="BH7" s="358">
        <v>399.82833591000002</v>
      </c>
      <c r="BI7" s="358">
        <v>669.86265656</v>
      </c>
      <c r="BJ7" s="358">
        <v>963.26333648000002</v>
      </c>
      <c r="BK7" s="358">
        <v>1124.2940556999999</v>
      </c>
      <c r="BL7" s="358">
        <v>963.54116976</v>
      </c>
      <c r="BM7" s="358">
        <v>851.79966219999994</v>
      </c>
      <c r="BN7" s="358">
        <v>523.05541506999998</v>
      </c>
      <c r="BO7" s="358">
        <v>246.48802007</v>
      </c>
      <c r="BP7" s="358">
        <v>47.449593043</v>
      </c>
      <c r="BQ7" s="358">
        <v>8.0040994685999998</v>
      </c>
      <c r="BR7" s="358">
        <v>17.274181919</v>
      </c>
      <c r="BS7" s="358">
        <v>104.36824882000001</v>
      </c>
      <c r="BT7" s="358">
        <v>398.48329572</v>
      </c>
      <c r="BU7" s="358">
        <v>667.57762964000005</v>
      </c>
      <c r="BV7" s="358">
        <v>959.96869889000004</v>
      </c>
    </row>
    <row r="8" spans="1:74" ht="11.1" customHeight="1" x14ac:dyDescent="0.2">
      <c r="A8" s="6" t="s">
        <v>43</v>
      </c>
      <c r="B8" s="761" t="s">
        <v>1005</v>
      </c>
      <c r="C8" s="386">
        <v>1242.2811816999999</v>
      </c>
      <c r="D8" s="386">
        <v>932.53739101999997</v>
      </c>
      <c r="E8" s="386">
        <v>758.35188818999995</v>
      </c>
      <c r="F8" s="386">
        <v>494.64814661000003</v>
      </c>
      <c r="G8" s="386">
        <v>145.74425445</v>
      </c>
      <c r="H8" s="386">
        <v>27.060358392000001</v>
      </c>
      <c r="I8" s="386">
        <v>1.7166652408</v>
      </c>
      <c r="J8" s="386">
        <v>3.4224505289999998</v>
      </c>
      <c r="K8" s="386">
        <v>67.349914373000004</v>
      </c>
      <c r="L8" s="386">
        <v>393.38561267</v>
      </c>
      <c r="M8" s="386">
        <v>588.39503894999996</v>
      </c>
      <c r="N8" s="386">
        <v>980.40596046999997</v>
      </c>
      <c r="O8" s="386">
        <v>843.05915324</v>
      </c>
      <c r="P8" s="386">
        <v>813.74453940000001</v>
      </c>
      <c r="Q8" s="386">
        <v>794.44997965000005</v>
      </c>
      <c r="R8" s="386">
        <v>367.24592027</v>
      </c>
      <c r="S8" s="386">
        <v>241.39107335</v>
      </c>
      <c r="T8" s="386">
        <v>44.027052382999997</v>
      </c>
      <c r="U8" s="386">
        <v>1.2455370905000001</v>
      </c>
      <c r="V8" s="386">
        <v>12.803656221000001</v>
      </c>
      <c r="W8" s="386">
        <v>57.235848222000001</v>
      </c>
      <c r="X8" s="386">
        <v>272.60198252999999</v>
      </c>
      <c r="Y8" s="386">
        <v>714.66121701999998</v>
      </c>
      <c r="Z8" s="386">
        <v>789.61153951999995</v>
      </c>
      <c r="AA8" s="386">
        <v>1021.6590714</v>
      </c>
      <c r="AB8" s="386">
        <v>831.71297313000002</v>
      </c>
      <c r="AC8" s="386">
        <v>670.97788003999995</v>
      </c>
      <c r="AD8" s="386">
        <v>430.42407960999998</v>
      </c>
      <c r="AE8" s="386">
        <v>128.23639227000001</v>
      </c>
      <c r="AF8" s="386">
        <v>9.0048663932000004</v>
      </c>
      <c r="AG8" s="386">
        <v>1.2439803779</v>
      </c>
      <c r="AH8" s="386">
        <v>7.6111295990999999</v>
      </c>
      <c r="AI8" s="386">
        <v>62.164106046999997</v>
      </c>
      <c r="AJ8" s="386">
        <v>306.00816513000001</v>
      </c>
      <c r="AK8" s="386">
        <v>551.56788929000004</v>
      </c>
      <c r="AL8" s="386">
        <v>999.19670778</v>
      </c>
      <c r="AM8" s="386">
        <v>1217.5327751</v>
      </c>
      <c r="AN8" s="386">
        <v>973.76965294000001</v>
      </c>
      <c r="AO8" s="386">
        <v>675.24452358999997</v>
      </c>
      <c r="AP8" s="386">
        <v>422.24934852000001</v>
      </c>
      <c r="AQ8" s="386">
        <v>190.86292478999999</v>
      </c>
      <c r="AR8" s="386">
        <v>10.054822506000001</v>
      </c>
      <c r="AS8" s="386">
        <v>1E-10</v>
      </c>
      <c r="AT8" s="386">
        <v>15.759311488</v>
      </c>
      <c r="AU8" s="386">
        <v>55.297807294999998</v>
      </c>
      <c r="AV8" s="386">
        <v>339.97595822</v>
      </c>
      <c r="AW8" s="386">
        <v>684.95253342000001</v>
      </c>
      <c r="AX8" s="386">
        <v>1106.2810216</v>
      </c>
      <c r="AY8" s="386">
        <v>1233.2076360999999</v>
      </c>
      <c r="AZ8" s="902">
        <v>1049.9822408</v>
      </c>
      <c r="BA8" s="358">
        <v>844.48115141999995</v>
      </c>
      <c r="BB8" s="358">
        <v>443.74381237</v>
      </c>
      <c r="BC8" s="358">
        <v>188.45665464000001</v>
      </c>
      <c r="BD8" s="358">
        <v>23.660911963</v>
      </c>
      <c r="BE8" s="358">
        <v>4.2622082274000004</v>
      </c>
      <c r="BF8" s="358">
        <v>9.7456798247999998</v>
      </c>
      <c r="BG8" s="358">
        <v>71.832975481999995</v>
      </c>
      <c r="BH8" s="358">
        <v>342.65278884000003</v>
      </c>
      <c r="BI8" s="358">
        <v>620.14520952999999</v>
      </c>
      <c r="BJ8" s="358">
        <v>900.61428518000002</v>
      </c>
      <c r="BK8" s="358">
        <v>1051.1728677999999</v>
      </c>
      <c r="BL8" s="358">
        <v>895.89288520000002</v>
      </c>
      <c r="BM8" s="358">
        <v>774.38297075000003</v>
      </c>
      <c r="BN8" s="358">
        <v>442.2353286</v>
      </c>
      <c r="BO8" s="358">
        <v>187.80629324</v>
      </c>
      <c r="BP8" s="358">
        <v>23.572663834</v>
      </c>
      <c r="BQ8" s="358">
        <v>4.2461841467000001</v>
      </c>
      <c r="BR8" s="358">
        <v>9.7100757370000004</v>
      </c>
      <c r="BS8" s="358">
        <v>71.584018275000005</v>
      </c>
      <c r="BT8" s="358">
        <v>341.51605546000002</v>
      </c>
      <c r="BU8" s="358">
        <v>618.10240700999998</v>
      </c>
      <c r="BV8" s="358">
        <v>897.64827608999997</v>
      </c>
    </row>
    <row r="9" spans="1:74" ht="11.1" customHeight="1" x14ac:dyDescent="0.2">
      <c r="A9" s="6" t="s">
        <v>44</v>
      </c>
      <c r="B9" s="761" t="s">
        <v>1006</v>
      </c>
      <c r="C9" s="386">
        <v>1391.4426989000001</v>
      </c>
      <c r="D9" s="386">
        <v>1084.3952019000001</v>
      </c>
      <c r="E9" s="386">
        <v>790.98242637999999</v>
      </c>
      <c r="F9" s="386">
        <v>567.15237943</v>
      </c>
      <c r="G9" s="386">
        <v>159.4376843</v>
      </c>
      <c r="H9" s="386">
        <v>26.035990689999998</v>
      </c>
      <c r="I9" s="386">
        <v>3.4251328731999999</v>
      </c>
      <c r="J9" s="386">
        <v>13.615232568</v>
      </c>
      <c r="K9" s="386">
        <v>82.045234514000001</v>
      </c>
      <c r="L9" s="386">
        <v>425.39014179999998</v>
      </c>
      <c r="M9" s="386">
        <v>694.65254448999997</v>
      </c>
      <c r="N9" s="386">
        <v>1105.4279681</v>
      </c>
      <c r="O9" s="386">
        <v>998.48798062000003</v>
      </c>
      <c r="P9" s="386">
        <v>880.91584734000003</v>
      </c>
      <c r="Q9" s="386">
        <v>848.97584539000002</v>
      </c>
      <c r="R9" s="386">
        <v>441.65033442999999</v>
      </c>
      <c r="S9" s="386">
        <v>215.87070965999999</v>
      </c>
      <c r="T9" s="386">
        <v>43.481613283000002</v>
      </c>
      <c r="U9" s="386">
        <v>5.9572187980000004</v>
      </c>
      <c r="V9" s="386">
        <v>20.829677778000001</v>
      </c>
      <c r="W9" s="386">
        <v>67.213807126000006</v>
      </c>
      <c r="X9" s="386">
        <v>337.26655712000002</v>
      </c>
      <c r="Y9" s="386">
        <v>735.55483045000005</v>
      </c>
      <c r="Z9" s="386">
        <v>825.58686350999994</v>
      </c>
      <c r="AA9" s="386">
        <v>1192.4566397000001</v>
      </c>
      <c r="AB9" s="386">
        <v>775.21942921000004</v>
      </c>
      <c r="AC9" s="386">
        <v>689.82638322000003</v>
      </c>
      <c r="AD9" s="386">
        <v>392.81898348999999</v>
      </c>
      <c r="AE9" s="386">
        <v>133.91481952000001</v>
      </c>
      <c r="AF9" s="386">
        <v>19.319931027999999</v>
      </c>
      <c r="AG9" s="386">
        <v>7.1071202695000002</v>
      </c>
      <c r="AH9" s="386">
        <v>13.149318417</v>
      </c>
      <c r="AI9" s="386">
        <v>47.446655481999997</v>
      </c>
      <c r="AJ9" s="386">
        <v>293.39596058000001</v>
      </c>
      <c r="AK9" s="386">
        <v>594.21320145000004</v>
      </c>
      <c r="AL9" s="386">
        <v>1030.3525486999999</v>
      </c>
      <c r="AM9" s="386">
        <v>1357.2067001</v>
      </c>
      <c r="AN9" s="386">
        <v>1075.2497851999999</v>
      </c>
      <c r="AO9" s="386">
        <v>675.66622517999997</v>
      </c>
      <c r="AP9" s="386">
        <v>455.61105358999998</v>
      </c>
      <c r="AQ9" s="386">
        <v>246.08251211999999</v>
      </c>
      <c r="AR9" s="386">
        <v>17.143446166</v>
      </c>
      <c r="AS9" s="386">
        <v>1.7665938319000001</v>
      </c>
      <c r="AT9" s="386">
        <v>20.923207873999999</v>
      </c>
      <c r="AU9" s="386">
        <v>63.245747383999998</v>
      </c>
      <c r="AV9" s="386">
        <v>303.18676987999999</v>
      </c>
      <c r="AW9" s="386">
        <v>741.91234907</v>
      </c>
      <c r="AX9" s="386">
        <v>1190.9004013000001</v>
      </c>
      <c r="AY9" s="386">
        <v>1367.8700036</v>
      </c>
      <c r="AZ9" s="902">
        <v>1000.4163006</v>
      </c>
      <c r="BA9" s="358">
        <v>820.00221968000005</v>
      </c>
      <c r="BB9" s="358">
        <v>457.05286856999999</v>
      </c>
      <c r="BC9" s="358">
        <v>203.99537853999999</v>
      </c>
      <c r="BD9" s="358">
        <v>33.868828491999999</v>
      </c>
      <c r="BE9" s="358">
        <v>8.3210007282999996</v>
      </c>
      <c r="BF9" s="358">
        <v>19.115440994</v>
      </c>
      <c r="BG9" s="358">
        <v>91.926650301999999</v>
      </c>
      <c r="BH9" s="358">
        <v>377.24796855</v>
      </c>
      <c r="BI9" s="358">
        <v>704.49420018000001</v>
      </c>
      <c r="BJ9" s="358">
        <v>1028.5041878</v>
      </c>
      <c r="BK9" s="358">
        <v>1181.2616998999999</v>
      </c>
      <c r="BL9" s="358">
        <v>981.76673913000002</v>
      </c>
      <c r="BM9" s="358">
        <v>804.25387202000002</v>
      </c>
      <c r="BN9" s="358">
        <v>455.91237444000001</v>
      </c>
      <c r="BO9" s="358">
        <v>203.49230965000001</v>
      </c>
      <c r="BP9" s="358">
        <v>33.790684028999998</v>
      </c>
      <c r="BQ9" s="358">
        <v>8.3040969224999994</v>
      </c>
      <c r="BR9" s="358">
        <v>19.071646377</v>
      </c>
      <c r="BS9" s="358">
        <v>91.710842669000002</v>
      </c>
      <c r="BT9" s="358">
        <v>376.31046249000002</v>
      </c>
      <c r="BU9" s="358">
        <v>702.72000768999999</v>
      </c>
      <c r="BV9" s="358">
        <v>1025.8995305000001</v>
      </c>
    </row>
    <row r="10" spans="1:74" ht="11.1" customHeight="1" x14ac:dyDescent="0.2">
      <c r="A10" s="6" t="s">
        <v>45</v>
      </c>
      <c r="B10" s="761" t="s">
        <v>1007</v>
      </c>
      <c r="C10" s="386">
        <v>1442.0525881999999</v>
      </c>
      <c r="D10" s="386">
        <v>1194.2541771000001</v>
      </c>
      <c r="E10" s="386">
        <v>847.38116986</v>
      </c>
      <c r="F10" s="386">
        <v>577.62816308000004</v>
      </c>
      <c r="G10" s="386">
        <v>184.66299864000001</v>
      </c>
      <c r="H10" s="386">
        <v>29.600440601999999</v>
      </c>
      <c r="I10" s="386">
        <v>9.1582806801000007</v>
      </c>
      <c r="J10" s="386">
        <v>18.216093515000001</v>
      </c>
      <c r="K10" s="386">
        <v>83.950782613000001</v>
      </c>
      <c r="L10" s="386">
        <v>404.99835999999999</v>
      </c>
      <c r="M10" s="386">
        <v>825.15988516000004</v>
      </c>
      <c r="N10" s="386">
        <v>1288.9163923000001</v>
      </c>
      <c r="O10" s="386">
        <v>1182.7905873</v>
      </c>
      <c r="P10" s="386">
        <v>1031.1129080000001</v>
      </c>
      <c r="Q10" s="386">
        <v>955.87142542000004</v>
      </c>
      <c r="R10" s="386">
        <v>487.60885388999998</v>
      </c>
      <c r="S10" s="386">
        <v>144.67276140000001</v>
      </c>
      <c r="T10" s="386">
        <v>22.449442757</v>
      </c>
      <c r="U10" s="386">
        <v>17.120380837999999</v>
      </c>
      <c r="V10" s="386">
        <v>16.507224426000001</v>
      </c>
      <c r="W10" s="386">
        <v>57.843420668</v>
      </c>
      <c r="X10" s="386">
        <v>359.83768211</v>
      </c>
      <c r="Y10" s="386">
        <v>744.44859168000005</v>
      </c>
      <c r="Z10" s="386">
        <v>903.3825683</v>
      </c>
      <c r="AA10" s="386">
        <v>1340.7654634</v>
      </c>
      <c r="AB10" s="386">
        <v>760.42966357</v>
      </c>
      <c r="AC10" s="386">
        <v>737.74956775999999</v>
      </c>
      <c r="AD10" s="386">
        <v>398.13247204999999</v>
      </c>
      <c r="AE10" s="386">
        <v>164.13797312</v>
      </c>
      <c r="AF10" s="386">
        <v>35.150974132000002</v>
      </c>
      <c r="AG10" s="386">
        <v>12.196674702999999</v>
      </c>
      <c r="AH10" s="386">
        <v>21.54175081</v>
      </c>
      <c r="AI10" s="386">
        <v>54.100058699999998</v>
      </c>
      <c r="AJ10" s="386">
        <v>267.83924771</v>
      </c>
      <c r="AK10" s="386">
        <v>698.65238216</v>
      </c>
      <c r="AL10" s="386">
        <v>1082.4859431</v>
      </c>
      <c r="AM10" s="386">
        <v>1405.3955902</v>
      </c>
      <c r="AN10" s="386">
        <v>1196.7522078</v>
      </c>
      <c r="AO10" s="386">
        <v>668.67097907000004</v>
      </c>
      <c r="AP10" s="386">
        <v>436.54412593000001</v>
      </c>
      <c r="AQ10" s="386">
        <v>200.39082021999999</v>
      </c>
      <c r="AR10" s="386">
        <v>34.418511717000001</v>
      </c>
      <c r="AS10" s="386">
        <v>8.6194790139999995</v>
      </c>
      <c r="AT10" s="386">
        <v>23.346643755999999</v>
      </c>
      <c r="AU10" s="386">
        <v>66.612034969000007</v>
      </c>
      <c r="AV10" s="386">
        <v>271.33311677</v>
      </c>
      <c r="AW10" s="386">
        <v>704.54583113000001</v>
      </c>
      <c r="AX10" s="386">
        <v>1180.8776505000001</v>
      </c>
      <c r="AY10" s="386">
        <v>1357.0795261999999</v>
      </c>
      <c r="AZ10" s="902">
        <v>891.82111068999995</v>
      </c>
      <c r="BA10" s="358">
        <v>806.31911735999995</v>
      </c>
      <c r="BB10" s="358">
        <v>453.48142245000003</v>
      </c>
      <c r="BC10" s="358">
        <v>199.16385539000001</v>
      </c>
      <c r="BD10" s="358">
        <v>41.534533279999998</v>
      </c>
      <c r="BE10" s="358">
        <v>14.188295523000001</v>
      </c>
      <c r="BF10" s="358">
        <v>24.827094951999999</v>
      </c>
      <c r="BG10" s="358">
        <v>112.2432689</v>
      </c>
      <c r="BH10" s="358">
        <v>404.24417288000001</v>
      </c>
      <c r="BI10" s="358">
        <v>772.25607554999999</v>
      </c>
      <c r="BJ10" s="358">
        <v>1135.0986779</v>
      </c>
      <c r="BK10" s="358">
        <v>1272.8933076999999</v>
      </c>
      <c r="BL10" s="358">
        <v>1029.8664011999999</v>
      </c>
      <c r="BM10" s="358">
        <v>809.39682453</v>
      </c>
      <c r="BN10" s="358">
        <v>452.78667531999997</v>
      </c>
      <c r="BO10" s="358">
        <v>198.89304831999999</v>
      </c>
      <c r="BP10" s="358">
        <v>41.499905495</v>
      </c>
      <c r="BQ10" s="358">
        <v>14.178193891999999</v>
      </c>
      <c r="BR10" s="358">
        <v>24.802018657000001</v>
      </c>
      <c r="BS10" s="358">
        <v>112.1033675</v>
      </c>
      <c r="BT10" s="358">
        <v>403.63241574</v>
      </c>
      <c r="BU10" s="358">
        <v>770.96566361999999</v>
      </c>
      <c r="BV10" s="358">
        <v>1133.1454644999999</v>
      </c>
    </row>
    <row r="11" spans="1:74" ht="11.1" customHeight="1" x14ac:dyDescent="0.2">
      <c r="A11" s="6" t="s">
        <v>192</v>
      </c>
      <c r="B11" s="761" t="s">
        <v>1063</v>
      </c>
      <c r="C11" s="386">
        <v>644.13629331000004</v>
      </c>
      <c r="D11" s="386">
        <v>411.61212115000001</v>
      </c>
      <c r="E11" s="386">
        <v>285.66358144999998</v>
      </c>
      <c r="F11" s="386">
        <v>156.24675490000001</v>
      </c>
      <c r="G11" s="386">
        <v>30.864207303000001</v>
      </c>
      <c r="H11" s="386">
        <v>0.93832018012999996</v>
      </c>
      <c r="I11" s="386">
        <v>2.6139300989999999E-2</v>
      </c>
      <c r="J11" s="386">
        <v>5.2197743621999998E-2</v>
      </c>
      <c r="K11" s="386">
        <v>12.682752815000001</v>
      </c>
      <c r="L11" s="386">
        <v>176.19579676000001</v>
      </c>
      <c r="M11" s="386">
        <v>266.81354209</v>
      </c>
      <c r="N11" s="386">
        <v>535.08088078000003</v>
      </c>
      <c r="O11" s="386">
        <v>448.81065415</v>
      </c>
      <c r="P11" s="386">
        <v>306.79021155999999</v>
      </c>
      <c r="Q11" s="386">
        <v>300.75157271</v>
      </c>
      <c r="R11" s="386">
        <v>116.10120764</v>
      </c>
      <c r="S11" s="386">
        <v>64.942472045000002</v>
      </c>
      <c r="T11" s="386">
        <v>8.5228997349999993</v>
      </c>
      <c r="U11" s="386">
        <v>2.5714656246000001E-2</v>
      </c>
      <c r="V11" s="386">
        <v>0.15409906509999999</v>
      </c>
      <c r="W11" s="386">
        <v>9.3056298745999992</v>
      </c>
      <c r="X11" s="386">
        <v>110.01393883999999</v>
      </c>
      <c r="Y11" s="386">
        <v>324.58419688999999</v>
      </c>
      <c r="Z11" s="386">
        <v>452.25074554000003</v>
      </c>
      <c r="AA11" s="386">
        <v>572.60240166000006</v>
      </c>
      <c r="AB11" s="386">
        <v>403.76532514000002</v>
      </c>
      <c r="AC11" s="386">
        <v>269.34208897000002</v>
      </c>
      <c r="AD11" s="386">
        <v>110.8060378</v>
      </c>
      <c r="AE11" s="386">
        <v>24.018958327</v>
      </c>
      <c r="AF11" s="386">
        <v>0.61481713068999999</v>
      </c>
      <c r="AG11" s="386">
        <v>2.5346366164999998E-2</v>
      </c>
      <c r="AH11" s="386">
        <v>5.0640575950000002E-2</v>
      </c>
      <c r="AI11" s="386">
        <v>9.9589095484999994</v>
      </c>
      <c r="AJ11" s="386">
        <v>108.76187548</v>
      </c>
      <c r="AK11" s="386">
        <v>222.84467072999999</v>
      </c>
      <c r="AL11" s="386">
        <v>511.31663866000002</v>
      </c>
      <c r="AM11" s="386">
        <v>722.57166454000003</v>
      </c>
      <c r="AN11" s="386">
        <v>403.00610183999999</v>
      </c>
      <c r="AO11" s="386">
        <v>270.33373655000003</v>
      </c>
      <c r="AP11" s="386">
        <v>92.064689926</v>
      </c>
      <c r="AQ11" s="386">
        <v>37.891420764999999</v>
      </c>
      <c r="AR11" s="386">
        <v>0.51641817857000005</v>
      </c>
      <c r="AS11" s="386">
        <v>1E-10</v>
      </c>
      <c r="AT11" s="386">
        <v>1.0306440305</v>
      </c>
      <c r="AU11" s="386">
        <v>10.009177912</v>
      </c>
      <c r="AV11" s="386">
        <v>131.07132127</v>
      </c>
      <c r="AW11" s="386">
        <v>303.29373468</v>
      </c>
      <c r="AX11" s="386">
        <v>531.40678290000005</v>
      </c>
      <c r="AY11" s="386">
        <v>630.01854220999996</v>
      </c>
      <c r="AZ11" s="902">
        <v>520.84481503999996</v>
      </c>
      <c r="BA11" s="358">
        <v>319.06849756999998</v>
      </c>
      <c r="BB11" s="358">
        <v>132.99641077000001</v>
      </c>
      <c r="BC11" s="358">
        <v>41.899558984000002</v>
      </c>
      <c r="BD11" s="358">
        <v>1.9927581331999999</v>
      </c>
      <c r="BE11" s="358">
        <v>9.3147260853E-2</v>
      </c>
      <c r="BF11" s="358">
        <v>0.36071959210999999</v>
      </c>
      <c r="BG11" s="358">
        <v>11.883534042000001</v>
      </c>
      <c r="BH11" s="358">
        <v>118.04156662</v>
      </c>
      <c r="BI11" s="358">
        <v>294.35408086000001</v>
      </c>
      <c r="BJ11" s="358">
        <v>459.45279694999999</v>
      </c>
      <c r="BK11" s="358">
        <v>529.40956292999999</v>
      </c>
      <c r="BL11" s="358">
        <v>413.43127149999998</v>
      </c>
      <c r="BM11" s="358">
        <v>313.81349974</v>
      </c>
      <c r="BN11" s="358">
        <v>132.14173457000001</v>
      </c>
      <c r="BO11" s="358">
        <v>41.621811045000001</v>
      </c>
      <c r="BP11" s="358">
        <v>1.9776957278</v>
      </c>
      <c r="BQ11" s="358">
        <v>9.2048330600000006E-2</v>
      </c>
      <c r="BR11" s="358">
        <v>0.35726790548999998</v>
      </c>
      <c r="BS11" s="358">
        <v>11.798568913</v>
      </c>
      <c r="BT11" s="358">
        <v>117.28795189</v>
      </c>
      <c r="BU11" s="358">
        <v>292.45164041999999</v>
      </c>
      <c r="BV11" s="358">
        <v>456.40302317999999</v>
      </c>
    </row>
    <row r="12" spans="1:74" ht="11.1" customHeight="1" x14ac:dyDescent="0.2">
      <c r="A12" s="6" t="s">
        <v>46</v>
      </c>
      <c r="B12" s="761" t="s">
        <v>1009</v>
      </c>
      <c r="C12" s="386">
        <v>846.84227735000002</v>
      </c>
      <c r="D12" s="386">
        <v>591.02649882000003</v>
      </c>
      <c r="E12" s="386">
        <v>387.57671750999998</v>
      </c>
      <c r="F12" s="386">
        <v>217.06351430999999</v>
      </c>
      <c r="G12" s="386">
        <v>31.849938026</v>
      </c>
      <c r="H12" s="386">
        <v>0.69157178488000004</v>
      </c>
      <c r="I12" s="386">
        <v>1E-10</v>
      </c>
      <c r="J12" s="386">
        <v>1E-10</v>
      </c>
      <c r="K12" s="386">
        <v>22.6155206</v>
      </c>
      <c r="L12" s="386">
        <v>240.36927089</v>
      </c>
      <c r="M12" s="386">
        <v>429.06111446</v>
      </c>
      <c r="N12" s="386">
        <v>671.08911574000001</v>
      </c>
      <c r="O12" s="386">
        <v>577.53576525999995</v>
      </c>
      <c r="P12" s="386">
        <v>413.48928108000001</v>
      </c>
      <c r="Q12" s="386">
        <v>398.50678723999999</v>
      </c>
      <c r="R12" s="386">
        <v>187.20014911000001</v>
      </c>
      <c r="S12" s="386">
        <v>61.881814452</v>
      </c>
      <c r="T12" s="386">
        <v>6.9414106170999998</v>
      </c>
      <c r="U12" s="386">
        <v>1E-10</v>
      </c>
      <c r="V12" s="386">
        <v>1E-10</v>
      </c>
      <c r="W12" s="386">
        <v>13.760844571</v>
      </c>
      <c r="X12" s="386">
        <v>145.58230311</v>
      </c>
      <c r="Y12" s="386">
        <v>414.84239665000001</v>
      </c>
      <c r="Z12" s="386">
        <v>598.15297513999997</v>
      </c>
      <c r="AA12" s="386">
        <v>853.22127876000002</v>
      </c>
      <c r="AB12" s="386">
        <v>450.0827726</v>
      </c>
      <c r="AC12" s="386">
        <v>357.67988716999997</v>
      </c>
      <c r="AD12" s="386">
        <v>139.35413309</v>
      </c>
      <c r="AE12" s="386">
        <v>28.234755444000001</v>
      </c>
      <c r="AF12" s="386">
        <v>0.23038034005999999</v>
      </c>
      <c r="AG12" s="386">
        <v>1E-10</v>
      </c>
      <c r="AH12" s="386">
        <v>1E-10</v>
      </c>
      <c r="AI12" s="386">
        <v>10.764836488</v>
      </c>
      <c r="AJ12" s="386">
        <v>132.04544691999999</v>
      </c>
      <c r="AK12" s="386">
        <v>273.48095828999999</v>
      </c>
      <c r="AL12" s="386">
        <v>632.53942410000002</v>
      </c>
      <c r="AM12" s="386">
        <v>938.92222420999997</v>
      </c>
      <c r="AN12" s="386">
        <v>546.91542050999999</v>
      </c>
      <c r="AO12" s="386">
        <v>347.77025895999998</v>
      </c>
      <c r="AP12" s="386">
        <v>117.35057171</v>
      </c>
      <c r="AQ12" s="386">
        <v>57.357665236999999</v>
      </c>
      <c r="AR12" s="386">
        <v>1E-10</v>
      </c>
      <c r="AS12" s="386">
        <v>1E-10</v>
      </c>
      <c r="AT12" s="386">
        <v>1E-10</v>
      </c>
      <c r="AU12" s="386">
        <v>12.505715212</v>
      </c>
      <c r="AV12" s="386">
        <v>141.2837974</v>
      </c>
      <c r="AW12" s="386">
        <v>391.80510282</v>
      </c>
      <c r="AX12" s="386">
        <v>672.33858716999998</v>
      </c>
      <c r="AY12" s="386">
        <v>820.73460523000006</v>
      </c>
      <c r="AZ12" s="902">
        <v>576.15297434000001</v>
      </c>
      <c r="BA12" s="358">
        <v>379.51280206000001</v>
      </c>
      <c r="BB12" s="358">
        <v>174.31150008</v>
      </c>
      <c r="BC12" s="358">
        <v>53.343841101000002</v>
      </c>
      <c r="BD12" s="358">
        <v>2.1653624263000002</v>
      </c>
      <c r="BE12" s="358">
        <v>0</v>
      </c>
      <c r="BF12" s="358">
        <v>0.21340285188999999</v>
      </c>
      <c r="BG12" s="358">
        <v>18.789889427999999</v>
      </c>
      <c r="BH12" s="358">
        <v>164.5755336</v>
      </c>
      <c r="BI12" s="358">
        <v>414.32743649999998</v>
      </c>
      <c r="BJ12" s="358">
        <v>628.63740662999999</v>
      </c>
      <c r="BK12" s="358">
        <v>709.54924189999997</v>
      </c>
      <c r="BL12" s="358">
        <v>542.8558706</v>
      </c>
      <c r="BM12" s="358">
        <v>403.82197501000002</v>
      </c>
      <c r="BN12" s="358">
        <v>173.58432790000001</v>
      </c>
      <c r="BO12" s="358">
        <v>53.145915244000001</v>
      </c>
      <c r="BP12" s="358">
        <v>2.1571590219000001</v>
      </c>
      <c r="BQ12" s="358">
        <v>0</v>
      </c>
      <c r="BR12" s="358">
        <v>0.2123786157</v>
      </c>
      <c r="BS12" s="358">
        <v>18.721471088000001</v>
      </c>
      <c r="BT12" s="358">
        <v>163.89050793999999</v>
      </c>
      <c r="BU12" s="358">
        <v>412.48042572000003</v>
      </c>
      <c r="BV12" s="358">
        <v>625.78642874000002</v>
      </c>
    </row>
    <row r="13" spans="1:74" ht="11.1" customHeight="1" x14ac:dyDescent="0.2">
      <c r="A13" s="6" t="s">
        <v>47</v>
      </c>
      <c r="B13" s="761" t="s">
        <v>1010</v>
      </c>
      <c r="C13" s="386">
        <v>578.02298183000005</v>
      </c>
      <c r="D13" s="386">
        <v>498.30969375000001</v>
      </c>
      <c r="E13" s="386">
        <v>262.56862364</v>
      </c>
      <c r="F13" s="386">
        <v>51.966639309000001</v>
      </c>
      <c r="G13" s="386">
        <v>3.8472956304000001</v>
      </c>
      <c r="H13" s="386">
        <v>1E-10</v>
      </c>
      <c r="I13" s="386">
        <v>1E-10</v>
      </c>
      <c r="J13" s="386">
        <v>7.2793765900000001E-2</v>
      </c>
      <c r="K13" s="386">
        <v>1.6656536324</v>
      </c>
      <c r="L13" s="386">
        <v>66.198097059000006</v>
      </c>
      <c r="M13" s="386">
        <v>298.12930046999998</v>
      </c>
      <c r="N13" s="386">
        <v>438.58758883000002</v>
      </c>
      <c r="O13" s="386">
        <v>401.90066211999999</v>
      </c>
      <c r="P13" s="386">
        <v>329.58902311999998</v>
      </c>
      <c r="Q13" s="386">
        <v>199.67460145000001</v>
      </c>
      <c r="R13" s="386">
        <v>85.823448252000006</v>
      </c>
      <c r="S13" s="386">
        <v>5.6928778456</v>
      </c>
      <c r="T13" s="386">
        <v>7.2256895971999996E-2</v>
      </c>
      <c r="U13" s="386">
        <v>1E-10</v>
      </c>
      <c r="V13" s="386">
        <v>1E-10</v>
      </c>
      <c r="W13" s="386">
        <v>1.1733610030999999</v>
      </c>
      <c r="X13" s="386">
        <v>47.006406054000003</v>
      </c>
      <c r="Y13" s="386">
        <v>255.61282997999999</v>
      </c>
      <c r="Z13" s="386">
        <v>391.13263818000001</v>
      </c>
      <c r="AA13" s="386">
        <v>634.49332089999996</v>
      </c>
      <c r="AB13" s="386">
        <v>255.62277884</v>
      </c>
      <c r="AC13" s="386">
        <v>185.02397539</v>
      </c>
      <c r="AD13" s="386">
        <v>45.760480962000003</v>
      </c>
      <c r="AE13" s="386">
        <v>3.2983435403999999</v>
      </c>
      <c r="AF13" s="386">
        <v>1E-10</v>
      </c>
      <c r="AG13" s="386">
        <v>1E-10</v>
      </c>
      <c r="AH13" s="386">
        <v>1E-10</v>
      </c>
      <c r="AI13" s="386">
        <v>2.0687772751</v>
      </c>
      <c r="AJ13" s="386">
        <v>17.444336934999999</v>
      </c>
      <c r="AK13" s="386">
        <v>153.28651156000001</v>
      </c>
      <c r="AL13" s="386">
        <v>338.71688114</v>
      </c>
      <c r="AM13" s="386">
        <v>658.03426462000004</v>
      </c>
      <c r="AN13" s="386">
        <v>378.25393624999998</v>
      </c>
      <c r="AO13" s="386">
        <v>149.61612108</v>
      </c>
      <c r="AP13" s="386">
        <v>41.843865645999998</v>
      </c>
      <c r="AQ13" s="386">
        <v>10.832058079999999</v>
      </c>
      <c r="AR13" s="386">
        <v>1E-10</v>
      </c>
      <c r="AS13" s="386">
        <v>1E-10</v>
      </c>
      <c r="AT13" s="386">
        <v>7.1251186556999996E-2</v>
      </c>
      <c r="AU13" s="386">
        <v>1.8704689442</v>
      </c>
      <c r="AV13" s="386">
        <v>23.400311940000002</v>
      </c>
      <c r="AW13" s="386">
        <v>147.01788521</v>
      </c>
      <c r="AX13" s="386">
        <v>368.44678703</v>
      </c>
      <c r="AY13" s="386">
        <v>531.62977664000005</v>
      </c>
      <c r="AZ13" s="902">
        <v>249.18390715999999</v>
      </c>
      <c r="BA13" s="358">
        <v>190.79332102999999</v>
      </c>
      <c r="BB13" s="358">
        <v>71.558526767000004</v>
      </c>
      <c r="BC13" s="358">
        <v>9.7158307204999996</v>
      </c>
      <c r="BD13" s="358">
        <v>0.21978132777000001</v>
      </c>
      <c r="BE13" s="358">
        <v>0</v>
      </c>
      <c r="BF13" s="358">
        <v>0.21963555698000001</v>
      </c>
      <c r="BG13" s="358">
        <v>4.4837353707999998</v>
      </c>
      <c r="BH13" s="358">
        <v>58.382361879999998</v>
      </c>
      <c r="BI13" s="358">
        <v>240.98191119000001</v>
      </c>
      <c r="BJ13" s="358">
        <v>433.61625995000003</v>
      </c>
      <c r="BK13" s="358">
        <v>483.71380434999998</v>
      </c>
      <c r="BL13" s="358">
        <v>341.30687611000002</v>
      </c>
      <c r="BM13" s="358">
        <v>218.61287074000001</v>
      </c>
      <c r="BN13" s="358">
        <v>71.134159054999998</v>
      </c>
      <c r="BO13" s="358">
        <v>9.6536505937000001</v>
      </c>
      <c r="BP13" s="358">
        <v>0.21805504999</v>
      </c>
      <c r="BQ13" s="358">
        <v>0</v>
      </c>
      <c r="BR13" s="358">
        <v>0.21787622293</v>
      </c>
      <c r="BS13" s="358">
        <v>4.4539007697999997</v>
      </c>
      <c r="BT13" s="358">
        <v>58.019374990000003</v>
      </c>
      <c r="BU13" s="358">
        <v>239.57559535999999</v>
      </c>
      <c r="BV13" s="358">
        <v>431.13457787999999</v>
      </c>
    </row>
    <row r="14" spans="1:74" ht="11.1" customHeight="1" x14ac:dyDescent="0.2">
      <c r="A14" s="6" t="s">
        <v>48</v>
      </c>
      <c r="B14" s="761" t="s">
        <v>1011</v>
      </c>
      <c r="C14" s="386">
        <v>887.74095731</v>
      </c>
      <c r="D14" s="386">
        <v>806.00292875000002</v>
      </c>
      <c r="E14" s="386">
        <v>608.34541453999998</v>
      </c>
      <c r="F14" s="386">
        <v>422.16825448999998</v>
      </c>
      <c r="G14" s="386">
        <v>240.42924472000001</v>
      </c>
      <c r="H14" s="386">
        <v>68.967696657999994</v>
      </c>
      <c r="I14" s="386">
        <v>6.8289194723</v>
      </c>
      <c r="J14" s="386">
        <v>11.414958359</v>
      </c>
      <c r="K14" s="386">
        <v>65.72667285</v>
      </c>
      <c r="L14" s="386">
        <v>311.16136963000002</v>
      </c>
      <c r="M14" s="386">
        <v>769.77160383</v>
      </c>
      <c r="N14" s="386">
        <v>926.22405447000006</v>
      </c>
      <c r="O14" s="386">
        <v>967.32524360000002</v>
      </c>
      <c r="P14" s="386">
        <v>830.57722721000005</v>
      </c>
      <c r="Q14" s="386">
        <v>778.27507537999998</v>
      </c>
      <c r="R14" s="386">
        <v>451.34274346000001</v>
      </c>
      <c r="S14" s="386">
        <v>184.09313824</v>
      </c>
      <c r="T14" s="386">
        <v>101.84160842</v>
      </c>
      <c r="U14" s="386">
        <v>10.760629846</v>
      </c>
      <c r="V14" s="386">
        <v>18.742200700000001</v>
      </c>
      <c r="W14" s="386">
        <v>99.185504291000001</v>
      </c>
      <c r="X14" s="386">
        <v>319.4115175</v>
      </c>
      <c r="Y14" s="386">
        <v>578.75818466999999</v>
      </c>
      <c r="Z14" s="386">
        <v>774.06050977999996</v>
      </c>
      <c r="AA14" s="386">
        <v>925.30814222000004</v>
      </c>
      <c r="AB14" s="386">
        <v>677.42598522000003</v>
      </c>
      <c r="AC14" s="386">
        <v>642.20306871000003</v>
      </c>
      <c r="AD14" s="386">
        <v>392.84011956000001</v>
      </c>
      <c r="AE14" s="386">
        <v>256.24915901999998</v>
      </c>
      <c r="AF14" s="386">
        <v>45.860278315999999</v>
      </c>
      <c r="AG14" s="386">
        <v>10.269214844</v>
      </c>
      <c r="AH14" s="386">
        <v>17.066965783000001</v>
      </c>
      <c r="AI14" s="386">
        <v>72.433609457000003</v>
      </c>
      <c r="AJ14" s="386">
        <v>228.52102224999999</v>
      </c>
      <c r="AK14" s="386">
        <v>679.80765643999996</v>
      </c>
      <c r="AL14" s="386">
        <v>729.41785023</v>
      </c>
      <c r="AM14" s="386">
        <v>1002.1955194</v>
      </c>
      <c r="AN14" s="386">
        <v>677.12013955999998</v>
      </c>
      <c r="AO14" s="386">
        <v>552.27788544999999</v>
      </c>
      <c r="AP14" s="386">
        <v>390.87258992</v>
      </c>
      <c r="AQ14" s="386">
        <v>203.10994303999999</v>
      </c>
      <c r="AR14" s="386">
        <v>54.741940604</v>
      </c>
      <c r="AS14" s="386">
        <v>10.474972154</v>
      </c>
      <c r="AT14" s="386">
        <v>16.594365514</v>
      </c>
      <c r="AU14" s="386">
        <v>87.554511500000004</v>
      </c>
      <c r="AV14" s="386">
        <v>309.20926101999999</v>
      </c>
      <c r="AW14" s="386">
        <v>482.70540442999999</v>
      </c>
      <c r="AX14" s="386">
        <v>643.23062555000001</v>
      </c>
      <c r="AY14" s="386">
        <v>799.27506498000002</v>
      </c>
      <c r="AZ14" s="902">
        <v>578.80593871999997</v>
      </c>
      <c r="BA14" s="358">
        <v>553.80549068000005</v>
      </c>
      <c r="BB14" s="358">
        <v>399.00655740000002</v>
      </c>
      <c r="BC14" s="358">
        <v>218.43142388999999</v>
      </c>
      <c r="BD14" s="358">
        <v>78.178454107999997</v>
      </c>
      <c r="BE14" s="358">
        <v>15.417597970999999</v>
      </c>
      <c r="BF14" s="358">
        <v>23.611171379999998</v>
      </c>
      <c r="BG14" s="358">
        <v>111.16531238</v>
      </c>
      <c r="BH14" s="358">
        <v>333.56584652999999</v>
      </c>
      <c r="BI14" s="358">
        <v>604.35286530999997</v>
      </c>
      <c r="BJ14" s="358">
        <v>864.78679827999997</v>
      </c>
      <c r="BK14" s="358">
        <v>851.65988046999996</v>
      </c>
      <c r="BL14" s="358">
        <v>694.61203253999997</v>
      </c>
      <c r="BM14" s="358">
        <v>572.41467999999998</v>
      </c>
      <c r="BN14" s="358">
        <v>398.04919221</v>
      </c>
      <c r="BO14" s="358">
        <v>217.92131372</v>
      </c>
      <c r="BP14" s="358">
        <v>78.016420719999999</v>
      </c>
      <c r="BQ14" s="358">
        <v>15.383380143</v>
      </c>
      <c r="BR14" s="358">
        <v>23.552411349</v>
      </c>
      <c r="BS14" s="358">
        <v>110.89376169000001</v>
      </c>
      <c r="BT14" s="358">
        <v>332.71819469000002</v>
      </c>
      <c r="BU14" s="358">
        <v>602.81714428999999</v>
      </c>
      <c r="BV14" s="358">
        <v>862.62725425999997</v>
      </c>
    </row>
    <row r="15" spans="1:74" ht="11.1" customHeight="1" x14ac:dyDescent="0.2">
      <c r="A15" s="6" t="s">
        <v>49</v>
      </c>
      <c r="B15" s="761" t="s">
        <v>1014</v>
      </c>
      <c r="C15" s="386">
        <v>548.51421306999998</v>
      </c>
      <c r="D15" s="386">
        <v>478.15250515000002</v>
      </c>
      <c r="E15" s="386">
        <v>401.09914665999997</v>
      </c>
      <c r="F15" s="386">
        <v>336.74604871999998</v>
      </c>
      <c r="G15" s="386">
        <v>212.4618767</v>
      </c>
      <c r="H15" s="386">
        <v>56.212862405000003</v>
      </c>
      <c r="I15" s="386">
        <v>10.480675864</v>
      </c>
      <c r="J15" s="386">
        <v>7.7150534259999999</v>
      </c>
      <c r="K15" s="386">
        <v>30.829634426999998</v>
      </c>
      <c r="L15" s="386">
        <v>140.00051683000001</v>
      </c>
      <c r="M15" s="386">
        <v>516.29722618999995</v>
      </c>
      <c r="N15" s="386">
        <v>626.60648621999997</v>
      </c>
      <c r="O15" s="386">
        <v>629.32227725999996</v>
      </c>
      <c r="P15" s="386">
        <v>590.91708662999997</v>
      </c>
      <c r="Q15" s="386">
        <v>606.59632952000004</v>
      </c>
      <c r="R15" s="386">
        <v>354.68216225999998</v>
      </c>
      <c r="S15" s="386">
        <v>190.48299408</v>
      </c>
      <c r="T15" s="386">
        <v>105.48227669000001</v>
      </c>
      <c r="U15" s="386">
        <v>11.047827368</v>
      </c>
      <c r="V15" s="386">
        <v>9.6808072146999997</v>
      </c>
      <c r="W15" s="386">
        <v>74.789464746999997</v>
      </c>
      <c r="X15" s="386">
        <v>172.20756023000001</v>
      </c>
      <c r="Y15" s="386">
        <v>383.29894687000001</v>
      </c>
      <c r="Z15" s="386">
        <v>479.01782371000002</v>
      </c>
      <c r="AA15" s="386">
        <v>576.60244131000002</v>
      </c>
      <c r="AB15" s="386">
        <v>499.82275823999998</v>
      </c>
      <c r="AC15" s="386">
        <v>491.39654891999999</v>
      </c>
      <c r="AD15" s="386">
        <v>348.14885255000002</v>
      </c>
      <c r="AE15" s="386">
        <v>208.95904433999999</v>
      </c>
      <c r="AF15" s="386">
        <v>57.225717652999997</v>
      </c>
      <c r="AG15" s="386">
        <v>7.9688912349000001</v>
      </c>
      <c r="AH15" s="386">
        <v>17.919205290000001</v>
      </c>
      <c r="AI15" s="386">
        <v>41.977495701999999</v>
      </c>
      <c r="AJ15" s="386">
        <v>144.62286209000001</v>
      </c>
      <c r="AK15" s="386">
        <v>455.96501505999998</v>
      </c>
      <c r="AL15" s="386">
        <v>483.76684073000001</v>
      </c>
      <c r="AM15" s="386">
        <v>594.24151792999999</v>
      </c>
      <c r="AN15" s="386">
        <v>466.20606569</v>
      </c>
      <c r="AO15" s="386">
        <v>474.26138844000002</v>
      </c>
      <c r="AP15" s="386">
        <v>316.39763805000001</v>
      </c>
      <c r="AQ15" s="386">
        <v>167.84510129</v>
      </c>
      <c r="AR15" s="386">
        <v>53.882463072</v>
      </c>
      <c r="AS15" s="386">
        <v>15.322783081000001</v>
      </c>
      <c r="AT15" s="386">
        <v>9.1510822345000005</v>
      </c>
      <c r="AU15" s="386">
        <v>35.556138036</v>
      </c>
      <c r="AV15" s="386">
        <v>214.76419946999999</v>
      </c>
      <c r="AW15" s="386">
        <v>339.06963619999999</v>
      </c>
      <c r="AX15" s="386">
        <v>444.50745207</v>
      </c>
      <c r="AY15" s="386">
        <v>479.36365624000001</v>
      </c>
      <c r="AZ15" s="902">
        <v>388.58092988999999</v>
      </c>
      <c r="BA15" s="358">
        <v>412.10763742</v>
      </c>
      <c r="BB15" s="358">
        <v>316.36227350000001</v>
      </c>
      <c r="BC15" s="358">
        <v>185.73951726000001</v>
      </c>
      <c r="BD15" s="358">
        <v>75.020833820000007</v>
      </c>
      <c r="BE15" s="358">
        <v>19.342648149999999</v>
      </c>
      <c r="BF15" s="358">
        <v>18.402363222999998</v>
      </c>
      <c r="BG15" s="358">
        <v>55.694793423</v>
      </c>
      <c r="BH15" s="358">
        <v>193.90921534</v>
      </c>
      <c r="BI15" s="358">
        <v>390.40943748000001</v>
      </c>
      <c r="BJ15" s="358">
        <v>561.68836901999998</v>
      </c>
      <c r="BK15" s="358">
        <v>540.18670903999998</v>
      </c>
      <c r="BL15" s="358">
        <v>459.23258713000001</v>
      </c>
      <c r="BM15" s="358">
        <v>423.60877072</v>
      </c>
      <c r="BN15" s="358">
        <v>315.38804779999998</v>
      </c>
      <c r="BO15" s="358">
        <v>185.21706843999999</v>
      </c>
      <c r="BP15" s="358">
        <v>74.905170033000005</v>
      </c>
      <c r="BQ15" s="358">
        <v>19.353930814999998</v>
      </c>
      <c r="BR15" s="358">
        <v>18.414419263999999</v>
      </c>
      <c r="BS15" s="358">
        <v>55.673074866</v>
      </c>
      <c r="BT15" s="358">
        <v>193.55531461000001</v>
      </c>
      <c r="BU15" s="358">
        <v>389.30042682999999</v>
      </c>
      <c r="BV15" s="358">
        <v>559.86598690999995</v>
      </c>
    </row>
    <row r="16" spans="1:74" ht="11.1" customHeight="1" x14ac:dyDescent="0.2">
      <c r="A16" s="6"/>
      <c r="B16" s="761"/>
      <c r="C16" s="386"/>
      <c r="D16" s="386"/>
      <c r="E16" s="386"/>
      <c r="F16" s="386"/>
      <c r="G16" s="386"/>
      <c r="H16" s="386"/>
      <c r="I16" s="386"/>
      <c r="J16" s="386"/>
      <c r="K16" s="386"/>
      <c r="L16" s="386"/>
      <c r="M16" s="386"/>
      <c r="N16" s="386"/>
      <c r="O16" s="386"/>
      <c r="P16" s="386"/>
      <c r="Q16" s="386"/>
      <c r="R16" s="386"/>
      <c r="S16" s="386"/>
      <c r="T16" s="386"/>
      <c r="U16" s="386"/>
      <c r="V16" s="386"/>
      <c r="W16" s="386"/>
      <c r="X16" s="386"/>
      <c r="Y16" s="386"/>
      <c r="Z16" s="386"/>
      <c r="AA16" s="386"/>
      <c r="AB16" s="386"/>
      <c r="AC16" s="386"/>
      <c r="AD16" s="386"/>
      <c r="AE16" s="386"/>
      <c r="AF16" s="386"/>
      <c r="AG16" s="386"/>
      <c r="AH16" s="386"/>
      <c r="AI16" s="386"/>
      <c r="AJ16" s="386"/>
      <c r="AK16" s="386"/>
      <c r="AL16" s="386"/>
      <c r="AM16" s="386"/>
      <c r="AN16" s="386"/>
      <c r="AO16" s="386"/>
      <c r="AP16" s="386"/>
      <c r="AQ16" s="386"/>
      <c r="AR16" s="386"/>
      <c r="AS16" s="386"/>
      <c r="AT16" s="386"/>
      <c r="AU16" s="386"/>
      <c r="AV16" s="386"/>
      <c r="AW16" s="386"/>
      <c r="AX16" s="386"/>
      <c r="AY16" s="386"/>
      <c r="AZ16" s="902"/>
      <c r="BA16" s="358"/>
      <c r="BB16" s="358"/>
      <c r="BC16" s="358"/>
      <c r="BD16" s="358"/>
      <c r="BE16" s="358"/>
      <c r="BF16" s="358"/>
      <c r="BG16" s="358"/>
      <c r="BH16" s="358"/>
      <c r="BI16" s="358"/>
      <c r="BJ16" s="358"/>
      <c r="BK16" s="358"/>
      <c r="BL16" s="358"/>
      <c r="BM16" s="358"/>
      <c r="BN16" s="358"/>
      <c r="BO16" s="358"/>
      <c r="BP16" s="358"/>
      <c r="BQ16" s="358"/>
      <c r="BR16" s="358"/>
      <c r="BS16" s="358"/>
      <c r="BT16" s="358"/>
      <c r="BU16" s="358"/>
      <c r="BV16" s="358"/>
    </row>
    <row r="17" spans="1:74" ht="11.1" customHeight="1" x14ac:dyDescent="0.2">
      <c r="A17" s="6"/>
      <c r="B17" s="97" t="s">
        <v>1404</v>
      </c>
      <c r="C17" s="531"/>
      <c r="D17" s="531"/>
      <c r="E17" s="531"/>
      <c r="F17" s="531"/>
      <c r="G17" s="531"/>
      <c r="H17" s="531"/>
      <c r="I17" s="531"/>
      <c r="J17" s="531"/>
      <c r="K17" s="531"/>
      <c r="L17" s="531"/>
      <c r="M17" s="531"/>
      <c r="N17" s="531"/>
      <c r="O17" s="531"/>
      <c r="P17" s="531"/>
      <c r="Q17" s="531"/>
      <c r="R17" s="531"/>
      <c r="S17" s="531"/>
      <c r="T17" s="531"/>
      <c r="U17" s="531"/>
      <c r="V17" s="531"/>
      <c r="W17" s="531"/>
      <c r="X17" s="531"/>
      <c r="Y17" s="531"/>
      <c r="Z17" s="531"/>
      <c r="AA17" s="531"/>
      <c r="AB17" s="531"/>
      <c r="AC17" s="531"/>
      <c r="AD17" s="531"/>
      <c r="AE17" s="531"/>
      <c r="AF17" s="531"/>
      <c r="AG17" s="531"/>
      <c r="AH17" s="531"/>
      <c r="AI17" s="531"/>
      <c r="AJ17" s="531"/>
      <c r="AK17" s="531"/>
      <c r="AL17" s="531"/>
      <c r="AM17" s="531"/>
      <c r="AN17" s="531"/>
      <c r="AO17" s="531"/>
      <c r="AP17" s="531"/>
      <c r="AQ17" s="531"/>
      <c r="AR17" s="531"/>
      <c r="AS17" s="531"/>
      <c r="AT17" s="531"/>
      <c r="AU17" s="531"/>
      <c r="AV17" s="531"/>
      <c r="AW17" s="531"/>
      <c r="AX17" s="531"/>
      <c r="AY17" s="531"/>
      <c r="AZ17" s="967"/>
      <c r="BA17" s="534"/>
      <c r="BB17" s="534"/>
      <c r="BC17" s="534"/>
      <c r="BD17" s="534"/>
      <c r="BE17" s="534"/>
      <c r="BF17" s="534"/>
      <c r="BG17" s="534"/>
      <c r="BH17" s="534"/>
      <c r="BI17" s="534"/>
      <c r="BJ17" s="534"/>
      <c r="BK17" s="534"/>
      <c r="BL17" s="534"/>
      <c r="BM17" s="534"/>
      <c r="BN17" s="534"/>
      <c r="BO17" s="534"/>
      <c r="BP17" s="534"/>
      <c r="BQ17" s="534"/>
      <c r="BR17" s="534"/>
      <c r="BS17" s="534"/>
      <c r="BT17" s="534"/>
      <c r="BU17" s="534"/>
      <c r="BV17" s="534"/>
    </row>
    <row r="18" spans="1:74" ht="11.1" customHeight="1" x14ac:dyDescent="0.2">
      <c r="A18" s="6" t="s">
        <v>79</v>
      </c>
      <c r="B18" s="536" t="s">
        <v>1150</v>
      </c>
      <c r="C18" s="386">
        <v>840.06625263000001</v>
      </c>
      <c r="D18" s="386">
        <v>700.59077165999997</v>
      </c>
      <c r="E18" s="386">
        <v>554.48633556000004</v>
      </c>
      <c r="F18" s="386">
        <v>319.32214819000001</v>
      </c>
      <c r="G18" s="386">
        <v>133.73234006000001</v>
      </c>
      <c r="H18" s="386">
        <v>25.331247078000001</v>
      </c>
      <c r="I18" s="386">
        <v>5.5177386864000004</v>
      </c>
      <c r="J18" s="386">
        <v>9.5868449113</v>
      </c>
      <c r="K18" s="386">
        <v>46.97317657</v>
      </c>
      <c r="L18" s="386">
        <v>229.65093585</v>
      </c>
      <c r="M18" s="386">
        <v>520.37739139999996</v>
      </c>
      <c r="N18" s="386">
        <v>721.99866534</v>
      </c>
      <c r="O18" s="386">
        <v>855.21847347000005</v>
      </c>
      <c r="P18" s="386">
        <v>708.86712136999995</v>
      </c>
      <c r="Q18" s="386">
        <v>568.83622166999999</v>
      </c>
      <c r="R18" s="386">
        <v>324.28533564999998</v>
      </c>
      <c r="S18" s="386">
        <v>136.08966283999999</v>
      </c>
      <c r="T18" s="386">
        <v>24.772855143000001</v>
      </c>
      <c r="U18" s="386">
        <v>5.3850006543999998</v>
      </c>
      <c r="V18" s="386">
        <v>9.3013178790000008</v>
      </c>
      <c r="W18" s="386">
        <v>45.339395314000001</v>
      </c>
      <c r="X18" s="386">
        <v>229.19700051000001</v>
      </c>
      <c r="Y18" s="386">
        <v>517.40455272999998</v>
      </c>
      <c r="Z18" s="386">
        <v>730.17485407000004</v>
      </c>
      <c r="AA18" s="386">
        <v>843.85029485999996</v>
      </c>
      <c r="AB18" s="386">
        <v>697.61017033999997</v>
      </c>
      <c r="AC18" s="386">
        <v>561.32089377</v>
      </c>
      <c r="AD18" s="386">
        <v>319.20451020000002</v>
      </c>
      <c r="AE18" s="386">
        <v>136.95657605</v>
      </c>
      <c r="AF18" s="386">
        <v>26.435557401000001</v>
      </c>
      <c r="AG18" s="386">
        <v>5.3417681033999997</v>
      </c>
      <c r="AH18" s="386">
        <v>9.1138806771999992</v>
      </c>
      <c r="AI18" s="386">
        <v>43.9743262</v>
      </c>
      <c r="AJ18" s="386">
        <v>224.10162557000001</v>
      </c>
      <c r="AK18" s="386">
        <v>510.58609489000003</v>
      </c>
      <c r="AL18" s="386">
        <v>709.54636542000003</v>
      </c>
      <c r="AM18" s="386">
        <v>830.75962876000006</v>
      </c>
      <c r="AN18" s="386">
        <v>675.16727673000003</v>
      </c>
      <c r="AO18" s="386">
        <v>541.84123529999999</v>
      </c>
      <c r="AP18" s="386">
        <v>314.78014400000001</v>
      </c>
      <c r="AQ18" s="386">
        <v>135.64810782999999</v>
      </c>
      <c r="AR18" s="386">
        <v>25.630760562999999</v>
      </c>
      <c r="AS18" s="386">
        <v>4.7581064186999997</v>
      </c>
      <c r="AT18" s="386">
        <v>8.7321200457000003</v>
      </c>
      <c r="AU18" s="386">
        <v>41.962436334000003</v>
      </c>
      <c r="AV18" s="386">
        <v>220.65160026000001</v>
      </c>
      <c r="AW18" s="386">
        <v>492.08090855</v>
      </c>
      <c r="AX18" s="386">
        <v>709.27919096000005</v>
      </c>
      <c r="AY18" s="386">
        <v>836.19979010999998</v>
      </c>
      <c r="AZ18" s="902">
        <v>656.84368271999995</v>
      </c>
      <c r="BA18" s="358">
        <v>530.26430000000005</v>
      </c>
      <c r="BB18" s="358">
        <v>312.60599999999999</v>
      </c>
      <c r="BC18" s="358">
        <v>137.38749999999999</v>
      </c>
      <c r="BD18" s="358">
        <v>25.187709999999999</v>
      </c>
      <c r="BE18" s="358">
        <v>4.5372510000000004</v>
      </c>
      <c r="BF18" s="358">
        <v>8.6925209999999993</v>
      </c>
      <c r="BG18" s="358">
        <v>42.719720000000002</v>
      </c>
      <c r="BH18" s="358">
        <v>219.36420000000001</v>
      </c>
      <c r="BI18" s="358">
        <v>493.77109999999999</v>
      </c>
      <c r="BJ18" s="358">
        <v>725.89840000000004</v>
      </c>
      <c r="BK18" s="358">
        <v>836.16139999999996</v>
      </c>
      <c r="BL18" s="358">
        <v>659.6037</v>
      </c>
      <c r="BM18" s="358">
        <v>538.49379999999996</v>
      </c>
      <c r="BN18" s="358">
        <v>311.47879999999998</v>
      </c>
      <c r="BO18" s="358">
        <v>135.81659999999999</v>
      </c>
      <c r="BP18" s="358">
        <v>26.20561</v>
      </c>
      <c r="BQ18" s="358">
        <v>4.6942550000000001</v>
      </c>
      <c r="BR18" s="358">
        <v>9.1635200000000001</v>
      </c>
      <c r="BS18" s="358">
        <v>44.354860000000002</v>
      </c>
      <c r="BT18" s="358">
        <v>223.2235</v>
      </c>
      <c r="BU18" s="358">
        <v>499.73480000000001</v>
      </c>
      <c r="BV18" s="358">
        <v>718.7867</v>
      </c>
    </row>
    <row r="19" spans="1:74" ht="11.1" customHeight="1" x14ac:dyDescent="0.2">
      <c r="A19" s="6" t="s">
        <v>70</v>
      </c>
      <c r="B19" s="761" t="s">
        <v>1004</v>
      </c>
      <c r="C19" s="386">
        <v>1168.6420876</v>
      </c>
      <c r="D19" s="386">
        <v>1020.5355397</v>
      </c>
      <c r="E19" s="386">
        <v>910.67898894999996</v>
      </c>
      <c r="F19" s="386">
        <v>565.87102632999995</v>
      </c>
      <c r="G19" s="386">
        <v>239.65364109999999</v>
      </c>
      <c r="H19" s="386">
        <v>47.521806491</v>
      </c>
      <c r="I19" s="386">
        <v>4.5781075003999998</v>
      </c>
      <c r="J19" s="386">
        <v>13.824356259</v>
      </c>
      <c r="K19" s="386">
        <v>89.024292877999997</v>
      </c>
      <c r="L19" s="386">
        <v>371.47401165000002</v>
      </c>
      <c r="M19" s="386">
        <v>736.54323003000002</v>
      </c>
      <c r="N19" s="386">
        <v>994.72652316000006</v>
      </c>
      <c r="O19" s="386">
        <v>1190.9216699999999</v>
      </c>
      <c r="P19" s="386">
        <v>1030.8912941999999</v>
      </c>
      <c r="Q19" s="386">
        <v>928.76769296999998</v>
      </c>
      <c r="R19" s="386">
        <v>571.21779360000005</v>
      </c>
      <c r="S19" s="386">
        <v>240.48437698999999</v>
      </c>
      <c r="T19" s="386">
        <v>47.004521302000001</v>
      </c>
      <c r="U19" s="386">
        <v>4.5830404734999997</v>
      </c>
      <c r="V19" s="386">
        <v>13.458832159</v>
      </c>
      <c r="W19" s="386">
        <v>87.866617415999997</v>
      </c>
      <c r="X19" s="386">
        <v>374.74495595000002</v>
      </c>
      <c r="Y19" s="386">
        <v>719.86445269000001</v>
      </c>
      <c r="Z19" s="386">
        <v>998.73662096999999</v>
      </c>
      <c r="AA19" s="386">
        <v>1166.5289654999999</v>
      </c>
      <c r="AB19" s="386">
        <v>1022.2643378</v>
      </c>
      <c r="AC19" s="386">
        <v>921.71465040999999</v>
      </c>
      <c r="AD19" s="386">
        <v>561.42832140999997</v>
      </c>
      <c r="AE19" s="386">
        <v>244.32900477000001</v>
      </c>
      <c r="AF19" s="386">
        <v>50.333443502999998</v>
      </c>
      <c r="AG19" s="386">
        <v>4.5474174956000004</v>
      </c>
      <c r="AH19" s="386">
        <v>13.26990814</v>
      </c>
      <c r="AI19" s="386">
        <v>80.528841702999998</v>
      </c>
      <c r="AJ19" s="386">
        <v>363.88613284000002</v>
      </c>
      <c r="AK19" s="386">
        <v>720.18078258000003</v>
      </c>
      <c r="AL19" s="386">
        <v>972.80469244000005</v>
      </c>
      <c r="AM19" s="386">
        <v>1144.9728803</v>
      </c>
      <c r="AN19" s="386">
        <v>999.66965103999996</v>
      </c>
      <c r="AO19" s="386">
        <v>886.20890902999997</v>
      </c>
      <c r="AP19" s="386">
        <v>557.50513687</v>
      </c>
      <c r="AQ19" s="386">
        <v>238.02187735999999</v>
      </c>
      <c r="AR19" s="386">
        <v>47.429973236999999</v>
      </c>
      <c r="AS19" s="386">
        <v>4.1804423218000002</v>
      </c>
      <c r="AT19" s="386">
        <v>11.706635779000001</v>
      </c>
      <c r="AU19" s="386">
        <v>79.038772187000006</v>
      </c>
      <c r="AV19" s="386">
        <v>366.13410389000001</v>
      </c>
      <c r="AW19" s="386">
        <v>702.37721119000003</v>
      </c>
      <c r="AX19" s="386">
        <v>984.73686665000002</v>
      </c>
      <c r="AY19" s="386">
        <v>1136.1213184000001</v>
      </c>
      <c r="AZ19" s="902">
        <v>965.76772358000005</v>
      </c>
      <c r="BA19" s="358">
        <v>854.97919999999999</v>
      </c>
      <c r="BB19" s="358">
        <v>549.82429999999999</v>
      </c>
      <c r="BC19" s="358">
        <v>246.14230000000001</v>
      </c>
      <c r="BD19" s="358">
        <v>41.583309999999997</v>
      </c>
      <c r="BE19" s="358">
        <v>3.628952</v>
      </c>
      <c r="BF19" s="358">
        <v>13.50563</v>
      </c>
      <c r="BG19" s="358">
        <v>83.60642</v>
      </c>
      <c r="BH19" s="358">
        <v>357.9384</v>
      </c>
      <c r="BI19" s="358">
        <v>716.89739999999995</v>
      </c>
      <c r="BJ19" s="358">
        <v>1029.865</v>
      </c>
      <c r="BK19" s="358">
        <v>1151.93</v>
      </c>
      <c r="BL19" s="358">
        <v>984.01419999999996</v>
      </c>
      <c r="BM19" s="358">
        <v>873.22749999999996</v>
      </c>
      <c r="BN19" s="358">
        <v>541.8288</v>
      </c>
      <c r="BO19" s="358">
        <v>245.7371</v>
      </c>
      <c r="BP19" s="358">
        <v>41.858350000000002</v>
      </c>
      <c r="BQ19" s="358">
        <v>4.0817030000000001</v>
      </c>
      <c r="BR19" s="358">
        <v>14.7273</v>
      </c>
      <c r="BS19" s="358">
        <v>87.353589999999997</v>
      </c>
      <c r="BT19" s="358">
        <v>359.13679999999999</v>
      </c>
      <c r="BU19" s="358">
        <v>716.69240000000002</v>
      </c>
      <c r="BV19" s="358">
        <v>1020.909</v>
      </c>
    </row>
    <row r="20" spans="1:74" ht="11.1" customHeight="1" x14ac:dyDescent="0.2">
      <c r="A20" s="6" t="s">
        <v>71</v>
      </c>
      <c r="B20" s="761" t="s">
        <v>1005</v>
      </c>
      <c r="C20" s="386">
        <v>1109.8515961000001</v>
      </c>
      <c r="D20" s="386">
        <v>950.23094026000001</v>
      </c>
      <c r="E20" s="386">
        <v>821.03974003999997</v>
      </c>
      <c r="F20" s="386">
        <v>480.60186893000002</v>
      </c>
      <c r="G20" s="386">
        <v>177.99769033000001</v>
      </c>
      <c r="H20" s="386">
        <v>22.628274645000001</v>
      </c>
      <c r="I20" s="386">
        <v>2.1337628913</v>
      </c>
      <c r="J20" s="386">
        <v>8.5379406206000006</v>
      </c>
      <c r="K20" s="386">
        <v>59.465630703999999</v>
      </c>
      <c r="L20" s="386">
        <v>306.32907562999998</v>
      </c>
      <c r="M20" s="386">
        <v>689.62845721999997</v>
      </c>
      <c r="N20" s="386">
        <v>907.64316113999996</v>
      </c>
      <c r="O20" s="386">
        <v>1133.4026432999999</v>
      </c>
      <c r="P20" s="386">
        <v>962.10707495999998</v>
      </c>
      <c r="Q20" s="386">
        <v>843.23898596000004</v>
      </c>
      <c r="R20" s="386">
        <v>484.41274807999997</v>
      </c>
      <c r="S20" s="386">
        <v>181.72162610000001</v>
      </c>
      <c r="T20" s="386">
        <v>22.900492053000001</v>
      </c>
      <c r="U20" s="386">
        <v>2.2578173592000002</v>
      </c>
      <c r="V20" s="386">
        <v>8.2524154375999998</v>
      </c>
      <c r="W20" s="386">
        <v>58.417085692999997</v>
      </c>
      <c r="X20" s="386">
        <v>313.28800465</v>
      </c>
      <c r="Y20" s="386">
        <v>672.92483442000002</v>
      </c>
      <c r="Z20" s="386">
        <v>920.67697071999999</v>
      </c>
      <c r="AA20" s="386">
        <v>1111.5177747</v>
      </c>
      <c r="AB20" s="386">
        <v>944.62969349000002</v>
      </c>
      <c r="AC20" s="386">
        <v>833.17208912000001</v>
      </c>
      <c r="AD20" s="386">
        <v>473.18561999000002</v>
      </c>
      <c r="AE20" s="386">
        <v>186.76427125000001</v>
      </c>
      <c r="AF20" s="386">
        <v>25.132615405999999</v>
      </c>
      <c r="AG20" s="386">
        <v>2.3039122918000001</v>
      </c>
      <c r="AH20" s="386">
        <v>7.8728330661000001</v>
      </c>
      <c r="AI20" s="386">
        <v>53.157847046999997</v>
      </c>
      <c r="AJ20" s="386">
        <v>309.09939809999997</v>
      </c>
      <c r="AK20" s="386">
        <v>669.73794681000004</v>
      </c>
      <c r="AL20" s="386">
        <v>899.50812631999997</v>
      </c>
      <c r="AM20" s="386">
        <v>1083.4007939999999</v>
      </c>
      <c r="AN20" s="386">
        <v>917.58836012999996</v>
      </c>
      <c r="AO20" s="386">
        <v>797.79599957000005</v>
      </c>
      <c r="AP20" s="386">
        <v>465.84869304</v>
      </c>
      <c r="AQ20" s="386">
        <v>181.75275105</v>
      </c>
      <c r="AR20" s="386">
        <v>24.096337882</v>
      </c>
      <c r="AS20" s="386">
        <v>1.7700842654</v>
      </c>
      <c r="AT20" s="386">
        <v>6.7345516178000002</v>
      </c>
      <c r="AU20" s="386">
        <v>52.089165923000003</v>
      </c>
      <c r="AV20" s="386">
        <v>308.69652539999998</v>
      </c>
      <c r="AW20" s="386">
        <v>649.32841714000006</v>
      </c>
      <c r="AX20" s="386">
        <v>909.94560792000004</v>
      </c>
      <c r="AY20" s="386">
        <v>1079.4283516</v>
      </c>
      <c r="AZ20" s="902">
        <v>883.34598212000003</v>
      </c>
      <c r="BA20" s="358">
        <v>765.27980000000002</v>
      </c>
      <c r="BB20" s="358">
        <v>460.08049999999997</v>
      </c>
      <c r="BC20" s="358">
        <v>190.94159999999999</v>
      </c>
      <c r="BD20" s="358">
        <v>22.17962</v>
      </c>
      <c r="BE20" s="358">
        <v>1.330282</v>
      </c>
      <c r="BF20" s="358">
        <v>7.5128620000000002</v>
      </c>
      <c r="BG20" s="358">
        <v>55.015740000000001</v>
      </c>
      <c r="BH20" s="358">
        <v>303.68200000000002</v>
      </c>
      <c r="BI20" s="358">
        <v>664.98910000000001</v>
      </c>
      <c r="BJ20" s="358">
        <v>958.23630000000003</v>
      </c>
      <c r="BK20" s="358">
        <v>1091.07</v>
      </c>
      <c r="BL20" s="358">
        <v>898.38660000000004</v>
      </c>
      <c r="BM20" s="358">
        <v>785.47569999999996</v>
      </c>
      <c r="BN20" s="358">
        <v>453.15480000000002</v>
      </c>
      <c r="BO20" s="358">
        <v>188.61869999999999</v>
      </c>
      <c r="BP20" s="358">
        <v>22.432179999999999</v>
      </c>
      <c r="BQ20" s="358">
        <v>1.6781360000000001</v>
      </c>
      <c r="BR20" s="358">
        <v>8.3613230000000005</v>
      </c>
      <c r="BS20" s="358">
        <v>58.515729999999998</v>
      </c>
      <c r="BT20" s="358">
        <v>306.4502</v>
      </c>
      <c r="BU20" s="358">
        <v>666.25800000000004</v>
      </c>
      <c r="BV20" s="358">
        <v>951.04880000000003</v>
      </c>
    </row>
    <row r="21" spans="1:74" ht="11.1" customHeight="1" x14ac:dyDescent="0.2">
      <c r="A21" s="6" t="s">
        <v>72</v>
      </c>
      <c r="B21" s="761" t="s">
        <v>1006</v>
      </c>
      <c r="C21" s="386">
        <v>1226.5920331</v>
      </c>
      <c r="D21" s="386">
        <v>1074.3501077999999</v>
      </c>
      <c r="E21" s="386">
        <v>832.01253936000001</v>
      </c>
      <c r="F21" s="386">
        <v>500.88610519999997</v>
      </c>
      <c r="G21" s="386">
        <v>196.50853319999999</v>
      </c>
      <c r="H21" s="386">
        <v>29.484430415999999</v>
      </c>
      <c r="I21" s="386">
        <v>7.1583272894999999</v>
      </c>
      <c r="J21" s="386">
        <v>16.894355161</v>
      </c>
      <c r="K21" s="386">
        <v>73.049701913000007</v>
      </c>
      <c r="L21" s="386">
        <v>369.81309922999998</v>
      </c>
      <c r="M21" s="386">
        <v>772.06174779000003</v>
      </c>
      <c r="N21" s="386">
        <v>1020.1055732999999</v>
      </c>
      <c r="O21" s="386">
        <v>1255.3494664</v>
      </c>
      <c r="P21" s="386">
        <v>1092.6978016999999</v>
      </c>
      <c r="Q21" s="386">
        <v>866.80952957</v>
      </c>
      <c r="R21" s="386">
        <v>510.86893649000001</v>
      </c>
      <c r="S21" s="386">
        <v>200.22914671999999</v>
      </c>
      <c r="T21" s="386">
        <v>29.859607648000001</v>
      </c>
      <c r="U21" s="386">
        <v>7.4673200788000003</v>
      </c>
      <c r="V21" s="386">
        <v>16.454088249000002</v>
      </c>
      <c r="W21" s="386">
        <v>69.258262208999994</v>
      </c>
      <c r="X21" s="386">
        <v>367.87701673999999</v>
      </c>
      <c r="Y21" s="386">
        <v>763.30660042</v>
      </c>
      <c r="Z21" s="386">
        <v>1037.5131610000001</v>
      </c>
      <c r="AA21" s="386">
        <v>1237.4003009999999</v>
      </c>
      <c r="AB21" s="386">
        <v>1071.803007</v>
      </c>
      <c r="AC21" s="386">
        <v>849.54255969999997</v>
      </c>
      <c r="AD21" s="386">
        <v>500.70037824000002</v>
      </c>
      <c r="AE21" s="386">
        <v>204.39525433</v>
      </c>
      <c r="AF21" s="386">
        <v>30.197996329999999</v>
      </c>
      <c r="AG21" s="386">
        <v>7.2146316610000003</v>
      </c>
      <c r="AH21" s="386">
        <v>16.380979468</v>
      </c>
      <c r="AI21" s="386">
        <v>67.152241946999993</v>
      </c>
      <c r="AJ21" s="386">
        <v>362.34702493999998</v>
      </c>
      <c r="AK21" s="386">
        <v>753.17110681999998</v>
      </c>
      <c r="AL21" s="386">
        <v>997.27453729000001</v>
      </c>
      <c r="AM21" s="386">
        <v>1204.7524819</v>
      </c>
      <c r="AN21" s="386">
        <v>1017.0504463</v>
      </c>
      <c r="AO21" s="386">
        <v>809.11906295999995</v>
      </c>
      <c r="AP21" s="386">
        <v>490.37341445999999</v>
      </c>
      <c r="AQ21" s="386">
        <v>197.34336091</v>
      </c>
      <c r="AR21" s="386">
        <v>29.484970529999998</v>
      </c>
      <c r="AS21" s="386">
        <v>4.9866113444</v>
      </c>
      <c r="AT21" s="386">
        <v>15.770825811</v>
      </c>
      <c r="AU21" s="386">
        <v>59.939263418000003</v>
      </c>
      <c r="AV21" s="386">
        <v>349.83346821999999</v>
      </c>
      <c r="AW21" s="386">
        <v>718.89680014999999</v>
      </c>
      <c r="AX21" s="386">
        <v>999.33137059000001</v>
      </c>
      <c r="AY21" s="386">
        <v>1207.0770367</v>
      </c>
      <c r="AZ21" s="902">
        <v>984.11307279000005</v>
      </c>
      <c r="BA21" s="358">
        <v>781.54229999999995</v>
      </c>
      <c r="BB21" s="358">
        <v>490.51159999999999</v>
      </c>
      <c r="BC21" s="358">
        <v>206.06809999999999</v>
      </c>
      <c r="BD21" s="358">
        <v>26.738600000000002</v>
      </c>
      <c r="BE21" s="358">
        <v>4.0018560000000001</v>
      </c>
      <c r="BF21" s="358">
        <v>15.428129999999999</v>
      </c>
      <c r="BG21" s="358">
        <v>62.394759999999998</v>
      </c>
      <c r="BH21" s="358">
        <v>343.64699999999999</v>
      </c>
      <c r="BI21" s="358">
        <v>732.7663</v>
      </c>
      <c r="BJ21" s="358">
        <v>1040.94</v>
      </c>
      <c r="BK21" s="358">
        <v>1219.7249999999999</v>
      </c>
      <c r="BL21" s="358">
        <v>988.43539999999996</v>
      </c>
      <c r="BM21" s="358">
        <v>796.59770000000003</v>
      </c>
      <c r="BN21" s="358">
        <v>485.62819999999999</v>
      </c>
      <c r="BO21" s="358">
        <v>204.3366</v>
      </c>
      <c r="BP21" s="358">
        <v>27.607839999999999</v>
      </c>
      <c r="BQ21" s="358">
        <v>4.5885619999999996</v>
      </c>
      <c r="BR21" s="358">
        <v>16.838719999999999</v>
      </c>
      <c r="BS21" s="358">
        <v>67.544960000000003</v>
      </c>
      <c r="BT21" s="358">
        <v>352.88380000000001</v>
      </c>
      <c r="BU21" s="358">
        <v>745.03120000000001</v>
      </c>
      <c r="BV21" s="358">
        <v>1027.182</v>
      </c>
    </row>
    <row r="22" spans="1:74" ht="11.1" customHeight="1" x14ac:dyDescent="0.2">
      <c r="A22" s="6" t="s">
        <v>73</v>
      </c>
      <c r="B22" s="761" t="s">
        <v>1007</v>
      </c>
      <c r="C22" s="386">
        <v>1279.8664669</v>
      </c>
      <c r="D22" s="386">
        <v>1134.9828858000001</v>
      </c>
      <c r="E22" s="386">
        <v>806.44325318999995</v>
      </c>
      <c r="F22" s="386">
        <v>490.80116988999998</v>
      </c>
      <c r="G22" s="386">
        <v>203.04960057</v>
      </c>
      <c r="H22" s="386">
        <v>32.034360755000002</v>
      </c>
      <c r="I22" s="386">
        <v>11.110223767000001</v>
      </c>
      <c r="J22" s="386">
        <v>24.279269923000001</v>
      </c>
      <c r="K22" s="386">
        <v>89.332653344999997</v>
      </c>
      <c r="L22" s="386">
        <v>420.46715344</v>
      </c>
      <c r="M22" s="386">
        <v>801.56071526999995</v>
      </c>
      <c r="N22" s="386">
        <v>1136.1282214</v>
      </c>
      <c r="O22" s="386">
        <v>1311.769198</v>
      </c>
      <c r="P22" s="386">
        <v>1161.5660914</v>
      </c>
      <c r="Q22" s="386">
        <v>845.86711241</v>
      </c>
      <c r="R22" s="386">
        <v>512.70352562999994</v>
      </c>
      <c r="S22" s="386">
        <v>209.08037929</v>
      </c>
      <c r="T22" s="386">
        <v>32.509445665000001</v>
      </c>
      <c r="U22" s="386">
        <v>11.954021752999999</v>
      </c>
      <c r="V22" s="386">
        <v>23.881695574999998</v>
      </c>
      <c r="W22" s="386">
        <v>84.865120763999997</v>
      </c>
      <c r="X22" s="386">
        <v>412.92457159000003</v>
      </c>
      <c r="Y22" s="386">
        <v>808.37586864000002</v>
      </c>
      <c r="Z22" s="386">
        <v>1153.1554408</v>
      </c>
      <c r="AA22" s="386">
        <v>1303.6217933999999</v>
      </c>
      <c r="AB22" s="386">
        <v>1154.9240685</v>
      </c>
      <c r="AC22" s="386">
        <v>836.5452378</v>
      </c>
      <c r="AD22" s="386">
        <v>498.49369365000001</v>
      </c>
      <c r="AE22" s="386">
        <v>200.86196846000001</v>
      </c>
      <c r="AF22" s="386">
        <v>29.970552925</v>
      </c>
      <c r="AG22" s="386">
        <v>12.190494493999999</v>
      </c>
      <c r="AH22" s="386">
        <v>23.662811910999999</v>
      </c>
      <c r="AI22" s="386">
        <v>83.917502229999997</v>
      </c>
      <c r="AJ22" s="386">
        <v>405.02625890000002</v>
      </c>
      <c r="AK22" s="386">
        <v>794.82873617999996</v>
      </c>
      <c r="AL22" s="386">
        <v>1102.9551718</v>
      </c>
      <c r="AM22" s="386">
        <v>1289.2170573999999</v>
      </c>
      <c r="AN22" s="386">
        <v>1096.1075999</v>
      </c>
      <c r="AO22" s="386">
        <v>807.14035039999999</v>
      </c>
      <c r="AP22" s="386">
        <v>487.03620993999999</v>
      </c>
      <c r="AQ22" s="386">
        <v>197.29454555999999</v>
      </c>
      <c r="AR22" s="386">
        <v>29.445814470999998</v>
      </c>
      <c r="AS22" s="386">
        <v>10.455132258000001</v>
      </c>
      <c r="AT22" s="386">
        <v>23.720824659000002</v>
      </c>
      <c r="AU22" s="386">
        <v>76.707450582999996</v>
      </c>
      <c r="AV22" s="386">
        <v>392.90779952999998</v>
      </c>
      <c r="AW22" s="386">
        <v>762.54232693999995</v>
      </c>
      <c r="AX22" s="386">
        <v>1100.9005013000001</v>
      </c>
      <c r="AY22" s="386">
        <v>1303.0198905</v>
      </c>
      <c r="AZ22" s="902">
        <v>1085.1009239</v>
      </c>
      <c r="BA22" s="358">
        <v>793.71640000000002</v>
      </c>
      <c r="BB22" s="358">
        <v>490.80090000000001</v>
      </c>
      <c r="BC22" s="358">
        <v>195.8562</v>
      </c>
      <c r="BD22" s="358">
        <v>28.934239999999999</v>
      </c>
      <c r="BE22" s="358">
        <v>10.087</v>
      </c>
      <c r="BF22" s="358">
        <v>22.753340000000001</v>
      </c>
      <c r="BG22" s="358">
        <v>78.389110000000002</v>
      </c>
      <c r="BH22" s="358">
        <v>384.46129999999999</v>
      </c>
      <c r="BI22" s="358">
        <v>767.92529999999999</v>
      </c>
      <c r="BJ22" s="358">
        <v>1122.846</v>
      </c>
      <c r="BK22" s="358">
        <v>1308.2180000000001</v>
      </c>
      <c r="BL22" s="358">
        <v>1080.5350000000001</v>
      </c>
      <c r="BM22" s="358">
        <v>808.93460000000005</v>
      </c>
      <c r="BN22" s="358">
        <v>493.68419999999998</v>
      </c>
      <c r="BO22" s="358">
        <v>195.0266</v>
      </c>
      <c r="BP22" s="358">
        <v>30.343409999999999</v>
      </c>
      <c r="BQ22" s="358">
        <v>10.40377</v>
      </c>
      <c r="BR22" s="358">
        <v>23.564450000000001</v>
      </c>
      <c r="BS22" s="358">
        <v>82.094189999999998</v>
      </c>
      <c r="BT22" s="358">
        <v>394.41329999999999</v>
      </c>
      <c r="BU22" s="358">
        <v>788.21389999999997</v>
      </c>
      <c r="BV22" s="358">
        <v>1110.549</v>
      </c>
    </row>
    <row r="23" spans="1:74" ht="11.1" customHeight="1" x14ac:dyDescent="0.2">
      <c r="A23" s="6" t="s">
        <v>74</v>
      </c>
      <c r="B23" s="761" t="s">
        <v>1063</v>
      </c>
      <c r="C23" s="386">
        <v>593.65948448999995</v>
      </c>
      <c r="D23" s="386">
        <v>445.20903616999999</v>
      </c>
      <c r="E23" s="386">
        <v>342.72043545000002</v>
      </c>
      <c r="F23" s="386">
        <v>145.64237582000001</v>
      </c>
      <c r="G23" s="386">
        <v>40.258306511999997</v>
      </c>
      <c r="H23" s="386">
        <v>1.4974845197</v>
      </c>
      <c r="I23" s="386">
        <v>9.2834318774000002E-2</v>
      </c>
      <c r="J23" s="386">
        <v>0.38998051391999999</v>
      </c>
      <c r="K23" s="386">
        <v>10.139694615</v>
      </c>
      <c r="L23" s="386">
        <v>105.11074383</v>
      </c>
      <c r="M23" s="386">
        <v>347.56115669000002</v>
      </c>
      <c r="N23" s="386">
        <v>453.97277853999998</v>
      </c>
      <c r="O23" s="386">
        <v>604.21375169999999</v>
      </c>
      <c r="P23" s="386">
        <v>445.69166697000003</v>
      </c>
      <c r="Q23" s="386">
        <v>352.82282521000002</v>
      </c>
      <c r="R23" s="386">
        <v>147.17853965</v>
      </c>
      <c r="S23" s="386">
        <v>41.410797174999999</v>
      </c>
      <c r="T23" s="386">
        <v>1.2767571339999999</v>
      </c>
      <c r="U23" s="386">
        <v>9.5448248863000004E-2</v>
      </c>
      <c r="V23" s="386">
        <v>0.37699931943999998</v>
      </c>
      <c r="W23" s="386">
        <v>9.8904779290999993</v>
      </c>
      <c r="X23" s="386">
        <v>108.64817469</v>
      </c>
      <c r="Y23" s="386">
        <v>332.49246369000002</v>
      </c>
      <c r="Z23" s="386">
        <v>463.73438121999999</v>
      </c>
      <c r="AA23" s="386">
        <v>598.48265798</v>
      </c>
      <c r="AB23" s="386">
        <v>425.77174859000002</v>
      </c>
      <c r="AC23" s="386">
        <v>332.36207576999999</v>
      </c>
      <c r="AD23" s="386">
        <v>143.75550494999999</v>
      </c>
      <c r="AE23" s="386">
        <v>41.890316194999997</v>
      </c>
      <c r="AF23" s="386">
        <v>2.0066700501999999</v>
      </c>
      <c r="AG23" s="386">
        <v>9.2012229543999999E-2</v>
      </c>
      <c r="AH23" s="386">
        <v>0.28466286761999998</v>
      </c>
      <c r="AI23" s="386">
        <v>8.9132488376999994</v>
      </c>
      <c r="AJ23" s="386">
        <v>107.20642783</v>
      </c>
      <c r="AK23" s="386">
        <v>326.45027061000002</v>
      </c>
      <c r="AL23" s="386">
        <v>461.26110756000003</v>
      </c>
      <c r="AM23" s="386">
        <v>579.72036005999996</v>
      </c>
      <c r="AN23" s="386">
        <v>416.79260083000003</v>
      </c>
      <c r="AO23" s="386">
        <v>313.14331878000002</v>
      </c>
      <c r="AP23" s="386">
        <v>139.11139883999999</v>
      </c>
      <c r="AQ23" s="386">
        <v>40.623997877999997</v>
      </c>
      <c r="AR23" s="386">
        <v>2.0003311825000001</v>
      </c>
      <c r="AS23" s="386">
        <v>3.5686862447999998E-2</v>
      </c>
      <c r="AT23" s="386">
        <v>0.14342900692999999</v>
      </c>
      <c r="AU23" s="386">
        <v>8.7655689442</v>
      </c>
      <c r="AV23" s="386">
        <v>106.29411215</v>
      </c>
      <c r="AW23" s="386">
        <v>304.61596974999998</v>
      </c>
      <c r="AX23" s="386">
        <v>464.49594918999998</v>
      </c>
      <c r="AY23" s="386">
        <v>587.43604008</v>
      </c>
      <c r="AZ23" s="902">
        <v>390.31229324999998</v>
      </c>
      <c r="BA23" s="358">
        <v>304.26240000000001</v>
      </c>
      <c r="BB23" s="358">
        <v>135.10079999999999</v>
      </c>
      <c r="BC23" s="358">
        <v>42.213160000000002</v>
      </c>
      <c r="BD23" s="358">
        <v>1.9776990000000001</v>
      </c>
      <c r="BE23" s="358">
        <v>2.9847100000000001E-2</v>
      </c>
      <c r="BF23" s="358">
        <v>0.2069637</v>
      </c>
      <c r="BG23" s="358">
        <v>8.9880630000000004</v>
      </c>
      <c r="BH23" s="358">
        <v>105.0303</v>
      </c>
      <c r="BI23" s="358">
        <v>311.1694</v>
      </c>
      <c r="BJ23" s="358">
        <v>489.65170000000001</v>
      </c>
      <c r="BK23" s="358">
        <v>584.36890000000005</v>
      </c>
      <c r="BL23" s="358">
        <v>393.92540000000002</v>
      </c>
      <c r="BM23" s="358">
        <v>312.11599999999999</v>
      </c>
      <c r="BN23" s="358">
        <v>133.14789999999999</v>
      </c>
      <c r="BO23" s="358">
        <v>40.543979999999998</v>
      </c>
      <c r="BP23" s="358">
        <v>2.088781</v>
      </c>
      <c r="BQ23" s="358">
        <v>3.6293800000000001E-2</v>
      </c>
      <c r="BR23" s="358">
        <v>0.24303559999999999</v>
      </c>
      <c r="BS23" s="358">
        <v>9.9325749999999999</v>
      </c>
      <c r="BT23" s="358">
        <v>107.64149999999999</v>
      </c>
      <c r="BU23" s="358">
        <v>311.47199999999998</v>
      </c>
      <c r="BV23" s="358">
        <v>487.50200000000001</v>
      </c>
    </row>
    <row r="24" spans="1:74" ht="11.1" customHeight="1" x14ac:dyDescent="0.2">
      <c r="A24" s="6" t="s">
        <v>75</v>
      </c>
      <c r="B24" s="761" t="s">
        <v>1009</v>
      </c>
      <c r="C24" s="386">
        <v>766.04959967000002</v>
      </c>
      <c r="D24" s="386">
        <v>581.78386121999995</v>
      </c>
      <c r="E24" s="386">
        <v>416.24943553000003</v>
      </c>
      <c r="F24" s="386">
        <v>190.96961908</v>
      </c>
      <c r="G24" s="386">
        <v>51.265532473</v>
      </c>
      <c r="H24" s="386">
        <v>1.5562813206999999</v>
      </c>
      <c r="I24" s="386">
        <v>7.0419343085999994E-2</v>
      </c>
      <c r="J24" s="386">
        <v>0.18725295136</v>
      </c>
      <c r="K24" s="386">
        <v>14.489123184</v>
      </c>
      <c r="L24" s="386">
        <v>148.67668215</v>
      </c>
      <c r="M24" s="386">
        <v>476.43765103999999</v>
      </c>
      <c r="N24" s="386">
        <v>603.61134512000001</v>
      </c>
      <c r="O24" s="386">
        <v>786.52547052</v>
      </c>
      <c r="P24" s="386">
        <v>589.08997961</v>
      </c>
      <c r="Q24" s="386">
        <v>434.99272692</v>
      </c>
      <c r="R24" s="386">
        <v>197.51137016000001</v>
      </c>
      <c r="S24" s="386">
        <v>52.249610418000003</v>
      </c>
      <c r="T24" s="386">
        <v>1.3915688526000001</v>
      </c>
      <c r="U24" s="386">
        <v>7.0419343085999994E-2</v>
      </c>
      <c r="V24" s="386">
        <v>0.18725295136</v>
      </c>
      <c r="W24" s="386">
        <v>14.118947886999999</v>
      </c>
      <c r="X24" s="386">
        <v>149.66405785000001</v>
      </c>
      <c r="Y24" s="386">
        <v>466.55323256000003</v>
      </c>
      <c r="Z24" s="386">
        <v>614.79464349</v>
      </c>
      <c r="AA24" s="386">
        <v>776.15426507999996</v>
      </c>
      <c r="AB24" s="386">
        <v>568.08046664000005</v>
      </c>
      <c r="AC24" s="386">
        <v>412.02407769000001</v>
      </c>
      <c r="AD24" s="386">
        <v>194.61246291</v>
      </c>
      <c r="AE24" s="386">
        <v>51.460736455000003</v>
      </c>
      <c r="AF24" s="386">
        <v>1.9446075235</v>
      </c>
      <c r="AG24" s="386">
        <v>7.0419343085999994E-2</v>
      </c>
      <c r="AH24" s="386">
        <v>0.18725295136</v>
      </c>
      <c r="AI24" s="386">
        <v>13.94053364</v>
      </c>
      <c r="AJ24" s="386">
        <v>147.23590440000001</v>
      </c>
      <c r="AK24" s="386">
        <v>453.61651871999999</v>
      </c>
      <c r="AL24" s="386">
        <v>604.48864126000001</v>
      </c>
      <c r="AM24" s="386">
        <v>759.91976912999996</v>
      </c>
      <c r="AN24" s="386">
        <v>544.04332984999996</v>
      </c>
      <c r="AO24" s="386">
        <v>391.28549165999999</v>
      </c>
      <c r="AP24" s="386">
        <v>190.33220398</v>
      </c>
      <c r="AQ24" s="386">
        <v>49.418088621999999</v>
      </c>
      <c r="AR24" s="386">
        <v>1.8972198176999999</v>
      </c>
      <c r="AS24" s="386">
        <v>1E-10</v>
      </c>
      <c r="AT24" s="386">
        <v>0.18725295136</v>
      </c>
      <c r="AU24" s="386">
        <v>13.3002333</v>
      </c>
      <c r="AV24" s="386">
        <v>144.26488732999999</v>
      </c>
      <c r="AW24" s="386">
        <v>418.38029223000001</v>
      </c>
      <c r="AX24" s="386">
        <v>605.00912832999995</v>
      </c>
      <c r="AY24" s="386">
        <v>770.22142613000005</v>
      </c>
      <c r="AZ24" s="902">
        <v>512.31576496000002</v>
      </c>
      <c r="BA24" s="358">
        <v>381.53789999999998</v>
      </c>
      <c r="BB24" s="358">
        <v>187.39179999999999</v>
      </c>
      <c r="BC24" s="358">
        <v>51.414180000000002</v>
      </c>
      <c r="BD24" s="358">
        <v>1.8268850000000001</v>
      </c>
      <c r="BE24" s="358">
        <v>0</v>
      </c>
      <c r="BF24" s="358">
        <v>7.0067900000000002E-2</v>
      </c>
      <c r="BG24" s="358">
        <v>13.233420000000001</v>
      </c>
      <c r="BH24" s="358">
        <v>141.9316</v>
      </c>
      <c r="BI24" s="358">
        <v>426.21269999999998</v>
      </c>
      <c r="BJ24" s="358">
        <v>632.09259999999995</v>
      </c>
      <c r="BK24" s="358">
        <v>766.57050000000004</v>
      </c>
      <c r="BL24" s="358">
        <v>512.5539</v>
      </c>
      <c r="BM24" s="358">
        <v>387.07429999999999</v>
      </c>
      <c r="BN24" s="358">
        <v>188.55619999999999</v>
      </c>
      <c r="BO24" s="358">
        <v>49.626199999999997</v>
      </c>
      <c r="BP24" s="358">
        <v>2.0200209999999998</v>
      </c>
      <c r="BQ24" s="358">
        <v>0</v>
      </c>
      <c r="BR24" s="358">
        <v>9.1408199999999995E-2</v>
      </c>
      <c r="BS24" s="358">
        <v>14.60947</v>
      </c>
      <c r="BT24" s="358">
        <v>149.47370000000001</v>
      </c>
      <c r="BU24" s="358">
        <v>433.72030000000001</v>
      </c>
      <c r="BV24" s="358">
        <v>627.74080000000004</v>
      </c>
    </row>
    <row r="25" spans="1:74" ht="11.1" customHeight="1" x14ac:dyDescent="0.2">
      <c r="A25" s="6" t="s">
        <v>76</v>
      </c>
      <c r="B25" s="761" t="s">
        <v>1010</v>
      </c>
      <c r="C25" s="386">
        <v>533.04599006000001</v>
      </c>
      <c r="D25" s="386">
        <v>389.24636292999998</v>
      </c>
      <c r="E25" s="386">
        <v>221.77165579000001</v>
      </c>
      <c r="F25" s="386">
        <v>81.334446344</v>
      </c>
      <c r="G25" s="386">
        <v>11.494081381999999</v>
      </c>
      <c r="H25" s="386">
        <v>7.7531770345000001E-2</v>
      </c>
      <c r="I25" s="386">
        <v>1.5399425159E-2</v>
      </c>
      <c r="J25" s="386">
        <v>0.17011374222</v>
      </c>
      <c r="K25" s="386">
        <v>2.5156931047</v>
      </c>
      <c r="L25" s="386">
        <v>57.798979678999999</v>
      </c>
      <c r="M25" s="386">
        <v>266.76512358999997</v>
      </c>
      <c r="N25" s="386">
        <v>428.62601840000002</v>
      </c>
      <c r="O25" s="386">
        <v>547.80373894000002</v>
      </c>
      <c r="P25" s="386">
        <v>404.69188799</v>
      </c>
      <c r="Q25" s="386">
        <v>235.75308358999999</v>
      </c>
      <c r="R25" s="386">
        <v>83.286730270999996</v>
      </c>
      <c r="S25" s="386">
        <v>11.638627641999999</v>
      </c>
      <c r="T25" s="386">
        <v>7.7531770345000001E-2</v>
      </c>
      <c r="U25" s="386">
        <v>1.5399425159E-2</v>
      </c>
      <c r="V25" s="386">
        <v>0.1773931188</v>
      </c>
      <c r="W25" s="386">
        <v>2.3961083000999999</v>
      </c>
      <c r="X25" s="386">
        <v>56.060243460999999</v>
      </c>
      <c r="Y25" s="386">
        <v>273.53300688000002</v>
      </c>
      <c r="Z25" s="386">
        <v>432.53100684999998</v>
      </c>
      <c r="AA25" s="386">
        <v>538.30447302000005</v>
      </c>
      <c r="AB25" s="386">
        <v>400.8861359</v>
      </c>
      <c r="AC25" s="386">
        <v>224.58590107000001</v>
      </c>
      <c r="AD25" s="386">
        <v>79.561242346</v>
      </c>
      <c r="AE25" s="386">
        <v>10.750712425</v>
      </c>
      <c r="AF25" s="386">
        <v>7.6961476710000004E-2</v>
      </c>
      <c r="AG25" s="386">
        <v>1.5399425159E-2</v>
      </c>
      <c r="AH25" s="386">
        <v>0.16183203799000001</v>
      </c>
      <c r="AI25" s="386">
        <v>2.3779397555999999</v>
      </c>
      <c r="AJ25" s="386">
        <v>54.140610662999997</v>
      </c>
      <c r="AK25" s="386">
        <v>264.36500488000001</v>
      </c>
      <c r="AL25" s="386">
        <v>411.95376711</v>
      </c>
      <c r="AM25" s="386">
        <v>536.75954338999998</v>
      </c>
      <c r="AN25" s="386">
        <v>378.60748677999999</v>
      </c>
      <c r="AO25" s="386">
        <v>208.02950485</v>
      </c>
      <c r="AP25" s="386">
        <v>76.041864004000004</v>
      </c>
      <c r="AQ25" s="386">
        <v>10.003879848</v>
      </c>
      <c r="AR25" s="386">
        <v>6.1547631642999999E-2</v>
      </c>
      <c r="AS25" s="386">
        <v>1E-10</v>
      </c>
      <c r="AT25" s="386">
        <v>0.15413953609</v>
      </c>
      <c r="AU25" s="386">
        <v>2.2152907772999999</v>
      </c>
      <c r="AV25" s="386">
        <v>52.222917928999998</v>
      </c>
      <c r="AW25" s="386">
        <v>240.76337314</v>
      </c>
      <c r="AX25" s="386">
        <v>403.78327801</v>
      </c>
      <c r="AY25" s="386">
        <v>540.32844283999998</v>
      </c>
      <c r="AZ25" s="902">
        <v>366.63404580999998</v>
      </c>
      <c r="BA25" s="358">
        <v>195.2029</v>
      </c>
      <c r="BB25" s="358">
        <v>74.763679999999994</v>
      </c>
      <c r="BC25" s="358">
        <v>9.6388739999999995</v>
      </c>
      <c r="BD25" s="358">
        <v>6.1547600000000001E-2</v>
      </c>
      <c r="BE25" s="358">
        <v>0</v>
      </c>
      <c r="BF25" s="358">
        <v>0.118432</v>
      </c>
      <c r="BG25" s="358">
        <v>2.271544</v>
      </c>
      <c r="BH25" s="358">
        <v>50.370010000000001</v>
      </c>
      <c r="BI25" s="358">
        <v>233.72030000000001</v>
      </c>
      <c r="BJ25" s="358">
        <v>404.98390000000001</v>
      </c>
      <c r="BK25" s="358">
        <v>537.06550000000004</v>
      </c>
      <c r="BL25" s="358">
        <v>360.51130000000001</v>
      </c>
      <c r="BM25" s="358">
        <v>196.38730000000001</v>
      </c>
      <c r="BN25" s="358">
        <v>75.88597</v>
      </c>
      <c r="BO25" s="358">
        <v>8.9585450000000009</v>
      </c>
      <c r="BP25" s="358">
        <v>8.3525799999999997E-2</v>
      </c>
      <c r="BQ25" s="358">
        <v>0</v>
      </c>
      <c r="BR25" s="358">
        <v>0.13284380000000001</v>
      </c>
      <c r="BS25" s="358">
        <v>2.5854330000000001</v>
      </c>
      <c r="BT25" s="358">
        <v>54.012129999999999</v>
      </c>
      <c r="BU25" s="358">
        <v>242.4785</v>
      </c>
      <c r="BV25" s="358">
        <v>404.0265</v>
      </c>
    </row>
    <row r="26" spans="1:74" ht="11.1" customHeight="1" x14ac:dyDescent="0.2">
      <c r="A26" s="6" t="s">
        <v>77</v>
      </c>
      <c r="B26" s="761" t="s">
        <v>1011</v>
      </c>
      <c r="C26" s="386">
        <v>875.18679737000002</v>
      </c>
      <c r="D26" s="386">
        <v>726.58896500000003</v>
      </c>
      <c r="E26" s="386">
        <v>571.16909090000001</v>
      </c>
      <c r="F26" s="386">
        <v>394.25828569999999</v>
      </c>
      <c r="G26" s="386">
        <v>227.01976567</v>
      </c>
      <c r="H26" s="386">
        <v>59.946766277000002</v>
      </c>
      <c r="I26" s="386">
        <v>11.637169151</v>
      </c>
      <c r="J26" s="386">
        <v>21.796954549999999</v>
      </c>
      <c r="K26" s="386">
        <v>97.557305170999996</v>
      </c>
      <c r="L26" s="386">
        <v>343.30448339999998</v>
      </c>
      <c r="M26" s="386">
        <v>584.07867298999997</v>
      </c>
      <c r="N26" s="386">
        <v>882.65443046999997</v>
      </c>
      <c r="O26" s="386">
        <v>882.54635326000005</v>
      </c>
      <c r="P26" s="386">
        <v>732.38650930999995</v>
      </c>
      <c r="Q26" s="386">
        <v>578.84089327000004</v>
      </c>
      <c r="R26" s="386">
        <v>403.67738707000001</v>
      </c>
      <c r="S26" s="386">
        <v>231.27737200999999</v>
      </c>
      <c r="T26" s="386">
        <v>61.539898018999999</v>
      </c>
      <c r="U26" s="386">
        <v>11.583846599999999</v>
      </c>
      <c r="V26" s="386">
        <v>21.569682962000002</v>
      </c>
      <c r="W26" s="386">
        <v>94.681625535999999</v>
      </c>
      <c r="X26" s="386">
        <v>340.02514314000001</v>
      </c>
      <c r="Y26" s="386">
        <v>607.68708077999997</v>
      </c>
      <c r="Z26" s="386">
        <v>885.74385928000004</v>
      </c>
      <c r="AA26" s="386">
        <v>877.65519458000006</v>
      </c>
      <c r="AB26" s="386">
        <v>734.76839840000002</v>
      </c>
      <c r="AC26" s="386">
        <v>597.60169985000005</v>
      </c>
      <c r="AD26" s="386">
        <v>403.05511442</v>
      </c>
      <c r="AE26" s="386">
        <v>228.01323396000001</v>
      </c>
      <c r="AF26" s="386">
        <v>66.080435969000007</v>
      </c>
      <c r="AG26" s="386">
        <v>11.613547883000001</v>
      </c>
      <c r="AH26" s="386">
        <v>21.803286075999999</v>
      </c>
      <c r="AI26" s="386">
        <v>94.771005115999998</v>
      </c>
      <c r="AJ26" s="386">
        <v>330.70657126999998</v>
      </c>
      <c r="AK26" s="386">
        <v>604.29711201999999</v>
      </c>
      <c r="AL26" s="386">
        <v>866.29807717000006</v>
      </c>
      <c r="AM26" s="386">
        <v>886.77426405999995</v>
      </c>
      <c r="AN26" s="386">
        <v>732.01311942999996</v>
      </c>
      <c r="AO26" s="386">
        <v>603.60997542999996</v>
      </c>
      <c r="AP26" s="386">
        <v>401.91801968999999</v>
      </c>
      <c r="AQ26" s="386">
        <v>231.92753266</v>
      </c>
      <c r="AR26" s="386">
        <v>62.055690693999999</v>
      </c>
      <c r="AS26" s="386">
        <v>11.517420397</v>
      </c>
      <c r="AT26" s="386">
        <v>19.797988858</v>
      </c>
      <c r="AU26" s="386">
        <v>91.992365204999999</v>
      </c>
      <c r="AV26" s="386">
        <v>326.30118449000003</v>
      </c>
      <c r="AW26" s="386">
        <v>606.95662211000001</v>
      </c>
      <c r="AX26" s="386">
        <v>855.61257421000005</v>
      </c>
      <c r="AY26" s="386">
        <v>905.20513604999996</v>
      </c>
      <c r="AZ26" s="902">
        <v>739.68851156000005</v>
      </c>
      <c r="BA26" s="358">
        <v>610.50900000000001</v>
      </c>
      <c r="BB26" s="358">
        <v>401.46319999999997</v>
      </c>
      <c r="BC26" s="358">
        <v>225.56909999999999</v>
      </c>
      <c r="BD26" s="358">
        <v>63.367820000000002</v>
      </c>
      <c r="BE26" s="358">
        <v>10.18427</v>
      </c>
      <c r="BF26" s="358">
        <v>19.41778</v>
      </c>
      <c r="BG26" s="358">
        <v>92.965450000000004</v>
      </c>
      <c r="BH26" s="358">
        <v>332.52289999999999</v>
      </c>
      <c r="BI26" s="358">
        <v>586.57730000000004</v>
      </c>
      <c r="BJ26" s="358">
        <v>826.28880000000004</v>
      </c>
      <c r="BK26" s="358">
        <v>893.39639999999997</v>
      </c>
      <c r="BL26" s="358">
        <v>735.6807</v>
      </c>
      <c r="BM26" s="358">
        <v>611.63409999999999</v>
      </c>
      <c r="BN26" s="358">
        <v>403.2962</v>
      </c>
      <c r="BO26" s="358">
        <v>222.05760000000001</v>
      </c>
      <c r="BP26" s="358">
        <v>66.965559999999996</v>
      </c>
      <c r="BQ26" s="358">
        <v>10.25971</v>
      </c>
      <c r="BR26" s="358">
        <v>18.713229999999999</v>
      </c>
      <c r="BS26" s="358">
        <v>92.619500000000002</v>
      </c>
      <c r="BT26" s="358">
        <v>339.37439999999998</v>
      </c>
      <c r="BU26" s="358">
        <v>595.83090000000004</v>
      </c>
      <c r="BV26" s="358">
        <v>820.0154</v>
      </c>
    </row>
    <row r="27" spans="1:74" ht="11.1" customHeight="1" x14ac:dyDescent="0.2">
      <c r="A27" s="6" t="s">
        <v>78</v>
      </c>
      <c r="B27" s="761" t="s">
        <v>1014</v>
      </c>
      <c r="C27" s="386">
        <v>545.46921379000003</v>
      </c>
      <c r="D27" s="386">
        <v>473.05469611000001</v>
      </c>
      <c r="E27" s="386">
        <v>438.32246383</v>
      </c>
      <c r="F27" s="386">
        <v>290.24822114</v>
      </c>
      <c r="G27" s="386">
        <v>177.45445121</v>
      </c>
      <c r="H27" s="386">
        <v>55.494969853999997</v>
      </c>
      <c r="I27" s="386">
        <v>14.651242076999999</v>
      </c>
      <c r="J27" s="386">
        <v>12.806054353</v>
      </c>
      <c r="K27" s="386">
        <v>51.331681650999997</v>
      </c>
      <c r="L27" s="386">
        <v>183.75370006</v>
      </c>
      <c r="M27" s="386">
        <v>373.52387392000003</v>
      </c>
      <c r="N27" s="386">
        <v>580.30343519999997</v>
      </c>
      <c r="O27" s="386">
        <v>545.79572181000003</v>
      </c>
      <c r="P27" s="386">
        <v>471.26136270000001</v>
      </c>
      <c r="Q27" s="386">
        <v>427.10415131000002</v>
      </c>
      <c r="R27" s="386">
        <v>291.90023510999998</v>
      </c>
      <c r="S27" s="386">
        <v>180.10801290000001</v>
      </c>
      <c r="T27" s="386">
        <v>51.213771784000002</v>
      </c>
      <c r="U27" s="386">
        <v>13.148792836</v>
      </c>
      <c r="V27" s="386">
        <v>12.126781357</v>
      </c>
      <c r="W27" s="386">
        <v>50.103658062000001</v>
      </c>
      <c r="X27" s="386">
        <v>179.64546136999999</v>
      </c>
      <c r="Y27" s="386">
        <v>387.87244342000002</v>
      </c>
      <c r="Z27" s="386">
        <v>580.81336863000001</v>
      </c>
      <c r="AA27" s="386">
        <v>544.09815119999996</v>
      </c>
      <c r="AB27" s="386">
        <v>478.31514922000002</v>
      </c>
      <c r="AC27" s="386">
        <v>448.45316836000001</v>
      </c>
      <c r="AD27" s="386">
        <v>298.46424050000002</v>
      </c>
      <c r="AE27" s="386">
        <v>183.39450015</v>
      </c>
      <c r="AF27" s="386">
        <v>56.654948238999999</v>
      </c>
      <c r="AG27" s="386">
        <v>13.018460678</v>
      </c>
      <c r="AH27" s="386">
        <v>11.650579011</v>
      </c>
      <c r="AI27" s="386">
        <v>52.02826829</v>
      </c>
      <c r="AJ27" s="386">
        <v>172.97607116</v>
      </c>
      <c r="AK27" s="386">
        <v>387.12789458999998</v>
      </c>
      <c r="AL27" s="386">
        <v>568.95124166000005</v>
      </c>
      <c r="AM27" s="386">
        <v>557.84335954000005</v>
      </c>
      <c r="AN27" s="386">
        <v>483.34692502000001</v>
      </c>
      <c r="AO27" s="386">
        <v>460.13922065999998</v>
      </c>
      <c r="AP27" s="386">
        <v>305.65903188999999</v>
      </c>
      <c r="AQ27" s="386">
        <v>191.12237139999999</v>
      </c>
      <c r="AR27" s="386">
        <v>56.225162328000003</v>
      </c>
      <c r="AS27" s="386">
        <v>12.866473444</v>
      </c>
      <c r="AT27" s="386">
        <v>12.377083945000001</v>
      </c>
      <c r="AU27" s="386">
        <v>52.545176206999997</v>
      </c>
      <c r="AV27" s="386">
        <v>175.20782269</v>
      </c>
      <c r="AW27" s="386">
        <v>397.33833249999998</v>
      </c>
      <c r="AX27" s="386">
        <v>566.17567061</v>
      </c>
      <c r="AY27" s="386">
        <v>570.10960475000002</v>
      </c>
      <c r="AZ27" s="902">
        <v>496.47488593000003</v>
      </c>
      <c r="BA27" s="358">
        <v>479.101</v>
      </c>
      <c r="BB27" s="358">
        <v>307.8476</v>
      </c>
      <c r="BC27" s="358">
        <v>187.0624</v>
      </c>
      <c r="BD27" s="358">
        <v>58.996049999999997</v>
      </c>
      <c r="BE27" s="358">
        <v>13.685589999999999</v>
      </c>
      <c r="BF27" s="358">
        <v>12.01397</v>
      </c>
      <c r="BG27" s="358">
        <v>50.328650000000003</v>
      </c>
      <c r="BH27" s="358">
        <v>185.47720000000001</v>
      </c>
      <c r="BI27" s="358">
        <v>384.1105</v>
      </c>
      <c r="BJ27" s="358">
        <v>548.5729</v>
      </c>
      <c r="BK27" s="358">
        <v>560.99459999999999</v>
      </c>
      <c r="BL27" s="358">
        <v>501.11529999999999</v>
      </c>
      <c r="BM27" s="358">
        <v>480.69990000000001</v>
      </c>
      <c r="BN27" s="358">
        <v>315.19529999999997</v>
      </c>
      <c r="BO27" s="358">
        <v>187.53710000000001</v>
      </c>
      <c r="BP27" s="358">
        <v>62.086509999999997</v>
      </c>
      <c r="BQ27" s="358">
        <v>13.635960000000001</v>
      </c>
      <c r="BR27" s="358">
        <v>12.686120000000001</v>
      </c>
      <c r="BS27" s="358">
        <v>49.283900000000003</v>
      </c>
      <c r="BT27" s="358">
        <v>184.8177</v>
      </c>
      <c r="BU27" s="358">
        <v>389.93920000000003</v>
      </c>
      <c r="BV27" s="358">
        <v>541.98749999999995</v>
      </c>
    </row>
    <row r="28" spans="1:74" ht="11.1" customHeight="1" x14ac:dyDescent="0.2">
      <c r="A28" s="6"/>
      <c r="B28" s="761"/>
      <c r="C28" s="386"/>
      <c r="D28" s="386"/>
      <c r="E28" s="386"/>
      <c r="F28" s="386"/>
      <c r="G28" s="386"/>
      <c r="H28" s="386"/>
      <c r="I28" s="386"/>
      <c r="J28" s="386"/>
      <c r="K28" s="386"/>
      <c r="L28" s="386"/>
      <c r="M28" s="386"/>
      <c r="N28" s="386"/>
      <c r="O28" s="386"/>
      <c r="P28" s="386"/>
      <c r="Q28" s="386"/>
      <c r="R28" s="386"/>
      <c r="S28" s="386"/>
      <c r="T28" s="386"/>
      <c r="U28" s="386"/>
      <c r="V28" s="386"/>
      <c r="W28" s="386"/>
      <c r="X28" s="386"/>
      <c r="Y28" s="386"/>
      <c r="Z28" s="386"/>
      <c r="AA28" s="386"/>
      <c r="AB28" s="386"/>
      <c r="AC28" s="386"/>
      <c r="AD28" s="386"/>
      <c r="AE28" s="386"/>
      <c r="AF28" s="386"/>
      <c r="AG28" s="386"/>
      <c r="AH28" s="386"/>
      <c r="AI28" s="386"/>
      <c r="AJ28" s="386"/>
      <c r="AK28" s="386"/>
      <c r="AL28" s="386"/>
      <c r="AM28" s="386"/>
      <c r="AN28" s="386"/>
      <c r="AO28" s="386"/>
      <c r="AP28" s="386"/>
      <c r="AQ28" s="386"/>
      <c r="AR28" s="386"/>
      <c r="AS28" s="386"/>
      <c r="AT28" s="386"/>
      <c r="AU28" s="386"/>
      <c r="AV28" s="386"/>
      <c r="AW28" s="386"/>
      <c r="AX28" s="386"/>
      <c r="AY28" s="386"/>
      <c r="AZ28" s="902"/>
      <c r="BA28" s="358"/>
      <c r="BB28" s="358"/>
      <c r="BC28" s="358"/>
      <c r="BD28" s="358"/>
      <c r="BE28" s="358"/>
      <c r="BF28" s="358"/>
      <c r="BG28" s="358"/>
      <c r="BH28" s="358"/>
      <c r="BI28" s="358"/>
      <c r="BJ28" s="358"/>
      <c r="BK28" s="358"/>
      <c r="BL28" s="358"/>
      <c r="BM28" s="358"/>
      <c r="BN28" s="358"/>
      <c r="BO28" s="358"/>
      <c r="BP28" s="358"/>
      <c r="BQ28" s="358"/>
      <c r="BR28" s="358"/>
      <c r="BS28" s="358"/>
      <c r="BT28" s="358"/>
      <c r="BU28" s="358"/>
      <c r="BV28" s="358"/>
    </row>
    <row r="29" spans="1:74" ht="11.1" customHeight="1" x14ac:dyDescent="0.2">
      <c r="A29" s="6"/>
      <c r="B29" s="97" t="s">
        <v>91</v>
      </c>
      <c r="C29" s="532"/>
      <c r="D29" s="532"/>
      <c r="E29" s="532"/>
      <c r="F29" s="532"/>
      <c r="G29" s="532"/>
      <c r="H29" s="532"/>
      <c r="I29" s="532"/>
      <c r="J29" s="532"/>
      <c r="K29" s="532"/>
      <c r="L29" s="532"/>
      <c r="M29" s="532"/>
      <c r="N29" s="532"/>
      <c r="O29" s="532"/>
      <c r="P29" s="532"/>
      <c r="Q29" s="532"/>
      <c r="R29" s="532"/>
      <c r="S29" s="532"/>
      <c r="T29" s="532"/>
      <c r="U29" s="532"/>
      <c r="V29" s="532"/>
      <c r="W29" s="532"/>
      <c r="X29" s="532"/>
      <c r="Y29" s="532"/>
      <c r="Z29" s="532"/>
      <c r="AA29" s="532"/>
      <c r="AB29" s="532"/>
      <c r="AC29" s="532"/>
      <c r="AD29" s="532"/>
      <c r="AE29" s="532"/>
      <c r="AF29" s="532"/>
      <c r="AG29" s="532"/>
      <c r="AH29" s="532"/>
      <c r="AI29" s="532"/>
      <c r="AJ29" s="532"/>
      <c r="AK29" s="532"/>
      <c r="AL29" s="532"/>
      <c r="AM29" s="532"/>
      <c r="AN29" s="532"/>
      <c r="AO29" s="532"/>
      <c r="AP29" s="532"/>
      <c r="AQ29" s="532"/>
      <c r="AR29" s="532"/>
      <c r="AS29" s="532"/>
      <c r="AT29" s="532"/>
      <c r="AU29" s="532"/>
      <c r="AV29" s="532"/>
      <c r="AW29" s="532"/>
      <c r="AX29" s="532"/>
      <c r="AY29" s="532"/>
      <c r="AZ29" s="968"/>
      <c r="BA29" s="535"/>
      <c r="BB29" s="535"/>
      <c r="BC29" s="535"/>
      <c r="BD29" s="535"/>
      <c r="BE29" s="535"/>
      <c r="BF29" s="535"/>
      <c r="BG29" s="535"/>
      <c r="BH29" s="535"/>
      <c r="BI29" s="535"/>
      <c r="BJ29" s="535"/>
      <c r="BK29" s="535"/>
      <c r="BL29" s="535"/>
      <c r="BM29" s="535"/>
      <c r="BN29" s="535"/>
      <c r="BO29" s="535"/>
      <c r="BP29" s="535"/>
      <c r="BQ29" s="535"/>
      <c r="BR29" s="535"/>
      <c r="BS29" s="535"/>
      <c r="BT29" s="535"/>
      <c r="BU29" s="535"/>
      <c r="BV29" s="535"/>
    </row>
    <row r="30" spans="1:74" ht="11.1" customHeight="1" x14ac:dyDescent="0.2">
      <c r="A30" s="6" t="s">
        <v>286</v>
      </c>
      <c r="B30" s="536" t="s">
        <v>1150</v>
      </c>
      <c r="C30" s="386">
        <v>8.4358499403000007</v>
      </c>
      <c r="D30" s="386">
        <v>11.282330011999999</v>
      </c>
      <c r="E30" s="386">
        <v>26.931083659999999</v>
      </c>
      <c r="F30" s="386">
        <v>48.813402511</v>
      </c>
      <c r="G30" s="386">
        <v>147.35461670000001</v>
      </c>
      <c r="H30" s="386">
        <v>269.86332525</v>
      </c>
      <c r="I30" s="386">
        <v>393.80841488999999</v>
      </c>
      <c r="J30" s="386">
        <v>358.90886461999997</v>
      </c>
      <c r="K30" s="386">
        <v>201.98145048999999</v>
      </c>
      <c r="L30" s="386">
        <v>55.186368698000003</v>
      </c>
      <c r="M30" s="386">
        <v>23.288638936000002</v>
      </c>
      <c r="N30" s="386">
        <v>10.862580508000001</v>
      </c>
      <c r="O30" s="386">
        <v>16.792463298000001</v>
      </c>
      <c r="P30" s="386">
        <v>19.845096843</v>
      </c>
      <c r="Q30" s="386">
        <v>31.574900508999999</v>
      </c>
      <c r="R30" s="386">
        <v>43.885533580000001</v>
      </c>
      <c r="S30" s="386">
        <v>109.4518521</v>
      </c>
      <c r="T30" s="386">
        <v>210.01536669999999</v>
      </c>
      <c r="U30" s="386">
        <v>390.28876510999999</v>
      </c>
      <c r="V30" s="386">
        <v>349.78780595000001</v>
      </c>
      <c r="W30" s="386">
        <v>203.66013819</v>
      </c>
      <c r="X30" s="386">
        <v>72.786426805999994</v>
      </c>
      <c r="Y30" s="386">
        <v>20.43297291</v>
      </c>
      <c r="Z30" s="386">
        <v>11.089150764999999</v>
      </c>
      <c r="AA30" s="386">
        <v>9.3922565363999997</v>
      </c>
      <c r="AB30" s="386">
        <v>12.780906982999999</v>
      </c>
      <c r="AC30" s="386">
        <v>31.234314978</v>
      </c>
      <c r="AD30" s="386">
        <v>46.460918388000003</v>
      </c>
      <c r="AE30" s="386">
        <v>157.22274296000001</v>
      </c>
      <c r="AF30" s="386">
        <v>292.05481287999999</v>
      </c>
      <c r="AG30" s="386">
        <v>390.58274447000002</v>
      </c>
      <c r="AH30" s="386">
        <v>341.94802593999998</v>
      </c>
      <c r="AI30" s="386">
        <v>210.21499003</v>
      </c>
      <c r="AJ30" s="386">
        <v>96.576772457000004</v>
      </c>
      <c r="AK30" s="386">
        <v>32.367240254000002</v>
      </c>
      <c r="AL30" s="386">
        <v>12.614488503</v>
      </c>
      <c r="AM30" s="386">
        <v>5.3925893642</v>
      </c>
      <c r="AN30" s="386">
        <v>17.217153944</v>
      </c>
      <c r="AO30" s="386">
        <v>31.742538221</v>
      </c>
      <c r="AP30" s="386">
        <v>58.811904337000001</v>
      </c>
      <c r="AQ30" s="386">
        <v>127.82901218000001</v>
      </c>
      <c r="AR30" s="386">
        <v>278.8621923</v>
      </c>
      <c r="AS30" s="386">
        <v>391.83429034</v>
      </c>
      <c r="AT30" s="386">
        <v>309.90474024000002</v>
      </c>
      <c r="AU30" s="386">
        <v>203.27497292000001</v>
      </c>
      <c r="AV30" s="386">
        <v>80.302250791000006</v>
      </c>
      <c r="AW30" s="386">
        <v>26.230695584999999</v>
      </c>
      <c r="AX30" s="386">
        <v>14.807277765</v>
      </c>
      <c r="AY30" s="386">
        <v>10.428591147000001</v>
      </c>
      <c r="AZ30" s="902">
        <v>11.812868878</v>
      </c>
      <c r="BA30" s="358">
        <v>28.726089006999999</v>
      </c>
      <c r="BB30" s="358">
        <v>45.156204819999999</v>
      </c>
      <c r="BC30" s="358">
        <v>134.51108126</v>
      </c>
      <c r="BD30" s="358">
        <v>271.62049979</v>
      </c>
      <c r="BE30" s="358">
        <v>400.88215230999998</v>
      </c>
      <c r="BF30" s="358">
        <v>369.29305145000001</v>
      </c>
      <c r="BG30" s="358">
        <v>208.45173396000001</v>
      </c>
      <c r="BH30" s="358">
        <v>73.128561566000002</v>
      </c>
      <c r="BI30" s="358">
        <v>22.087287997000001</v>
      </c>
      <c r="BJ30" s="358">
        <v>11.958634561</v>
      </c>
      <c r="BK30" s="358">
        <v>11.515463939</v>
      </c>
      <c r="BL30" s="358">
        <v>13.10515541</v>
      </c>
      <c r="BM30" s="358">
        <v>27.183377342</v>
      </c>
      <c r="BN30" s="358">
        <v>45.548813478</v>
      </c>
      <c r="BO30" s="358">
        <v>135.5831187</v>
      </c>
      <c r="BP30" s="358">
        <v>273.65155833</v>
      </c>
      <c r="BQ30" s="358">
        <v>403.81158957000002</v>
      </c>
      <c r="BR30" s="358">
        <v>372.02988739</v>
      </c>
      <c r="BS30" s="358">
        <v>210.07915747999999</v>
      </c>
      <c r="BT30" s="358">
        <v>73.759805548000003</v>
      </c>
      <c r="BU30" s="358">
        <v>22.282456807999999</v>
      </c>
      <c r="BV30" s="358">
        <v>12.058676754</v>
      </c>
    </row>
    <row r="31" spans="1:74" ht="11.1" customHeight="1" x14ac:dyDescent="0.2">
      <c r="A31" s="6" t="s">
        <v>26</v>
      </c>
      <c r="B31" s="761" t="s">
        <v>1004</v>
      </c>
      <c r="C31" s="386">
        <v>1E-10</v>
      </c>
      <c r="D31" s="386">
        <v>1E-10</v>
      </c>
      <c r="E31" s="386">
        <v>1E-10</v>
      </c>
      <c r="F31" s="386">
        <v>1E-10</v>
      </c>
      <c r="G31" s="386">
        <v>18.034024606999999</v>
      </c>
      <c r="H31" s="386">
        <v>62.910688319999998</v>
      </c>
      <c r="I31" s="386">
        <v>260.23414544000002</v>
      </c>
      <c r="J31" s="386">
        <v>273.10236865000002</v>
      </c>
      <c r="K31" s="386">
        <v>32.918771370000002</v>
      </c>
      <c r="L31" s="386">
        <v>1E-10</v>
      </c>
      <c r="M31" s="386">
        <v>1E-10</v>
      </c>
      <c r="N31" s="386">
        <v>1E-10</v>
      </c>
      <c r="O31" s="386">
        <v>1E-10</v>
      </c>
      <c r="P31" s="386">
        <v>1E-10</v>
      </c>
      <c r="Q31" s="386">
        <v>1E-10</v>
      </c>
      <c r="R31" s="386">
        <v>1E-10</v>
      </c>
      <c r="S31" s="386">
        <v>3.5226002131</v>
      </c>
      <c r="T31" s="386">
        <v>47.162194675000002</v>
      </c>
      <c r="U31" s="386">
        <v>273.32691047999998</v>
      </c>
      <c r="V31" s="386">
        <v>134.00156862</v>
      </c>
      <c r="W31" s="386">
        <v>57.417617386000003</v>
      </c>
      <c r="X31" s="386">
        <v>5.4202704964999997</v>
      </c>
      <c r="Y31" s="386">
        <v>1E-10</v>
      </c>
      <c r="Z31" s="386">
        <v>1E-10</v>
      </c>
      <c r="AA31" s="386">
        <v>1E-10</v>
      </c>
      <c r="AB31" s="386">
        <v>1E-10</v>
      </c>
      <c r="AC31" s="386">
        <v>1E-10</v>
      </c>
      <c r="AD31" s="386">
        <v>1E-10</v>
      </c>
      <c r="AE31" s="386">
        <v>17.760330745000001</v>
      </c>
      <c r="AF31" s="386">
        <v>128.53184401999999</v>
      </c>
      <c r="AG31" s="386">
        <v>283.19872304</v>
      </c>
      <c r="AH31" s="386">
        <v>155.45939394999999</v>
      </c>
      <c r="AI31" s="386">
        <v>35.135025306000003</v>
      </c>
      <c r="AJ31" s="386">
        <v>1E-10</v>
      </c>
      <c r="AK31" s="386">
        <v>1E-10</v>
      </c>
      <c r="AL31" s="386">
        <v>1E-10</v>
      </c>
      <c r="AM31" s="386">
        <v>1E-10</v>
      </c>
      <c r="AN31" s="386">
        <v>1E-10</v>
      </c>
      <c r="AO31" s="386">
        <v>1E-10</v>
      </c>
      <c r="AP31" s="386">
        <v>1E-10</v>
      </c>
      <c r="AQ31" s="386">
        <v>10.273711113999999</v>
      </c>
      <c r="AR31" s="386">
        <v>109.23793431999999</v>
      </c>
      <c r="AS31" s="386">
        <v>274.60194008000002</v>
      </c>
      <c r="AT31" s="386">
        <v>118.90269442</v>
      </c>
      <c r="AU31" s="386">
        <v>41.941005760000003</v>
      </c>
      <c r="AV31" s="386">
        <v>1E-10</v>
      </c>
      <c r="AW31" s="386">
        <v>1E-10</v>
      </c>
      <c r="AX31" s="386">
        <v>1E-10</v>
      </c>
      <c r="AY31" s="386">
        <v>1E-10</v>
      </c>
      <c r="AZ31" s="902">
        <v>0</v>
      </c>
      <c r="BA31" s="358">
        <v>0</v>
      </c>
      <c r="BB31" s="358">
        <v>0</v>
      </c>
      <c r="BC31" s="358">
        <v>10.820835112999999</v>
      </c>
      <c r="BD31" s="358">
        <v>90.343677693999993</v>
      </c>
      <c r="BE31" s="358">
        <v>262.51423899000002</v>
      </c>
      <c r="BF31" s="358">
        <v>212.85579005</v>
      </c>
      <c r="BG31" s="358">
        <v>44.690708346999998</v>
      </c>
      <c r="BH31" s="358">
        <v>0.99223882007999997</v>
      </c>
      <c r="BI31" s="358">
        <v>0</v>
      </c>
      <c r="BJ31" s="358">
        <v>0</v>
      </c>
      <c r="BK31" s="358">
        <v>0</v>
      </c>
      <c r="BL31" s="358">
        <v>0</v>
      </c>
      <c r="BM31" s="358">
        <v>0</v>
      </c>
      <c r="BN31" s="358">
        <v>0</v>
      </c>
      <c r="BO31" s="358">
        <v>10.941459602</v>
      </c>
      <c r="BP31" s="358">
        <v>91.365246236999994</v>
      </c>
      <c r="BQ31" s="358">
        <v>265.52874501999997</v>
      </c>
      <c r="BR31" s="358">
        <v>215.29654436999999</v>
      </c>
      <c r="BS31" s="358">
        <v>45.189580392000003</v>
      </c>
      <c r="BT31" s="358">
        <v>1.003210535</v>
      </c>
      <c r="BU31" s="358">
        <v>0</v>
      </c>
      <c r="BV31" s="358">
        <v>0</v>
      </c>
    </row>
    <row r="32" spans="1:74" ht="11.1" customHeight="1" x14ac:dyDescent="0.2">
      <c r="A32" s="6" t="s">
        <v>27</v>
      </c>
      <c r="B32" s="761" t="s">
        <v>1005</v>
      </c>
      <c r="C32" s="386">
        <v>1E-10</v>
      </c>
      <c r="D32" s="386">
        <v>1E-10</v>
      </c>
      <c r="E32" s="386">
        <v>1E-10</v>
      </c>
      <c r="F32" s="386">
        <v>1E-10</v>
      </c>
      <c r="G32" s="386">
        <v>39.923009055999998</v>
      </c>
      <c r="H32" s="386">
        <v>113.625938</v>
      </c>
      <c r="I32" s="386">
        <v>310.87126078</v>
      </c>
      <c r="J32" s="386">
        <v>301.82399607999997</v>
      </c>
      <c r="K32" s="386">
        <v>71.577758689999996</v>
      </c>
      <c r="L32" s="386">
        <v>0.66566643424000005</v>
      </c>
      <c r="M32" s="386">
        <v>1E-10</v>
      </c>
      <c r="N32" s="386">
        <v>1E-10</v>
      </c>
      <c r="O32" s="386">
        <v>1E-10</v>
      </c>
      <c r="P32" s="386">
        <v>1E-10</v>
      </c>
      <c r="Q32" s="386">
        <v>1E-10</v>
      </c>
      <c r="R32" s="386">
        <v>0.44501794450999999</v>
      </c>
      <c r="S32" s="386">
        <v>12.275750954999999</v>
      </c>
      <c r="T32" s="386">
        <v>78.398268783999995</v>
      </c>
      <c r="U32" s="386">
        <v>308.37134968999999</v>
      </c>
      <c r="V32" s="386">
        <v>192.46028129999999</v>
      </c>
      <c r="W32" s="386">
        <v>82.582353244999993</v>
      </c>
      <c r="X32" s="386">
        <v>10.253153327</v>
      </c>
      <c r="Y32" s="386">
        <v>1E-10</v>
      </c>
      <c r="Z32" s="386">
        <v>1E-10</v>
      </c>
      <c r="AA32" s="386">
        <v>1E-10</v>
      </c>
      <c r="AB32" s="386">
        <v>1E-10</v>
      </c>
      <c r="AC32" s="386">
        <v>1E-10</v>
      </c>
      <c r="AD32" s="386">
        <v>1E-10</v>
      </c>
      <c r="AE32" s="386">
        <v>49.720173699999997</v>
      </c>
      <c r="AF32" s="386">
        <v>190.33563493</v>
      </c>
      <c r="AG32" s="386">
        <v>328.48893222999999</v>
      </c>
      <c r="AH32" s="386">
        <v>213.99013163999999</v>
      </c>
      <c r="AI32" s="386">
        <v>70.215362381000006</v>
      </c>
      <c r="AJ32" s="386">
        <v>6.8775771763</v>
      </c>
      <c r="AK32" s="386">
        <v>1E-10</v>
      </c>
      <c r="AL32" s="386">
        <v>1E-10</v>
      </c>
      <c r="AM32" s="386">
        <v>1E-10</v>
      </c>
      <c r="AN32" s="386">
        <v>1E-10</v>
      </c>
      <c r="AO32" s="386">
        <v>1E-10</v>
      </c>
      <c r="AP32" s="386">
        <v>1E-10</v>
      </c>
      <c r="AQ32" s="386">
        <v>24.659509217</v>
      </c>
      <c r="AR32" s="386">
        <v>167.77360673000001</v>
      </c>
      <c r="AS32" s="386">
        <v>347.53977473999998</v>
      </c>
      <c r="AT32" s="386">
        <v>156.49286932000001</v>
      </c>
      <c r="AU32" s="386">
        <v>85.016584500999997</v>
      </c>
      <c r="AV32" s="386">
        <v>3.4495885002</v>
      </c>
      <c r="AW32" s="386">
        <v>1E-10</v>
      </c>
      <c r="AX32" s="386">
        <v>1E-10</v>
      </c>
      <c r="AY32" s="386">
        <v>1E-10</v>
      </c>
      <c r="AZ32" s="902">
        <v>0</v>
      </c>
      <c r="BA32" s="358">
        <v>0</v>
      </c>
      <c r="BB32" s="358">
        <v>0</v>
      </c>
      <c r="BC32" s="358">
        <v>33.883421323999997</v>
      </c>
      <c r="BD32" s="358">
        <v>151.44977528999999</v>
      </c>
      <c r="BE32" s="358">
        <v>319.64591840000003</v>
      </c>
      <c r="BF32" s="358">
        <v>263.21990948000001</v>
      </c>
      <c r="BG32" s="358">
        <v>83.421970642000005</v>
      </c>
      <c r="BH32" s="358">
        <v>5.1500207726999996</v>
      </c>
      <c r="BI32" s="358">
        <v>0</v>
      </c>
      <c r="BJ32" s="358">
        <v>0</v>
      </c>
      <c r="BK32" s="358">
        <v>0</v>
      </c>
      <c r="BL32" s="358">
        <v>0</v>
      </c>
      <c r="BM32" s="358">
        <v>0</v>
      </c>
      <c r="BN32" s="358">
        <v>0</v>
      </c>
      <c r="BO32" s="358">
        <v>34.224032461</v>
      </c>
      <c r="BP32" s="358">
        <v>152.95216733000001</v>
      </c>
      <c r="BQ32" s="358">
        <v>322.78133600000001</v>
      </c>
      <c r="BR32" s="358">
        <v>265.80065652000002</v>
      </c>
      <c r="BS32" s="358">
        <v>84.248975689999995</v>
      </c>
      <c r="BT32" s="358">
        <v>5.2021603225000002</v>
      </c>
      <c r="BU32" s="358">
        <v>0</v>
      </c>
      <c r="BV32" s="358">
        <v>0</v>
      </c>
    </row>
    <row r="33" spans="1:74" ht="11.1" customHeight="1" x14ac:dyDescent="0.2">
      <c r="A33" s="6" t="s">
        <v>28</v>
      </c>
      <c r="B33" s="761" t="s">
        <v>1006</v>
      </c>
      <c r="C33" s="386">
        <v>1E-10</v>
      </c>
      <c r="D33" s="386">
        <v>1E-10</v>
      </c>
      <c r="E33" s="386">
        <v>1.0565008377</v>
      </c>
      <c r="F33" s="386">
        <v>1E-10</v>
      </c>
      <c r="G33" s="386">
        <v>79.484627591000006</v>
      </c>
      <c r="H33" s="386">
        <v>177.33800596</v>
      </c>
      <c r="I33" s="386">
        <v>263.63098289999999</v>
      </c>
      <c r="J33" s="386">
        <v>218.87889870999999</v>
      </c>
      <c r="K33" s="386">
        <v>74.245468360999993</v>
      </c>
      <c r="L33" s="386">
        <v>1.6139900049</v>
      </c>
      <c r="M33" s="386">
        <v>1E-10</v>
      </c>
      <c r="N33" s="386">
        <v>1E-10</v>
      </c>
      <c r="O33" s="386">
        <v>1E-10</v>
      </c>
      <c r="P33" s="386">
        <v>1E-10</v>
      </c>
      <c r="Q33" s="386">
        <v>0.14524704997999999</v>
      </c>
      <c r="R33" s="386">
        <v>0.67914513568000001</v>
      </c>
      <c r="S33" s="386">
        <v>48.563106048000002</v>
      </c>
      <c r="T33" s="386">
        <v>129.87748563</v>
      </c>
      <c r="U33" s="386">
        <v>246.35938286000001</v>
      </c>
      <c r="V33" s="386">
        <v>188.25465566</v>
      </c>
      <c r="W33" s="386">
        <v>88.619569306000002</v>
      </c>
      <c r="X33" s="386">
        <v>9.9072538869999995</v>
      </c>
      <c r="Y33" s="386">
        <v>1E-10</v>
      </c>
      <c r="Z33" s="386">
        <v>1E-10</v>
      </c>
      <c r="AA33" s="386">
        <v>1E-10</v>
      </c>
      <c r="AB33" s="386">
        <v>1E-10</v>
      </c>
      <c r="AC33" s="386">
        <v>2.6713701847000002</v>
      </c>
      <c r="AD33" s="386">
        <v>3.4200373181999999</v>
      </c>
      <c r="AE33" s="386">
        <v>101.76764190999999</v>
      </c>
      <c r="AF33" s="386">
        <v>205.7387827</v>
      </c>
      <c r="AG33" s="386">
        <v>233.59367019000001</v>
      </c>
      <c r="AH33" s="386">
        <v>222.8630876</v>
      </c>
      <c r="AI33" s="386">
        <v>113.29561090999999</v>
      </c>
      <c r="AJ33" s="386">
        <v>15.479988775000001</v>
      </c>
      <c r="AK33" s="386">
        <v>1E-10</v>
      </c>
      <c r="AL33" s="386">
        <v>1E-10</v>
      </c>
      <c r="AM33" s="386">
        <v>1E-10</v>
      </c>
      <c r="AN33" s="386">
        <v>1E-10</v>
      </c>
      <c r="AO33" s="386">
        <v>3.0843590755000001</v>
      </c>
      <c r="AP33" s="386">
        <v>0.82452433848999995</v>
      </c>
      <c r="AQ33" s="386">
        <v>36.368111945999999</v>
      </c>
      <c r="AR33" s="386">
        <v>214.63174136999999</v>
      </c>
      <c r="AS33" s="386">
        <v>327.98729897999999</v>
      </c>
      <c r="AT33" s="386">
        <v>184.46778504</v>
      </c>
      <c r="AU33" s="386">
        <v>95.233587622000002</v>
      </c>
      <c r="AV33" s="386">
        <v>14.900928166</v>
      </c>
      <c r="AW33" s="386">
        <v>1E-10</v>
      </c>
      <c r="AX33" s="386">
        <v>1E-10</v>
      </c>
      <c r="AY33" s="386">
        <v>1E-10</v>
      </c>
      <c r="AZ33" s="902">
        <v>0</v>
      </c>
      <c r="BA33" s="358">
        <v>0.31891967058999998</v>
      </c>
      <c r="BB33" s="358">
        <v>1.3855565755999999</v>
      </c>
      <c r="BC33" s="358">
        <v>65.925724442999993</v>
      </c>
      <c r="BD33" s="358">
        <v>183.69126012000001</v>
      </c>
      <c r="BE33" s="358">
        <v>289.58394702999999</v>
      </c>
      <c r="BF33" s="358">
        <v>241.36203596999999</v>
      </c>
      <c r="BG33" s="358">
        <v>82.506882774000005</v>
      </c>
      <c r="BH33" s="358">
        <v>7.1587910708000004</v>
      </c>
      <c r="BI33" s="358">
        <v>0</v>
      </c>
      <c r="BJ33" s="358">
        <v>0</v>
      </c>
      <c r="BK33" s="358">
        <v>0</v>
      </c>
      <c r="BL33" s="358">
        <v>0</v>
      </c>
      <c r="BM33" s="358">
        <v>1.2293310149000001</v>
      </c>
      <c r="BN33" s="358">
        <v>1.3940170546999999</v>
      </c>
      <c r="BO33" s="358">
        <v>66.371134411</v>
      </c>
      <c r="BP33" s="358">
        <v>184.94600521999999</v>
      </c>
      <c r="BQ33" s="358">
        <v>291.58016108999999</v>
      </c>
      <c r="BR33" s="358">
        <v>243.02330739999999</v>
      </c>
      <c r="BS33" s="358">
        <v>83.066486608999995</v>
      </c>
      <c r="BT33" s="358">
        <v>7.2067705570999996</v>
      </c>
      <c r="BU33" s="358">
        <v>0</v>
      </c>
      <c r="BV33" s="358">
        <v>0</v>
      </c>
    </row>
    <row r="34" spans="1:74" ht="11.1" customHeight="1" x14ac:dyDescent="0.2">
      <c r="A34" s="6" t="s">
        <v>29</v>
      </c>
      <c r="B34" s="761" t="s">
        <v>1007</v>
      </c>
      <c r="C34" s="386">
        <v>1E-10</v>
      </c>
      <c r="D34" s="386">
        <v>1E-10</v>
      </c>
      <c r="E34" s="386">
        <v>2.8055018603000001</v>
      </c>
      <c r="F34" s="386">
        <v>2.2076697950000002</v>
      </c>
      <c r="G34" s="386">
        <v>71.489563708999995</v>
      </c>
      <c r="H34" s="386">
        <v>232.14384429</v>
      </c>
      <c r="I34" s="386">
        <v>337.77171943000002</v>
      </c>
      <c r="J34" s="386">
        <v>275.56199691</v>
      </c>
      <c r="K34" s="386">
        <v>120.89898728</v>
      </c>
      <c r="L34" s="386">
        <v>7.4248455313999999</v>
      </c>
      <c r="M34" s="386">
        <v>1E-10</v>
      </c>
      <c r="N34" s="386">
        <v>1E-10</v>
      </c>
      <c r="O34" s="386">
        <v>1E-10</v>
      </c>
      <c r="P34" s="386">
        <v>1E-10</v>
      </c>
      <c r="Q34" s="386">
        <v>0.98869930035999998</v>
      </c>
      <c r="R34" s="386">
        <v>5.2513161289000001</v>
      </c>
      <c r="S34" s="386">
        <v>89.343044116000002</v>
      </c>
      <c r="T34" s="386">
        <v>226.05932371</v>
      </c>
      <c r="U34" s="386">
        <v>283.11860776999998</v>
      </c>
      <c r="V34" s="386">
        <v>280.40476465</v>
      </c>
      <c r="W34" s="386">
        <v>147.53204783000001</v>
      </c>
      <c r="X34" s="386">
        <v>13.916006699</v>
      </c>
      <c r="Y34" s="386">
        <v>1E-10</v>
      </c>
      <c r="Z34" s="386">
        <v>1E-10</v>
      </c>
      <c r="AA34" s="386">
        <v>1E-10</v>
      </c>
      <c r="AB34" s="386">
        <v>4.1254987147</v>
      </c>
      <c r="AC34" s="386">
        <v>6.9083407438000002</v>
      </c>
      <c r="AD34" s="386">
        <v>10.042344412</v>
      </c>
      <c r="AE34" s="386">
        <v>87.112726820000006</v>
      </c>
      <c r="AF34" s="386">
        <v>234.27225376000001</v>
      </c>
      <c r="AG34" s="386">
        <v>279.15335486999999</v>
      </c>
      <c r="AH34" s="386">
        <v>251.76950421000001</v>
      </c>
      <c r="AI34" s="386">
        <v>143.32320376999999</v>
      </c>
      <c r="AJ34" s="386">
        <v>31.283713046999999</v>
      </c>
      <c r="AK34" s="386">
        <v>1E-10</v>
      </c>
      <c r="AL34" s="386">
        <v>1E-10</v>
      </c>
      <c r="AM34" s="386">
        <v>1E-10</v>
      </c>
      <c r="AN34" s="386">
        <v>1E-10</v>
      </c>
      <c r="AO34" s="386">
        <v>11.099195141999999</v>
      </c>
      <c r="AP34" s="386">
        <v>7.1602895348000004</v>
      </c>
      <c r="AQ34" s="386">
        <v>53.102950579999998</v>
      </c>
      <c r="AR34" s="386">
        <v>220.40330793999999</v>
      </c>
      <c r="AS34" s="386">
        <v>337.35165966</v>
      </c>
      <c r="AT34" s="386">
        <v>235.84837232999999</v>
      </c>
      <c r="AU34" s="386">
        <v>136.33134577000001</v>
      </c>
      <c r="AV34" s="386">
        <v>31.765270750999999</v>
      </c>
      <c r="AW34" s="386">
        <v>0.28400834392000002</v>
      </c>
      <c r="AX34" s="386">
        <v>1E-10</v>
      </c>
      <c r="AY34" s="386">
        <v>1E-10</v>
      </c>
      <c r="AZ34" s="902">
        <v>0</v>
      </c>
      <c r="BA34" s="358">
        <v>2.3055537905999999</v>
      </c>
      <c r="BB34" s="358">
        <v>6.4371951828</v>
      </c>
      <c r="BC34" s="358">
        <v>72.053589226</v>
      </c>
      <c r="BD34" s="358">
        <v>219.58692728</v>
      </c>
      <c r="BE34" s="358">
        <v>342.19162062999999</v>
      </c>
      <c r="BF34" s="358">
        <v>283.75665944000002</v>
      </c>
      <c r="BG34" s="358">
        <v>108.91485293</v>
      </c>
      <c r="BH34" s="358">
        <v>10.445981583</v>
      </c>
      <c r="BI34" s="358">
        <v>0.31586817694000002</v>
      </c>
      <c r="BJ34" s="358">
        <v>0</v>
      </c>
      <c r="BK34" s="358">
        <v>0</v>
      </c>
      <c r="BL34" s="358">
        <v>0.14718093826</v>
      </c>
      <c r="BM34" s="358">
        <v>4.560890573</v>
      </c>
      <c r="BN34" s="358">
        <v>6.4614920207999997</v>
      </c>
      <c r="BO34" s="358">
        <v>72.370243255000005</v>
      </c>
      <c r="BP34" s="358">
        <v>220.59028290000001</v>
      </c>
      <c r="BQ34" s="358">
        <v>343.80026617999999</v>
      </c>
      <c r="BR34" s="358">
        <v>285.0506537</v>
      </c>
      <c r="BS34" s="358">
        <v>109.3722123</v>
      </c>
      <c r="BT34" s="358">
        <v>10.483545883</v>
      </c>
      <c r="BU34" s="358">
        <v>0.31718581513999999</v>
      </c>
      <c r="BV34" s="358">
        <v>0</v>
      </c>
    </row>
    <row r="35" spans="1:74" ht="11.1" customHeight="1" x14ac:dyDescent="0.2">
      <c r="A35" s="6" t="s">
        <v>191</v>
      </c>
      <c r="B35" s="761" t="s">
        <v>1063</v>
      </c>
      <c r="C35" s="386">
        <v>27.893783066000001</v>
      </c>
      <c r="D35" s="386">
        <v>45.206415094999997</v>
      </c>
      <c r="E35" s="386">
        <v>83.801355126000004</v>
      </c>
      <c r="F35" s="386">
        <v>97.757495917</v>
      </c>
      <c r="G35" s="386">
        <v>240.67957165000001</v>
      </c>
      <c r="H35" s="386">
        <v>375.77416547000001</v>
      </c>
      <c r="I35" s="386">
        <v>482.25944020999998</v>
      </c>
      <c r="J35" s="386">
        <v>440.41072858000001</v>
      </c>
      <c r="K35" s="386">
        <v>278.36766531000001</v>
      </c>
      <c r="L35" s="386">
        <v>106.86144381</v>
      </c>
      <c r="M35" s="386">
        <v>88.528984020999999</v>
      </c>
      <c r="N35" s="386">
        <v>37.551249210000002</v>
      </c>
      <c r="O35" s="386">
        <v>49.588287983000001</v>
      </c>
      <c r="P35" s="386">
        <v>69.265860196999995</v>
      </c>
      <c r="Q35" s="386">
        <v>83.752984722999997</v>
      </c>
      <c r="R35" s="386">
        <v>117.82180846999999</v>
      </c>
      <c r="S35" s="386">
        <v>175.73604424000001</v>
      </c>
      <c r="T35" s="386">
        <v>294.55692245</v>
      </c>
      <c r="U35" s="386">
        <v>488.39912620000001</v>
      </c>
      <c r="V35" s="386">
        <v>461.77200704000001</v>
      </c>
      <c r="W35" s="386">
        <v>291.05230227999999</v>
      </c>
      <c r="X35" s="386">
        <v>137.74740973999999</v>
      </c>
      <c r="Y35" s="386">
        <v>65.153467913</v>
      </c>
      <c r="Z35" s="386">
        <v>37.736463854</v>
      </c>
      <c r="AA35" s="386">
        <v>35.470752339000001</v>
      </c>
      <c r="AB35" s="386">
        <v>29.397221866999999</v>
      </c>
      <c r="AC35" s="386">
        <v>82.527755334000005</v>
      </c>
      <c r="AD35" s="386">
        <v>90.192146809999997</v>
      </c>
      <c r="AE35" s="386">
        <v>272.29572351000002</v>
      </c>
      <c r="AF35" s="386">
        <v>399.93285642000001</v>
      </c>
      <c r="AG35" s="386">
        <v>503.57748857000001</v>
      </c>
      <c r="AH35" s="386">
        <v>437.37474571000001</v>
      </c>
      <c r="AI35" s="386">
        <v>308.02730767000003</v>
      </c>
      <c r="AJ35" s="386">
        <v>147.72492653</v>
      </c>
      <c r="AK35" s="386">
        <v>85.009658478000006</v>
      </c>
      <c r="AL35" s="386">
        <v>36.077511080000001</v>
      </c>
      <c r="AM35" s="386">
        <v>17.456691451000001</v>
      </c>
      <c r="AN35" s="386">
        <v>59.108722671000002</v>
      </c>
      <c r="AO35" s="386">
        <v>60.841259417000003</v>
      </c>
      <c r="AP35" s="386">
        <v>128.09257339999999</v>
      </c>
      <c r="AQ35" s="386">
        <v>244.43616721000001</v>
      </c>
      <c r="AR35" s="386">
        <v>401.07194974999999</v>
      </c>
      <c r="AS35" s="386">
        <v>520.01759172000004</v>
      </c>
      <c r="AT35" s="386">
        <v>383.55713664000001</v>
      </c>
      <c r="AU35" s="386">
        <v>285.76486316</v>
      </c>
      <c r="AV35" s="386">
        <v>135.47477771999999</v>
      </c>
      <c r="AW35" s="386">
        <v>51.614444593999998</v>
      </c>
      <c r="AX35" s="386">
        <v>47.70076495</v>
      </c>
      <c r="AY35" s="386">
        <v>29.675140840000001</v>
      </c>
      <c r="AZ35" s="902">
        <v>23.322215246999999</v>
      </c>
      <c r="BA35" s="358">
        <v>65.311372671000001</v>
      </c>
      <c r="BB35" s="358">
        <v>97.973185633</v>
      </c>
      <c r="BC35" s="358">
        <v>231.46097083999999</v>
      </c>
      <c r="BD35" s="358">
        <v>391.58232856000001</v>
      </c>
      <c r="BE35" s="358">
        <v>504.65007897999999</v>
      </c>
      <c r="BF35" s="358">
        <v>472.67894388000002</v>
      </c>
      <c r="BG35" s="358">
        <v>319.89444221000002</v>
      </c>
      <c r="BH35" s="358">
        <v>154.54398995</v>
      </c>
      <c r="BI35" s="358">
        <v>64.529958737000001</v>
      </c>
      <c r="BJ35" s="358">
        <v>43.578939619000003</v>
      </c>
      <c r="BK35" s="358">
        <v>36.661943008999998</v>
      </c>
      <c r="BL35" s="358">
        <v>40.915906894999999</v>
      </c>
      <c r="BM35" s="358">
        <v>64.934390062000006</v>
      </c>
      <c r="BN35" s="358">
        <v>98.626950945999994</v>
      </c>
      <c r="BO35" s="358">
        <v>232.93678624</v>
      </c>
      <c r="BP35" s="358">
        <v>393.97469447999998</v>
      </c>
      <c r="BQ35" s="358">
        <v>507.65764892999999</v>
      </c>
      <c r="BR35" s="358">
        <v>475.52956065000001</v>
      </c>
      <c r="BS35" s="358">
        <v>321.91924587</v>
      </c>
      <c r="BT35" s="358">
        <v>155.59955176</v>
      </c>
      <c r="BU35" s="358">
        <v>64.987349874000003</v>
      </c>
      <c r="BV35" s="358">
        <v>43.889586614999999</v>
      </c>
    </row>
    <row r="36" spans="1:74" ht="11.1" customHeight="1" x14ac:dyDescent="0.2">
      <c r="A36" s="6" t="s">
        <v>30</v>
      </c>
      <c r="B36" s="761" t="s">
        <v>1009</v>
      </c>
      <c r="C36" s="386">
        <v>2.7589843584999998</v>
      </c>
      <c r="D36" s="386">
        <v>3.0169806917000002</v>
      </c>
      <c r="E36" s="386">
        <v>22.308704105</v>
      </c>
      <c r="F36" s="386">
        <v>24.665882237999998</v>
      </c>
      <c r="G36" s="386">
        <v>205.93800077</v>
      </c>
      <c r="H36" s="386">
        <v>367.04226488</v>
      </c>
      <c r="I36" s="386">
        <v>480.04858722</v>
      </c>
      <c r="J36" s="386">
        <v>384.76048871</v>
      </c>
      <c r="K36" s="386">
        <v>200.12233997000001</v>
      </c>
      <c r="L36" s="386">
        <v>29.170139705</v>
      </c>
      <c r="M36" s="386">
        <v>4.6425646301999999</v>
      </c>
      <c r="N36" s="386">
        <v>3.0478239995999998</v>
      </c>
      <c r="O36" s="386">
        <v>19.117021076</v>
      </c>
      <c r="P36" s="386">
        <v>16.949274410000001</v>
      </c>
      <c r="Q36" s="386">
        <v>27.006310686999999</v>
      </c>
      <c r="R36" s="386">
        <v>29.801356849000001</v>
      </c>
      <c r="S36" s="386">
        <v>141.65720719000001</v>
      </c>
      <c r="T36" s="386">
        <v>270.46776957999998</v>
      </c>
      <c r="U36" s="386">
        <v>430.96513319000002</v>
      </c>
      <c r="V36" s="386">
        <v>418.69040819000003</v>
      </c>
      <c r="W36" s="386">
        <v>247.26713679</v>
      </c>
      <c r="X36" s="386">
        <v>65.483228206000007</v>
      </c>
      <c r="Y36" s="386">
        <v>4.4080357522</v>
      </c>
      <c r="Z36" s="386">
        <v>2.7776039303000002</v>
      </c>
      <c r="AA36" s="386">
        <v>2.3320879682000002</v>
      </c>
      <c r="AB36" s="386">
        <v>10.260556954</v>
      </c>
      <c r="AC36" s="386">
        <v>27.543037093999999</v>
      </c>
      <c r="AD36" s="386">
        <v>45.826370660000002</v>
      </c>
      <c r="AE36" s="386">
        <v>218.91192563999999</v>
      </c>
      <c r="AF36" s="386">
        <v>356.34062105999999</v>
      </c>
      <c r="AG36" s="386">
        <v>444.40132347999997</v>
      </c>
      <c r="AH36" s="386">
        <v>411.10244377999999</v>
      </c>
      <c r="AI36" s="386">
        <v>250.43781389</v>
      </c>
      <c r="AJ36" s="386">
        <v>78.607387203000002</v>
      </c>
      <c r="AK36" s="386">
        <v>27.098264418999999</v>
      </c>
      <c r="AL36" s="386">
        <v>2.9136363021</v>
      </c>
      <c r="AM36" s="386">
        <v>1.1062930958999999</v>
      </c>
      <c r="AN36" s="386">
        <v>6.6777673494999998</v>
      </c>
      <c r="AO36" s="386">
        <v>31.241194512</v>
      </c>
      <c r="AP36" s="386">
        <v>66.777324073000003</v>
      </c>
      <c r="AQ36" s="386">
        <v>154.05995332000001</v>
      </c>
      <c r="AR36" s="386">
        <v>358.04289906000002</v>
      </c>
      <c r="AS36" s="386">
        <v>498.39794670999999</v>
      </c>
      <c r="AT36" s="386">
        <v>361.22437552000002</v>
      </c>
      <c r="AU36" s="386">
        <v>253.61531722000001</v>
      </c>
      <c r="AV36" s="386">
        <v>72.330344349000001</v>
      </c>
      <c r="AW36" s="386">
        <v>8.1616844710999992</v>
      </c>
      <c r="AX36" s="386">
        <v>2.3530799919000001</v>
      </c>
      <c r="AY36" s="386">
        <v>4.3788089254000004</v>
      </c>
      <c r="AZ36" s="902">
        <v>2.7236394443999998</v>
      </c>
      <c r="BA36" s="358">
        <v>22.01278241</v>
      </c>
      <c r="BB36" s="358">
        <v>36.422251363000001</v>
      </c>
      <c r="BC36" s="358">
        <v>169.19220713000001</v>
      </c>
      <c r="BD36" s="358">
        <v>344.92524964</v>
      </c>
      <c r="BE36" s="358">
        <v>460.78089113999999</v>
      </c>
      <c r="BF36" s="358">
        <v>429.97627290000003</v>
      </c>
      <c r="BG36" s="358">
        <v>248.38700904999999</v>
      </c>
      <c r="BH36" s="358">
        <v>59.561566884000001</v>
      </c>
      <c r="BI36" s="358">
        <v>5.5246694464999999</v>
      </c>
      <c r="BJ36" s="358">
        <v>3.2476549653000002</v>
      </c>
      <c r="BK36" s="358">
        <v>6.3316992986000002</v>
      </c>
      <c r="BL36" s="358">
        <v>4.9350174464999998</v>
      </c>
      <c r="BM36" s="358">
        <v>22.955199699000001</v>
      </c>
      <c r="BN36" s="358">
        <v>36.552548111999997</v>
      </c>
      <c r="BO36" s="358">
        <v>169.89422281</v>
      </c>
      <c r="BP36" s="358">
        <v>346.42120054999998</v>
      </c>
      <c r="BQ36" s="358">
        <v>462.82908356000002</v>
      </c>
      <c r="BR36" s="358">
        <v>431.86866363000001</v>
      </c>
      <c r="BS36" s="358">
        <v>249.43064401000001</v>
      </c>
      <c r="BT36" s="358">
        <v>59.785218067999999</v>
      </c>
      <c r="BU36" s="358">
        <v>5.5398077673000001</v>
      </c>
      <c r="BV36" s="358">
        <v>3.2577668911000002</v>
      </c>
    </row>
    <row r="37" spans="1:74" ht="11.1" customHeight="1" x14ac:dyDescent="0.2">
      <c r="A37" s="6" t="s">
        <v>31</v>
      </c>
      <c r="B37" s="761" t="s">
        <v>1010</v>
      </c>
      <c r="C37" s="386">
        <v>9.0783741033999998</v>
      </c>
      <c r="D37" s="386">
        <v>5.1468791215999996</v>
      </c>
      <c r="E37" s="386">
        <v>40.993087758000001</v>
      </c>
      <c r="F37" s="386">
        <v>157.59469390999999</v>
      </c>
      <c r="G37" s="386">
        <v>386.44900310999998</v>
      </c>
      <c r="H37" s="386">
        <v>554.31149662999997</v>
      </c>
      <c r="I37" s="386">
        <v>681.583482</v>
      </c>
      <c r="J37" s="386">
        <v>582.90913017000003</v>
      </c>
      <c r="K37" s="386">
        <v>404.43923710000001</v>
      </c>
      <c r="L37" s="386">
        <v>130.81745402999999</v>
      </c>
      <c r="M37" s="386">
        <v>25.592814617999998</v>
      </c>
      <c r="N37" s="386">
        <v>13.232619005</v>
      </c>
      <c r="O37" s="386">
        <v>34.531320237000003</v>
      </c>
      <c r="P37" s="386">
        <v>27.287478484000001</v>
      </c>
      <c r="Q37" s="386">
        <v>87.846567222999994</v>
      </c>
      <c r="R37" s="386">
        <v>93.488824997999998</v>
      </c>
      <c r="S37" s="386">
        <v>290.56616989999998</v>
      </c>
      <c r="T37" s="386">
        <v>514.00258059999999</v>
      </c>
      <c r="U37" s="386">
        <v>647.95693486000005</v>
      </c>
      <c r="V37" s="386">
        <v>709.84424277999995</v>
      </c>
      <c r="W37" s="386">
        <v>509.42441217999999</v>
      </c>
      <c r="X37" s="386">
        <v>171.19915741</v>
      </c>
      <c r="Y37" s="386">
        <v>28.368106982</v>
      </c>
      <c r="Z37" s="386">
        <v>15.571394884</v>
      </c>
      <c r="AA37" s="386">
        <v>7.5196911219000002</v>
      </c>
      <c r="AB37" s="386">
        <v>37.427191409000002</v>
      </c>
      <c r="AC37" s="386">
        <v>80.708088899000003</v>
      </c>
      <c r="AD37" s="386">
        <v>151.79903350999999</v>
      </c>
      <c r="AE37" s="386">
        <v>372.89387607999998</v>
      </c>
      <c r="AF37" s="386">
        <v>527.06287858999997</v>
      </c>
      <c r="AG37" s="386">
        <v>553.39954955999997</v>
      </c>
      <c r="AH37" s="386">
        <v>631.18336561000001</v>
      </c>
      <c r="AI37" s="386">
        <v>401.90705677</v>
      </c>
      <c r="AJ37" s="386">
        <v>264.26589252999997</v>
      </c>
      <c r="AK37" s="386">
        <v>91.01790767</v>
      </c>
      <c r="AL37" s="386">
        <v>28.919915626000002</v>
      </c>
      <c r="AM37" s="386">
        <v>5.5331739313000003</v>
      </c>
      <c r="AN37" s="386">
        <v>19.312942344</v>
      </c>
      <c r="AO37" s="386">
        <v>105.86983714</v>
      </c>
      <c r="AP37" s="386">
        <v>169.03610724999999</v>
      </c>
      <c r="AQ37" s="386">
        <v>302.44960186999998</v>
      </c>
      <c r="AR37" s="386">
        <v>488.97869521000001</v>
      </c>
      <c r="AS37" s="386">
        <v>566.51069730999995</v>
      </c>
      <c r="AT37" s="386">
        <v>566.23221626999998</v>
      </c>
      <c r="AU37" s="386">
        <v>414.1126228</v>
      </c>
      <c r="AV37" s="386">
        <v>246.93524927999999</v>
      </c>
      <c r="AW37" s="386">
        <v>87.420457662999993</v>
      </c>
      <c r="AX37" s="386">
        <v>20.226898101</v>
      </c>
      <c r="AY37" s="386">
        <v>15.236539764</v>
      </c>
      <c r="AZ37" s="902">
        <v>41.196082963999999</v>
      </c>
      <c r="BA37" s="358">
        <v>84.673162853999997</v>
      </c>
      <c r="BB37" s="358">
        <v>121.37961232000001</v>
      </c>
      <c r="BC37" s="358">
        <v>313.47716075</v>
      </c>
      <c r="BD37" s="358">
        <v>515.39688512999999</v>
      </c>
      <c r="BE37" s="358">
        <v>630.36204889999999</v>
      </c>
      <c r="BF37" s="358">
        <v>626.61182584000005</v>
      </c>
      <c r="BG37" s="358">
        <v>415.55924755000001</v>
      </c>
      <c r="BH37" s="358">
        <v>164.83103797000001</v>
      </c>
      <c r="BI37" s="358">
        <v>41.244315303</v>
      </c>
      <c r="BJ37" s="358">
        <v>10.870271494000001</v>
      </c>
      <c r="BK37" s="358">
        <v>17.219089263000001</v>
      </c>
      <c r="BL37" s="358">
        <v>22.256221473</v>
      </c>
      <c r="BM37" s="358">
        <v>68.262948098999999</v>
      </c>
      <c r="BN37" s="358">
        <v>122.01711619</v>
      </c>
      <c r="BO37" s="358">
        <v>315.04311369999999</v>
      </c>
      <c r="BP37" s="358">
        <v>517.85034858999995</v>
      </c>
      <c r="BQ37" s="358">
        <v>633.30809232000001</v>
      </c>
      <c r="BR37" s="358">
        <v>629.57697647999998</v>
      </c>
      <c r="BS37" s="358">
        <v>417.56861382</v>
      </c>
      <c r="BT37" s="358">
        <v>165.6959421</v>
      </c>
      <c r="BU37" s="358">
        <v>41.475991634000003</v>
      </c>
      <c r="BV37" s="358">
        <v>10.926376589</v>
      </c>
    </row>
    <row r="38" spans="1:74" ht="11.1" customHeight="1" x14ac:dyDescent="0.2">
      <c r="A38" s="6" t="s">
        <v>33</v>
      </c>
      <c r="B38" s="761" t="s">
        <v>1011</v>
      </c>
      <c r="C38" s="386">
        <v>1E-10</v>
      </c>
      <c r="D38" s="386">
        <v>1.7305192418999999</v>
      </c>
      <c r="E38" s="386">
        <v>13.404452042999999</v>
      </c>
      <c r="F38" s="386">
        <v>52.204859710999997</v>
      </c>
      <c r="G38" s="386">
        <v>126.84172476000001</v>
      </c>
      <c r="H38" s="386">
        <v>290.19136226000001</v>
      </c>
      <c r="I38" s="386">
        <v>430.83693505999997</v>
      </c>
      <c r="J38" s="386">
        <v>357.91907492000001</v>
      </c>
      <c r="K38" s="386">
        <v>244.60519120000001</v>
      </c>
      <c r="L38" s="386">
        <v>66.664766835999998</v>
      </c>
      <c r="M38" s="386">
        <v>1.4449793586999999</v>
      </c>
      <c r="N38" s="386">
        <v>1E-10</v>
      </c>
      <c r="O38" s="386">
        <v>1E-10</v>
      </c>
      <c r="P38" s="386">
        <v>1E-10</v>
      </c>
      <c r="Q38" s="386">
        <v>3.1805122270999999</v>
      </c>
      <c r="R38" s="386">
        <v>40.346453193999999</v>
      </c>
      <c r="S38" s="386">
        <v>117.13194349</v>
      </c>
      <c r="T38" s="386">
        <v>194.19096866000001</v>
      </c>
      <c r="U38" s="386">
        <v>461.07845599000001</v>
      </c>
      <c r="V38" s="386">
        <v>363.11232339999998</v>
      </c>
      <c r="W38" s="386">
        <v>203.57093624999999</v>
      </c>
      <c r="X38" s="386">
        <v>85.905317491000005</v>
      </c>
      <c r="Y38" s="386">
        <v>13.070807064</v>
      </c>
      <c r="Z38" s="386">
        <v>1E-10</v>
      </c>
      <c r="AA38" s="386">
        <v>1E-10</v>
      </c>
      <c r="AB38" s="386">
        <v>2.3169824558999998</v>
      </c>
      <c r="AC38" s="386">
        <v>6.3771570210000004</v>
      </c>
      <c r="AD38" s="386">
        <v>35.339231153</v>
      </c>
      <c r="AE38" s="386">
        <v>113.80555984999999</v>
      </c>
      <c r="AF38" s="386">
        <v>339.81549655999999</v>
      </c>
      <c r="AG38" s="386">
        <v>446.85137123999999</v>
      </c>
      <c r="AH38" s="386">
        <v>382.55931980999998</v>
      </c>
      <c r="AI38" s="386">
        <v>253.35722342</v>
      </c>
      <c r="AJ38" s="386">
        <v>123.48103347</v>
      </c>
      <c r="AK38" s="386">
        <v>2.8997449584999999</v>
      </c>
      <c r="AL38" s="386">
        <v>1.7400453863000001</v>
      </c>
      <c r="AM38" s="386">
        <v>1E-10</v>
      </c>
      <c r="AN38" s="386">
        <v>9.4127530008000004</v>
      </c>
      <c r="AO38" s="386">
        <v>14.471629094000001</v>
      </c>
      <c r="AP38" s="386">
        <v>44.189945774000002</v>
      </c>
      <c r="AQ38" s="386">
        <v>124.89765067</v>
      </c>
      <c r="AR38" s="386">
        <v>295.97890255999999</v>
      </c>
      <c r="AS38" s="386">
        <v>396.16668594999999</v>
      </c>
      <c r="AT38" s="386">
        <v>388.75892405000002</v>
      </c>
      <c r="AU38" s="386">
        <v>217.82851253000001</v>
      </c>
      <c r="AV38" s="386">
        <v>75.981368239999995</v>
      </c>
      <c r="AW38" s="386">
        <v>18.178675502000001</v>
      </c>
      <c r="AX38" s="386">
        <v>3.1947072043000002</v>
      </c>
      <c r="AY38" s="386">
        <v>2.5769671784999999</v>
      </c>
      <c r="AZ38" s="902">
        <v>4.6482692059000001</v>
      </c>
      <c r="BA38" s="358">
        <v>18.601104135</v>
      </c>
      <c r="BB38" s="358">
        <v>44.476310996000002</v>
      </c>
      <c r="BC38" s="358">
        <v>128.08354259999999</v>
      </c>
      <c r="BD38" s="358">
        <v>287.37822263999999</v>
      </c>
      <c r="BE38" s="358">
        <v>431.99533206000001</v>
      </c>
      <c r="BF38" s="358">
        <v>382.03778385999999</v>
      </c>
      <c r="BG38" s="358">
        <v>221.83039234</v>
      </c>
      <c r="BH38" s="358">
        <v>74.255084924000002</v>
      </c>
      <c r="BI38" s="358">
        <v>10.431549747</v>
      </c>
      <c r="BJ38" s="358">
        <v>0</v>
      </c>
      <c r="BK38" s="358">
        <v>1.0847653805999999</v>
      </c>
      <c r="BL38" s="358">
        <v>3.8859361408000002</v>
      </c>
      <c r="BM38" s="358">
        <v>15.923235455</v>
      </c>
      <c r="BN38" s="358">
        <v>44.713483455999999</v>
      </c>
      <c r="BO38" s="358">
        <v>128.75994621000001</v>
      </c>
      <c r="BP38" s="358">
        <v>288.90519940000001</v>
      </c>
      <c r="BQ38" s="358">
        <v>434.42384980000003</v>
      </c>
      <c r="BR38" s="358">
        <v>384.18843777000001</v>
      </c>
      <c r="BS38" s="358">
        <v>223.05082949000001</v>
      </c>
      <c r="BT38" s="358">
        <v>74.674008439999994</v>
      </c>
      <c r="BU38" s="358">
        <v>10.494028985</v>
      </c>
      <c r="BV38" s="358">
        <v>0</v>
      </c>
    </row>
    <row r="39" spans="1:74" ht="11.1" customHeight="1" x14ac:dyDescent="0.2">
      <c r="A39" s="6" t="s">
        <v>34</v>
      </c>
      <c r="B39" s="761" t="s">
        <v>1014</v>
      </c>
      <c r="C39" s="386">
        <v>9.4233853002999997</v>
      </c>
      <c r="D39" s="386">
        <v>7.4618217359000001</v>
      </c>
      <c r="E39" s="386">
        <v>13.724188396000001</v>
      </c>
      <c r="F39" s="386">
        <v>23.412945668999999</v>
      </c>
      <c r="G39" s="386">
        <v>42.313960323000003</v>
      </c>
      <c r="H39" s="386">
        <v>145.948746</v>
      </c>
      <c r="I39" s="386">
        <v>247.26942317000001</v>
      </c>
      <c r="J39" s="386">
        <v>297.29369408999997</v>
      </c>
      <c r="K39" s="386">
        <v>222.35946909</v>
      </c>
      <c r="L39" s="386">
        <v>59.246707721999996</v>
      </c>
      <c r="M39" s="386">
        <v>10.621650321000001</v>
      </c>
      <c r="N39" s="386">
        <v>8.6798682576000008</v>
      </c>
      <c r="O39" s="386">
        <v>7.7630806236999996</v>
      </c>
      <c r="P39" s="386">
        <v>8.2477301533999992</v>
      </c>
      <c r="Q39" s="386">
        <v>9.6756234524</v>
      </c>
      <c r="R39" s="386">
        <v>17.355169017000001</v>
      </c>
      <c r="S39" s="386">
        <v>33.884686494999997</v>
      </c>
      <c r="T39" s="386">
        <v>59.798093960000003</v>
      </c>
      <c r="U39" s="386">
        <v>279.12460870000001</v>
      </c>
      <c r="V39" s="386">
        <v>244.23113175</v>
      </c>
      <c r="W39" s="386">
        <v>93.540417520000005</v>
      </c>
      <c r="X39" s="386">
        <v>55.228255281000003</v>
      </c>
      <c r="Y39" s="386">
        <v>14.298510779000001</v>
      </c>
      <c r="Z39" s="386">
        <v>7.8287474595999997</v>
      </c>
      <c r="AA39" s="386">
        <v>6.6157267891</v>
      </c>
      <c r="AB39" s="386">
        <v>6.2102345883999996</v>
      </c>
      <c r="AC39" s="386">
        <v>7.5787284794999996</v>
      </c>
      <c r="AD39" s="386">
        <v>14.160316374000001</v>
      </c>
      <c r="AE39" s="386">
        <v>36.338888924999999</v>
      </c>
      <c r="AF39" s="386">
        <v>144.12114779000001</v>
      </c>
      <c r="AG39" s="386">
        <v>330.46012545000002</v>
      </c>
      <c r="AH39" s="386">
        <v>237.41373571</v>
      </c>
      <c r="AI39" s="386">
        <v>167.17679994</v>
      </c>
      <c r="AJ39" s="386">
        <v>85.884679011000003</v>
      </c>
      <c r="AK39" s="386">
        <v>9.8539740029999994</v>
      </c>
      <c r="AL39" s="386">
        <v>7.7883952959</v>
      </c>
      <c r="AM39" s="386">
        <v>6.5808699149000001</v>
      </c>
      <c r="AN39" s="386">
        <v>9.5223123039999997</v>
      </c>
      <c r="AO39" s="386">
        <v>10.728620225</v>
      </c>
      <c r="AP39" s="386">
        <v>19.629307833999999</v>
      </c>
      <c r="AQ39" s="386">
        <v>53.343069591000003</v>
      </c>
      <c r="AR39" s="386">
        <v>129.30048728</v>
      </c>
      <c r="AS39" s="386">
        <v>189.42371331000001</v>
      </c>
      <c r="AT39" s="386">
        <v>265.96337747000001</v>
      </c>
      <c r="AU39" s="386">
        <v>161.76320652999999</v>
      </c>
      <c r="AV39" s="386">
        <v>39.913086219999997</v>
      </c>
      <c r="AW39" s="386">
        <v>16.246667498000001</v>
      </c>
      <c r="AX39" s="386">
        <v>12.823226572999999</v>
      </c>
      <c r="AY39" s="386">
        <v>12.165791778999999</v>
      </c>
      <c r="AZ39" s="902">
        <v>7.8270375061999999</v>
      </c>
      <c r="BA39" s="358">
        <v>9.7672554963000007</v>
      </c>
      <c r="BB39" s="358">
        <v>20.811208257000001</v>
      </c>
      <c r="BC39" s="358">
        <v>53.421560393</v>
      </c>
      <c r="BD39" s="358">
        <v>127.00966738</v>
      </c>
      <c r="BE39" s="358">
        <v>266.78659398000002</v>
      </c>
      <c r="BF39" s="358">
        <v>272.02822222999998</v>
      </c>
      <c r="BG39" s="358">
        <v>169.59304323000001</v>
      </c>
      <c r="BH39" s="358">
        <v>54.225334357999998</v>
      </c>
      <c r="BI39" s="358">
        <v>14.823270547</v>
      </c>
      <c r="BJ39" s="358">
        <v>8.7605391351000002</v>
      </c>
      <c r="BK39" s="358">
        <v>8.1547719599999997</v>
      </c>
      <c r="BL39" s="358">
        <v>7.6298639109000002</v>
      </c>
      <c r="BM39" s="358">
        <v>12.506959186</v>
      </c>
      <c r="BN39" s="358">
        <v>20.886403423000001</v>
      </c>
      <c r="BO39" s="358">
        <v>53.743272945000001</v>
      </c>
      <c r="BP39" s="358">
        <v>127.92917850000001</v>
      </c>
      <c r="BQ39" s="358">
        <v>269.00892654</v>
      </c>
      <c r="BR39" s="358">
        <v>274.28034322000002</v>
      </c>
      <c r="BS39" s="358">
        <v>170.85057802</v>
      </c>
      <c r="BT39" s="358">
        <v>54.528044196000003</v>
      </c>
      <c r="BU39" s="358">
        <v>14.845888451</v>
      </c>
      <c r="BV39" s="358">
        <v>8.7513995055000002</v>
      </c>
    </row>
    <row r="40" spans="1:74" ht="11.1" customHeight="1" x14ac:dyDescent="0.2">
      <c r="A40" s="6"/>
      <c r="B40" s="761"/>
      <c r="C40" s="386"/>
      <c r="D40" s="386"/>
      <c r="E40" s="386"/>
      <c r="F40" s="386"/>
      <c r="G40" s="386"/>
      <c r="H40" s="386"/>
      <c r="I40" s="386"/>
      <c r="J40" s="386"/>
      <c r="K40" s="386"/>
      <c r="L40" s="386"/>
      <c r="M40" s="386"/>
      <c r="N40" s="386"/>
      <c r="O40" s="386"/>
      <c r="P40" s="386"/>
      <c r="Q40" s="386"/>
      <c r="R40" s="386"/>
      <c r="S40" s="386"/>
      <c r="T40" s="386"/>
      <c r="U40" s="386"/>
      <c r="V40" s="386"/>
      <c r="W40" s="386"/>
      <c r="X40" s="386"/>
      <c r="Y40" s="386"/>
      <c r="Z40" s="386"/>
      <c r="AA40" s="386"/>
      <c r="AB40" s="386"/>
      <c r="AC40" s="386"/>
      <c r="AD40" s="386"/>
      <c r="AE40" s="386"/>
      <c r="AF40" s="386"/>
      <c r="AG40" s="386"/>
      <c r="AH40" s="386"/>
      <c r="AI40" s="386"/>
      <c r="AJ40" s="386"/>
      <c r="AK40" s="386"/>
      <c r="AL40" s="386"/>
      <c r="AM40" s="386"/>
      <c r="AN40" s="386"/>
      <c r="AO40" s="386"/>
      <c r="AP40" s="386"/>
      <c r="AQ40" s="386"/>
      <c r="AR40" s="386"/>
      <c r="AS40" s="386"/>
      <c r="AT40" s="386"/>
      <c r="AU40" s="386"/>
      <c r="AV40" s="386"/>
      <c r="AW40" s="386"/>
      <c r="AX40" s="386"/>
      <c r="AY40" s="386"/>
      <c r="AZ40" s="902"/>
      <c r="BA40" s="358"/>
      <c r="BB40" s="358"/>
      <c r="BC40" s="358"/>
      <c r="BD40" s="358"/>
      <c r="BE40" s="358"/>
      <c r="BF40" s="358"/>
      <c r="BG40" s="358"/>
      <c r="BH40" s="358"/>
      <c r="BI40" s="358"/>
      <c r="BJ40" s="358"/>
      <c r="BK40" s="358"/>
      <c r="BL40" s="358"/>
      <c r="BM40" s="358"/>
      <c r="BN40" s="358"/>
      <c r="BO40" s="358"/>
      <c r="BP40" s="358"/>
      <c r="BQ40" s="358"/>
      <c r="BR40" s="358"/>
      <c r="BS40" s="358"/>
      <c r="BT40" s="358"/>
      <c r="BU40" s="358"/>
      <c r="BV40" s="358"/>
    </row>
    <row r="41" spans="1:74" ht="11.1" customHeight="1" x14ac:dyDescent="0.2">
      <c r="A41" s="6"/>
      <c r="B41" s="97" t="s">
        <v>1405</v>
      </c>
      <c r="C41" s="531"/>
      <c r="D41" s="531"/>
      <c r="E41" s="531"/>
      <c r="F41" s="531"/>
      <c r="G41" s="531"/>
      <c r="H41" s="531"/>
      <c r="I41" s="531"/>
      <c r="J41" s="531"/>
      <c r="K41" s="531"/>
      <c r="L41" s="531"/>
      <c r="M41" s="531"/>
      <c r="N41" s="531"/>
      <c r="O41" s="531"/>
      <c r="P41" s="531"/>
      <c r="Q41" s="531"/>
      <c r="R41" s="531"/>
      <c r="S41" s="531"/>
      <c r="T41" s="531"/>
      <c r="U41" s="531"/>
      <c r="V41" s="531"/>
      <c r="W41" s="531"/>
      <c r="X41" s="531"/>
      <c r="Y41" s="531"/>
      <c r="Z41" s="531"/>
      <c r="AA41" s="531"/>
      <c r="AB41" s="531"/>
      <c r="AC41" s="531"/>
      <c r="AD41" s="531"/>
      <c r="AE41" s="531"/>
      <c r="AF41" s="531"/>
      <c r="AG41" s="531"/>
      <c r="AH41" s="531"/>
      <c r="AI41" s="531"/>
      <c r="AJ41" s="531"/>
      <c r="AK41" s="531"/>
      <c r="AL41" s="531"/>
      <c r="AM41" s="531"/>
      <c r="AN41" s="531"/>
      <c r="AO41" s="531"/>
      <c r="AP41" s="531"/>
      <c r="AQ41" s="531"/>
      <c r="AR41" s="531"/>
      <c r="AS41" s="531"/>
      <c r="AT41" s="531"/>
      <c r="AU41" s="531"/>
      <c r="AV41" s="531"/>
      <c r="AW41" s="531"/>
      <c r="AX41" s="531"/>
      <c r="AY41" s="531"/>
      <c r="AZ41" s="967"/>
      <c r="BA41" s="534"/>
      <c r="BB41" s="534"/>
      <c r="BC41" s="534"/>
      <c r="BD41" s="534"/>
      <c r="BE41" s="534"/>
      <c r="BF41" s="534"/>
      <c r="BG41" s="534"/>
      <c r="BH41" s="534"/>
      <c r="BI41" s="534"/>
      <c r="BJ41" s="534"/>
      <c r="BK41" s="534"/>
      <c r="BL41" s="534"/>
      <c r="BM41" s="534"/>
      <c r="BN41" s="534"/>
      <c r="BO41" s="534"/>
      <c r="BP41" s="534"/>
      <c r="BQ41" s="534"/>
      <c r="BR41" s="534"/>
      <c r="BS41" s="534"/>
      <c r="BT41" s="534"/>
      <c r="BU41" s="534"/>
      <c r="BV41" s="534"/>
    </row>
    <row r="42" spans="1:74" ht="11.1" customHeight="1" x14ac:dyDescent="0.2">
      <c r="A42" s="6" t="s">
        <v>89</v>
      </c>
      <c r="B42" s="536" t="s">
        <v>1150</v>
      </c>
      <c r="C42" s="386">
        <v>10.797702598000001</v>
      </c>
      <c r="D42" s="386">
        <v>14.056868309</v>
      </c>
      <c r="E42" s="386">
        <v>27.996361200999999</v>
      </c>
      <c r="F42" s="386">
        <v>42.241001595</v>
      </c>
      <c r="G42" s="386">
        <v>120.23050778</v>
      </c>
      <c r="H42" s="386">
        <v>250.0162866</v>
      </c>
      <c r="I42" s="386">
        <v>361.53589698000002</v>
      </c>
      <c r="J42" s="386">
        <v>327.56997747999998</v>
      </c>
      <c r="K42" s="386">
        <v>201.05454139</v>
      </c>
      <c r="L42" s="386">
        <v>73.410902414999995</v>
      </c>
      <c r="M42" s="386">
        <v>20.756181868999999</v>
      </c>
      <c r="N42" s="386">
        <v>14.395571885000001</v>
      </c>
      <c r="O42" s="386">
        <v>10.446972592</v>
      </c>
      <c r="P42" s="386">
        <v>13.862267006</v>
      </c>
      <c r="Q42" s="386">
        <v>25.821053702</v>
      </c>
      <c r="R42" s="386">
        <v>42.268406259000002</v>
      </c>
      <c r="S42" s="386">
        <v>119.48735101</v>
      </c>
      <c r="T42" s="386">
        <v>253.70023265</v>
      </c>
      <c r="U42" s="386">
        <v>360.75909075999999</v>
      </c>
      <c r="V42" s="386">
        <v>330.63405511000002</v>
      </c>
      <c r="W42" s="386">
        <v>203.88879695</v>
      </c>
      <c r="X42" s="386">
        <v>73.412508822999996</v>
      </c>
      <c r="Y42" s="386">
        <v>21.701472197000001</v>
      </c>
      <c r="Z42" s="386">
        <v>14.343455498999999</v>
      </c>
      <c r="AA42" s="386">
        <v>10.643125489999999</v>
      </c>
      <c r="AB42" s="386">
        <v>14.771990892</v>
      </c>
      <c r="AC42" s="386">
        <v>27.882572148000001</v>
      </c>
      <c r="AD42" s="386">
        <v>43.252272431000002</v>
      </c>
      <c r="AE42" s="386">
        <v>120.48895336</v>
      </c>
      <c r="AF42" s="386">
        <v>250.28187887000001</v>
      </c>
      <c r="AG42" s="386">
        <v>365.94120220999997</v>
      </c>
      <c r="AH42" s="386">
        <v>336.78805204999998</v>
      </c>
      <c r="AI42" s="386">
        <v>206.55679631999999</v>
      </c>
      <c r="AJ42" s="386">
        <v>75.113431872999996</v>
      </c>
      <c r="AK42" s="386">
        <v>21.992037853999999</v>
      </c>
      <c r="AL42" s="386">
        <v>14.128370500000001</v>
      </c>
      <c r="AM42" s="386">
        <v>10.882045786999999</v>
      </c>
      <c r="AN42" s="386">
        <v>14.869402862999999</v>
      </c>
      <c r="AO42" s="386">
        <v>29.501119784</v>
      </c>
      <c r="AP42" s="386">
        <v>44.189982921999999</v>
      </c>
      <c r="AQ42" s="386">
        <v>124.93073032</v>
      </c>
      <c r="AR42" s="386">
        <v>255.26477148000001</v>
      </c>
      <c r="AS42" s="386">
        <v>374.93206965000002</v>
      </c>
      <c r="AT42" s="386">
        <v>341.82915247</v>
      </c>
      <c r="AU42" s="386">
        <v>209.36786441000001</v>
      </c>
      <c r="AV42" s="386">
        <v>77.387790186000004</v>
      </c>
      <c r="AW42" s="386">
        <v>24.131844458</v>
      </c>
      <c r="AX42" s="386">
        <v>14.370833288</v>
      </c>
      <c r="AY42" s="386">
        <v>10.510295448000001</v>
      </c>
      <c r="AZ42" s="902">
        <v>15.872579969</v>
      </c>
      <c r="BA42" s="358">
        <v>29.749199999999998</v>
      </c>
      <c r="BB42" s="358">
        <v>44.776870000000002</v>
      </c>
      <c r="BC42" s="358">
        <v>125.1557</v>
      </c>
      <c r="BD42" s="358">
        <v>257.70659999999998</v>
      </c>
      <c r="BE42" s="358">
        <v>380.51740000000001</v>
      </c>
      <c r="BF42" s="358">
        <v>341.32799999999997</v>
      </c>
      <c r="BG42" s="358">
        <v>207.41030000000001</v>
      </c>
      <c r="BH42" s="358">
        <v>77.774810000000002</v>
      </c>
      <c r="BI42" s="358">
        <v>23.803180000000001</v>
      </c>
      <c r="BJ42" s="358">
        <v>13.2395</v>
      </c>
      <c r="BK42" s="358">
        <v>10.819699999999999</v>
      </c>
      <c r="BL42" s="358">
        <v>15.94796</v>
      </c>
      <c r="BM42" s="358">
        <v>29.130030000000001</v>
      </c>
      <c r="BN42" s="358">
        <v>45.083489999999998</v>
      </c>
      <c r="BO42" s="358">
        <v>128.9126</v>
      </c>
      <c r="BP42" s="358">
        <v>257.84989999999999</v>
      </c>
      <c r="BQ42" s="358">
        <v>382.27519999999998</v>
      </c>
      <c r="BR42" s="358">
        <v>342.09710000000001</v>
      </c>
      <c r="BS42" s="358">
        <v>206.37260000000001</v>
      </c>
      <c r="BT42" s="358">
        <v>76.502629999999996</v>
      </c>
      <c r="BU42" s="358">
        <v>23.480730000000001</v>
      </c>
      <c r="BV42" s="358">
        <v>12.79688</v>
      </c>
    </row>
    <row r="43" spans="1:74" ht="11.1" customHeight="1" x14ac:dyDescent="0.2">
      <c r="A43" s="6" t="s">
        <v>80</v>
      </c>
      <c r="B43" s="761" t="s">
        <v>1004</v>
      </c>
      <c r="C43" s="386">
        <v>1E-10</v>
      </c>
      <c r="D43" s="386">
        <v>1E-10</v>
      </c>
      <c r="E43" s="386">
        <v>1E-10</v>
      </c>
      <c r="F43" s="386">
        <v>1E-10</v>
      </c>
      <c r="G43" s="386">
        <v>11.697170079999999</v>
      </c>
      <c r="H43" s="386">
        <v>75.378805701000005</v>
      </c>
      <c r="I43" s="386">
        <v>233.63060916000001</v>
      </c>
      <c r="J43" s="386">
        <v>190.30937412</v>
      </c>
      <c r="K43" s="386">
        <v>47.917399463000002</v>
      </c>
      <c r="L43" s="386">
        <v>1.8993140249</v>
      </c>
      <c r="M43" s="386">
        <v>1E-10</v>
      </c>
      <c r="N43" s="386">
        <v>1E-10</v>
      </c>
      <c r="O43" s="386">
        <v>1E-10</v>
      </c>
      <c r="P43" s="386">
        <v>1E-10</v>
      </c>
      <c r="Q43" s="386">
        <v>1E-10</v>
      </c>
      <c r="R43" s="386">
        <v>1E-10</v>
      </c>
      <c r="S43" s="386">
        <v>11.405027085</v>
      </c>
      <c r="T43" s="386">
        <v>75.873313623000001</v>
      </c>
      <c r="U43" s="386">
        <v>235.09921754999999</v>
      </c>
      <c r="V43" s="386">
        <v>196.51737815999999</v>
      </c>
      <c r="W43" s="386">
        <v>48.498833693000002</v>
      </c>
      <c r="X43" s="386">
        <v>1.8501875333</v>
      </c>
      <c r="Y43" s="386">
        <v>1E-10</v>
      </c>
      <c r="Z43" s="386">
        <v>1E-10</v>
      </c>
      <c r="AA43" s="386">
        <v>1E-10</v>
      </c>
      <c r="AB43" s="386">
        <v>1E-10</v>
      </c>
      <c r="AC43" s="386">
        <v>1E-10</v>
      </c>
      <c r="AD43" s="386">
        <v>1E-10</v>
      </c>
      <c r="AE43" s="386">
        <v>10.921085804000001</v>
      </c>
      <c r="AF43" s="386">
        <v>71.818852856999996</v>
      </c>
      <c r="AG43" s="386">
        <v>232.09189821999999</v>
      </c>
      <c r="AH43" s="386">
        <v>197.60638743999999</v>
      </c>
      <c r="AI43" s="386">
        <v>52.520275202000001</v>
      </c>
      <c r="AJ43" s="386">
        <v>2.3922145828999999</v>
      </c>
      <c r="AK43" s="386">
        <v>1E-10</v>
      </c>
      <c r="AL43" s="386">
        <v>1E-10</v>
      </c>
      <c r="AM43" s="386">
        <v>1E-10</v>
      </c>
      <c r="AN43" s="386">
        <v>1E-10</v>
      </c>
      <c r="AO43" s="386">
        <v>1E-10</v>
      </c>
      <c r="AP43" s="386">
        <v>1E-10</v>
      </c>
      <c r="AQ43" s="386">
        <v>11.941011609</v>
      </c>
      <c r="AR43" s="386">
        <v>77.80110698</v>
      </c>
      <c r="AS43" s="386">
        <v>240.25389616999999</v>
      </c>
      <c r="AT43" s="386">
        <v>202.20978503000001</v>
      </c>
      <c r="AU43" s="386">
        <v>52.784142359999997</v>
      </c>
      <c r="AV43" s="386">
        <v>2.3435176033</v>
      </c>
      <c r="AW43" s="386">
        <v>1E-10</v>
      </c>
      <c r="AX43" s="386">
        <v>1E-10</v>
      </c>
      <c r="AY43" s="386">
        <v>1E-10</v>
      </c>
      <c r="AZ43" s="902">
        <v>1E-10</v>
      </c>
      <c r="BA43" s="358">
        <v>0</v>
      </c>
      <c r="BB43" s="358">
        <v>0</v>
      </c>
      <c r="BC43" s="358">
        <v>9.8843080000000008</v>
      </c>
      <c r="BD43" s="358">
        <v>84.765940000000001</v>
      </c>
      <c r="BE43" s="358">
        <v>248.32560000000001</v>
      </c>
      <c r="BF43" s="358">
        <v>193.5581</v>
      </c>
      <c r="BG43" s="358">
        <v>48.312449999999998</v>
      </c>
      <c r="BH43" s="358">
        <v>2.343518</v>
      </c>
      <c r="BI43" s="358">
        <v>0</v>
      </c>
      <c r="BJ43" s="358">
        <v>0</v>
      </c>
      <c r="BK43" s="358">
        <v>0</v>
      </c>
      <c r="BL43" s="358">
        <v>0</v>
      </c>
      <c r="BM43" s="358">
        <v>0</v>
      </c>
      <c r="BN43" s="358">
        <v>0</v>
      </c>
      <c r="BO43" s="358">
        <v>10.31856</v>
      </c>
      <c r="BP43" s="358">
        <v>86.327070000000006</v>
      </c>
      <c r="BQ43" s="358">
        <v>250.44130000000001</v>
      </c>
      <c r="BR43" s="358">
        <v>190.71039999999999</v>
      </c>
      <c r="BS43" s="358">
        <v>46.623130000000003</v>
      </c>
      <c r="BT43" s="358">
        <v>2.4427409999999998</v>
      </c>
      <c r="BU43" s="358">
        <v>0</v>
      </c>
      <c r="BV43" s="358">
        <v>0</v>
      </c>
    </row>
    <row r="44" spans="1:74" ht="11.1" customHeight="1" x14ac:dyDescent="0.2">
      <c r="A44" s="6" t="s">
        <v>81</v>
      </c>
      <c r="B44" s="761" t="s">
        <v>1005</v>
      </c>
      <c r="C44" s="386">
        <v>1E-10</v>
      </c>
      <c r="D44" s="386">
        <v>1E-10</v>
      </c>
      <c r="E44" s="386">
        <v>0.19749571231999999</v>
      </c>
      <c r="F44" s="386">
        <v>0.26163669428000003</v>
      </c>
      <c r="G44" s="386">
        <v>34.171540471999997</v>
      </c>
      <c r="H44" s="386">
        <v>128.38408835999999</v>
      </c>
      <c r="I44" s="386">
        <v>292.71751483999998</v>
      </c>
      <c r="J44" s="386">
        <v>232.40132410999999</v>
      </c>
      <c r="K44" s="386">
        <v>86.638440830999997</v>
      </c>
      <c r="L44" s="386">
        <v>8.3723942369</v>
      </c>
      <c r="M44" s="386">
        <v>1E-10</v>
      </c>
      <c r="N44" s="386">
        <v>8.6425264347E-2</v>
      </c>
      <c r="O44" s="386">
        <v>1E-10</v>
      </c>
      <c r="P44" s="386">
        <v>1E-10</v>
      </c>
      <c r="Q44" s="386">
        <v>1E-10</v>
      </c>
      <c r="R44" s="386">
        <v>0.26163669428000003</v>
      </c>
      <c r="S44" s="386">
        <v>31.707193949000001</v>
      </c>
      <c r="T44" s="386">
        <v>128.16975669000001</v>
      </c>
      <c r="U44" s="386">
        <v>290.54992933</v>
      </c>
      <c r="V44" s="386">
        <v>238.73138460000001</v>
      </c>
      <c r="W44" s="386">
        <v>87.733172250999999</v>
      </c>
      <c r="X44" s="386">
        <v>7.9406148328999997</v>
      </c>
      <c r="Y44" s="386">
        <v>1E-10</v>
      </c>
      <c r="Z44" s="386">
        <v>8.6425264347E-2</v>
      </c>
      <c r="AA44" s="386">
        <v>1E-10</v>
      </c>
      <c r="AB44" s="386">
        <v>1E-10</v>
      </c>
      <c r="AC44" s="386">
        <v>1E-10</v>
      </c>
      <c r="AD44" s="386">
        <v>0.30613848871999999</v>
      </c>
      <c r="AE44" s="386">
        <v>30.683751628</v>
      </c>
      <c r="AF44" s="386">
        <v>122.67046755</v>
      </c>
      <c r="AG44" s="386">
        <v>288.67163787999999</v>
      </c>
      <c r="AH44" s="386">
        <v>242.01725221000001</v>
      </c>
      <c r="AI44" s="386">
        <v>92.322065039999998</v>
      </c>
      <c r="AJ44" s="386">
        <v>8.4228176546999993</v>
      </c>
      <c r="AK44" s="386">
        <v>1E-10</v>
      </c>
      <c r="AL44" s="386">
        <v>8.6425264347E-2</v>
      </c>
      <c r="AM44" s="386">
        <v>1E-10</v>
      </c>
      <c r="AN44" s="386">
        <v>1E-10</v>
      </c>
      <c r="AO44" s="386">
        <v>1E-10</v>
      </c>
      <c r="AP44" s="386">
        <v>0.30613848871999999</v>
      </c>
      <c r="AQ44" s="386">
        <v>33.049931973</v>
      </c>
      <c r="AR44" s="386">
        <v>128.53514763999999</v>
      </c>
      <c r="AS44" s="386">
        <v>299.47262510000002</v>
      </c>
      <c r="AT44" s="386">
        <v>248.34250026999999</v>
      </c>
      <c r="AU44" s="386">
        <v>92.782937767999996</v>
      </c>
      <c r="AV44" s="386">
        <v>8.5595987051000009</v>
      </c>
      <c r="AW44" s="386">
        <v>1E-10</v>
      </c>
      <c r="AX44" s="386">
        <v>8.6425264347E-2</v>
      </c>
      <c r="AY44" s="386">
        <v>1E-10</v>
      </c>
      <c r="AZ44" s="902">
        <v>1E-10</v>
      </c>
      <c r="BA44" s="358">
        <v>0</v>
      </c>
      <c r="BB44" s="358">
        <v>0.30613849999999998</v>
      </c>
      <c r="BC44" s="358">
        <v>28.26914</v>
      </c>
      <c r="BD44" s="358">
        <v>133.8664</v>
      </c>
      <c r="BE44" s="358">
        <v>308.99360000000001</v>
      </c>
      <c r="BF44" s="358">
        <v>240.81909999999999</v>
      </c>
      <c r="BG44" s="358">
        <v>87.592089999999999</v>
      </c>
      <c r="BH44" s="358">
        <v>8.8397579999999998</v>
      </c>
      <c r="BI44" s="358">
        <v>0</v>
      </c>
      <c r="BJ44" s="358">
        <v>0</v>
      </c>
      <c r="BK44" s="358">
        <v>0</v>
      </c>
      <c r="BL44" s="358">
        <v>0</v>
      </c>
      <c r="BM44" s="358">
        <v>0</v>
      </c>
      <c r="BN44" s="358">
        <v>0.30613849999999998</v>
      </c>
      <c r="BO44" s="358">
        <v>29.96116</v>
      </c>
      <c r="BP44" s="358">
        <v>136.01519999999999</v>
      </c>
      <c r="BQ44" s="358">
        <v>309.827</v>
      </c>
      <c r="BR44" s="358">
        <v>235.86189999999999</v>
      </c>
      <c r="BS44" s="358">
        <v>84.452460000000002</v>
      </c>
      <c r="BT44" s="358">
        <v>8.7979760000000002</v>
      </c>
      <c r="BU44" s="358">
        <v>0</v>
      </c>
      <c r="BV44" s="358">
        <v>0</v>
      </c>
    </row>
    <row r="45" spans="1:74" ht="11.1" customHeight="1" x14ac:dyDescent="0.2">
      <c r="A45" s="6" t="s">
        <v>82</v>
      </c>
      <c r="B45" s="761" t="s">
        <v>1006</v>
      </c>
      <c r="C45" s="386">
        <v>1E-10</v>
      </c>
      <c r="D45" s="386">
        <v>1E-10</v>
      </c>
      <c r="E45" s="386">
        <v>3.0261922796</v>
      </c>
      <c r="F45" s="386">
        <v>1.0704051192999999</v>
      </c>
      <c r="G45" s="386">
        <v>65.181443310999995</v>
      </c>
      <c r="H45" s="386">
        <v>171.40340502999999</v>
      </c>
      <c r="I45" s="386">
        <v>263.14966922000002</v>
      </c>
      <c r="J45" s="386">
        <v>214.72441726</v>
      </c>
      <c r="K45" s="386">
        <v>93.237466143000006</v>
      </c>
      <c r="L45" s="386">
        <v>9.2467884746000006</v>
      </c>
      <c r="M45" s="386">
        <v>1E-10</v>
      </c>
      <c r="N45" s="386">
        <v>0.19629553418000001</v>
      </c>
      <c r="O45" s="386">
        <v>1E-10</v>
      </c>
      <c r="P45" s="386">
        <v>1E-10</v>
      </c>
      <c r="Q45" s="386">
        <v>0.91180199489000002</v>
      </c>
      <c r="R45" s="386">
        <v>0.95933115849999995</v>
      </c>
      <c r="S45" s="386">
        <v>61.925809993999998</v>
      </c>
      <c r="T45" s="386">
        <v>171.00989795999999</v>
      </c>
      <c r="U45" s="386">
        <v>248.46385484999999</v>
      </c>
      <c r="V45" s="386">
        <v>216.57411318000001</v>
      </c>
      <c r="W45" s="386">
        <v>96.081249837000001</v>
      </c>
      <c r="X45" s="386">
        <v>9.3140359316999994</v>
      </c>
      <c r="Y45" s="386">
        <v>1E-10</v>
      </c>
      <c r="Z45" s="386">
        <v>0.19629553418000001</v>
      </c>
      <c r="AA45" s="386">
        <v>1E-10</v>
      </c>
      <c r="AB45" s="386">
        <v>1E-10</v>
      </c>
      <c r="AC45" s="386">
        <v>0.92632669988000005</v>
      </c>
      <c r="AD45" s="386">
        <v>1.0272456721000001</v>
      </c>
      <c r="AE45" s="386">
        <v>59.695007666999999</v>
      </c>
      <c r="AF45" s="386">
        <v>169.78721138</v>
      </c>
      <c r="AG45" s="386">
        <v>251.37811697999999</v>
      </c>
      <c r="AH45" s="386">
        <v>217.29414758999999</v>
      </c>
      <c r="AI45" s="386">
        <v>97.704504635000006</v>
      </c>
      <c r="AJ45" s="386">
        <v>9.7616738408000003</v>
      </c>
      <c r="AK45" s="386">
        <v>1E-10</v>
      </c>
      <c r="AL45" s="386">
        <v>0.19629553418000001</v>
      </c>
      <c r="AM45" s="386">
        <v>1E-10</v>
      </c>
      <c r="AN45" s="386">
        <v>1E-10</v>
      </c>
      <c r="AO45" s="386">
        <v>1.1934637183000001</v>
      </c>
      <c r="AP45" s="386">
        <v>1.3135052396</v>
      </c>
      <c r="AQ45" s="386">
        <v>64.513737413000001</v>
      </c>
      <c r="AR45" s="386">
        <v>172.78785045999999</v>
      </c>
      <c r="AS45" s="386">
        <v>261.45408682999999</v>
      </c>
      <c r="AT45" s="386">
        <v>219.87369487000001</v>
      </c>
      <c r="AU45" s="386">
        <v>104.42733113</v>
      </c>
      <c r="AV45" s="386">
        <v>11.043246432</v>
      </c>
      <c r="AW45" s="386">
        <v>1E-10</v>
      </c>
      <c r="AX45" s="386">
        <v>0.19629553418000001</v>
      </c>
      <c r="AY45" s="386">
        <v>1E-10</v>
      </c>
      <c r="AZ45" s="902">
        <v>1E-10</v>
      </c>
      <c r="BA45" s="358">
        <v>1.5019</v>
      </c>
      <c r="BB45" s="358">
        <v>1.312667</v>
      </c>
      <c r="BC45" s="358">
        <v>59.959670000000003</v>
      </c>
      <c r="BD45" s="358">
        <v>180.39689999999999</v>
      </c>
      <c r="BE45" s="358">
        <v>274.05680000000001</v>
      </c>
      <c r="BF45" s="358">
        <v>221.36490000000001</v>
      </c>
      <c r="BG45" s="358">
        <v>101.20910000000001</v>
      </c>
      <c r="BH45" s="358">
        <v>11.811809999999999</v>
      </c>
      <c r="BI45" s="358">
        <v>0</v>
      </c>
      <c r="BJ45" s="358">
        <v>4.1287299999999999E-2</v>
      </c>
      <c r="BK45" s="358">
        <v>0</v>
      </c>
      <c r="BL45" s="358">
        <v>0</v>
      </c>
      <c r="BM45" s="358">
        <v>1.186793</v>
      </c>
      <c r="BN45" s="358">
        <v>1.3821559999999999</v>
      </c>
      <c r="BO45" s="358">
        <v>62.337260000000001</v>
      </c>
      <c r="BP45" s="358">
        <v>179.9632</v>
      </c>
      <c r="BQ45" s="358">
        <v>275.33569999999997</v>
      </c>
      <c r="BR45" s="358">
        <v>215.82579999999999</v>
      </c>
      <c r="BS45" s="358">
        <v>96.360439999999997</v>
      </c>
      <c r="BT45" s="358">
        <v>10.65245</v>
      </c>
      <c r="BU45" s="358">
        <v>0</v>
      </c>
      <c r="BV45" s="358">
        <v>4.1287299999999999E-2</v>
      </c>
    </row>
    <row r="46" spans="1:74" ht="11.1" customHeight="1" x14ac:dyDescent="0.2">
      <c r="A46" s="6" t="s">
        <v>83</v>
      </c>
      <c r="B46" s="761" t="s">
        <v>1007</v>
      </c>
      <c r="C46" s="386">
        <v>1E-10</v>
      </c>
      <c r="D46" s="386">
        <v>0.30383601869999999</v>
      </c>
      <c r="E46" s="386">
        <v>7.1748959185999999</v>
      </c>
      <c r="F46" s="386">
        <v>5.3803559854999996</v>
      </c>
      <c r="G46" s="386">
        <v>68.097339590000004</v>
      </c>
      <c r="H46" s="386">
        <v>225.23390341000001</v>
      </c>
      <c r="I46" s="386">
        <v>313.16956427000002</v>
      </c>
      <c r="J46" s="386">
        <v>242.70419831999999</v>
      </c>
      <c r="K46" s="386">
        <v>125.62285688999999</v>
      </c>
      <c r="L46" s="386">
        <v>10.968135776</v>
      </c>
      <c r="M46" s="386">
        <v>0.22646074588000001</v>
      </c>
      <c r="N46" s="386">
        <v>0.12747352949999999</v>
      </c>
      <c r="O46" s="386">
        <v>1E-10</v>
      </c>
      <c r="P46" s="386">
        <v>0.30383601869999999</v>
      </c>
      <c r="Q46" s="386">
        <v>3.7191723767</v>
      </c>
      <c r="R46" s="386">
        <v>4.1682164641000004</v>
      </c>
      <c r="S46" s="386">
        <v>62.958799462999998</v>
      </c>
      <c r="T46" s="386">
        <v>224.70112696999999</v>
      </c>
      <c r="U46" s="386">
        <v>299.44742166999998</v>
      </c>
      <c r="V46" s="386">
        <v>245.17677148000001</v>
      </c>
      <c r="W46" s="386">
        <v>129.77587825000001</v>
      </c>
      <c r="X46" s="386">
        <v>11.311380646</v>
      </c>
      <c r="Y46" s="386">
        <v>0.22646074588000001</v>
      </c>
      <c r="Z46" s="386">
        <v>0.12747352949999999</v>
      </c>
      <c r="AA46" s="386">
        <v>1E-10</v>
      </c>
      <c r="AB46" s="386">
        <v>0.30383601869999999</v>
      </c>
      <c r="AC46" s="386">
        <v>3.8180423067000002</v>
      </c>
      <c r="AD46" s="386">
        <v>4.6355540876000001</v>
      </c>
      <c r="AE46" s="386">
        <v>66.979189235999996</v>
      </c>
      <c r="AF46" s="386">
        <v>229.23342589999999</v>
      </c>
      <c r="AG46" s="386">
        <v>301.51864234999999</v>
      </c>
      <c r="AH46" s="386">
        <v>248.07851502</v>
      </c>
      <c r="AI46" s="386">
        <v>130.43288756999999</v>
      </c>
      <c r="AJ46" s="386">
        <v>12.038835710000001</v>
      </c>
      <c r="AK46" s="386">
        <v>0.22646074588000001</v>
      </c>
      <c r="AL46" s="386">
        <v>0.12747352949999999</v>
      </c>
      <c r="AM46" s="386">
        <v>1E-10</v>
      </c>
      <c r="AN46" s="386">
        <v>0.71638589015999998</v>
      </c>
      <c r="AO46" s="386">
        <v>4.5088763811000003</v>
      </c>
      <c r="AP46" s="386">
        <v>5.2849009874000004</v>
      </c>
      <c r="AQ46" s="386">
        <v>69.194476862000002</v>
      </c>
      <c r="AR46" s="386">
        <v>233.27272773999999</v>
      </c>
      <c r="AS46" s="386">
        <v>309.51215652000002</v>
      </c>
      <c r="AT46" s="386">
        <v>247.14333786</v>
      </c>
      <c r="AU46" s="386">
        <v>136.97214901000001</v>
      </c>
      <c r="AV46" s="386">
        <v>13.995757738</v>
      </c>
      <c r="AW46" s="386">
        <v>0.22646074588000001</v>
      </c>
      <c r="AX46" s="386">
        <v>0.12747352949999999</v>
      </c>
      <c r="AY46" s="386">
        <v>1E-10</v>
      </c>
      <c r="AZ46" s="902">
        <v>0.71638589015999998</v>
      </c>
      <c r="BA46" s="358">
        <v>5.3305850000000001</v>
      </c>
      <c r="BB46" s="358">
        <v>5.1546310000000002</v>
      </c>
      <c r="BC46" s="358">
        <v>68.964269999999999</v>
      </c>
      <c r="BD46" s="358">
        <v>235.06290000000001</v>
      </c>
      <c r="BE46" s="358">
        <v>314.34780000000001</v>
      </c>
      <c r="BF46" s="358">
        <v>250.53229999999999</v>
      </c>
      <c r="BG46" s="358">
        <v>133.78720000000001</v>
      </c>
      <c r="BH46" s="358">
        <v>15.909739999999999</v>
      </c>
      <c r="BI46" s="358">
        <v>0.25486160000000002</v>
      </c>
      <c r="BJ46" s="358">
        <v>0.12747349999999999</v>
      </c>
      <c r="BK46" s="358">
        <v>0</v>
      </c>
      <c r="BL46" s="358">
        <v>0.70874859999999995</v>
      </c>
      <c r="BM46" s="358">
        <v>4.6064179999999997</v>
      </c>
      <c r="BN46" s="358">
        <v>5.0196360000000002</v>
      </c>
      <c r="BO46" s="358">
        <v>71.290809999999993</v>
      </c>
      <c r="BP46" s="358">
        <v>230.6833</v>
      </c>
      <c r="BQ46" s="358">
        <v>317.97739999999999</v>
      </c>
      <c r="BR46" s="358">
        <v>252.06950000000001</v>
      </c>
      <c r="BS46" s="358">
        <v>130.8699</v>
      </c>
      <c r="BT46" s="358">
        <v>14.12491</v>
      </c>
      <c r="BU46" s="358">
        <v>8.8457900000000006E-2</v>
      </c>
      <c r="BV46" s="358">
        <v>0.12747349999999999</v>
      </c>
    </row>
    <row r="47" spans="1:74" ht="11.1" customHeight="1" x14ac:dyDescent="0.2">
      <c r="A47" s="6" t="s">
        <v>84</v>
      </c>
      <c r="B47" s="761" t="s">
        <v>1063</v>
      </c>
      <c r="C47" s="386">
        <v>34.137977450999998</v>
      </c>
      <c r="D47" s="386">
        <v>46.389720898</v>
      </c>
      <c r="E47" s="386">
        <v>65.590661448999995</v>
      </c>
      <c r="F47" s="386">
        <v>96.779943037999999</v>
      </c>
      <c r="G47" s="386">
        <v>215.82569269999999</v>
      </c>
      <c r="H47" s="386">
        <v>354.14000016</v>
      </c>
      <c r="I47" s="386">
        <v>460.44384448</v>
      </c>
      <c r="J47" s="386">
        <v>423.93498589000001</v>
      </c>
      <c r="K47" s="386">
        <v>303.73976570999997</v>
      </c>
      <c r="L47" s="386">
        <v>156.74007784</v>
      </c>
      <c r="M47" s="386">
        <v>59.989514816000003</v>
      </c>
      <c r="N47" s="386">
        <v>51.132182174</v>
      </c>
      <c r="O47" s="386">
        <v>33.8585876</v>
      </c>
      <c r="P47" s="386">
        <v>46.299487997</v>
      </c>
      <c r="Q47" s="386">
        <v>63.387964367000002</v>
      </c>
      <c r="R47" s="386">
        <v>97.902505129000005</v>
      </c>
      <c r="S47" s="386">
        <v>215.16779115</v>
      </c>
      <c r="T47" s="386">
        <v>361.53962689000002</v>
      </c>
      <c r="U47" s="386">
        <v>458.92653904999997</v>
      </c>
      <c r="V47" s="386">
        <v>427.94565781</v>
      </c>
      <c r="W47" s="386">
        <v>305.6517341</v>
      </c>
      <c r="X47" s="386">
        <v>155.25377886000001</v>
      </c>
      <c r="Y47" s="386">
        <v>66.055409603000001</v>
      </c>
      <c r="Z47" s="386">
        <v>51.025570039000002</v>
      </c>
      <c r="AA47" s="386">
        <v>33.126878341999998</v>
      </c>
      <c r="AB47" s="386">
        <v>49.734351801000003</v>
      </c>
      <c r="AC47" s="386">
        <v>70.182369913000002</v>
      </c>
      <c r="AD47" s="386">
        <v>100.60053966</v>
      </c>
      <c r="AE47" s="386">
        <v>217.25989888999999</v>
      </c>
      <c r="AF47" s="386">
        <v>356.13546710999998</v>
      </c>
      <c r="AG47" s="386">
        <v>466.23684593000002</v>
      </c>
      <c r="AH47" s="386">
        <v>437.03420577000003</v>
      </c>
      <c r="AI47" s="386">
        <v>309.17877054000002</v>
      </c>
      <c r="AJ47" s="386">
        <v>155.66198921</v>
      </c>
      <c r="AK47" s="386">
        <v>66.009968263000005</v>
      </c>
      <c r="AL47" s="386">
        <v>49.030038474999998</v>
      </c>
      <c r="AM47" s="386">
        <v>34.676402611</v>
      </c>
      <c r="AN47" s="386">
        <v>48.264386186999999</v>
      </c>
      <c r="AO47" s="386">
        <v>74.237927526999997</v>
      </c>
      <c r="AP47" s="386">
        <v>101.42240399000001</v>
      </c>
      <c r="AQ47" s="386">
        <v>223.62410409</v>
      </c>
      <c r="AR47" s="386">
        <v>361.08328103999997</v>
      </c>
      <c r="AS47" s="386">
        <v>476.61188540000001</v>
      </c>
      <c r="AT47" s="386">
        <v>442.65515206999999</v>
      </c>
      <c r="AU47" s="386">
        <v>312.03435211999999</v>
      </c>
      <c r="AV47" s="386">
        <v>157.83872948000001</v>
      </c>
      <c r="AW47" s="386">
        <v>71.436977291000005</v>
      </c>
      <c r="AX47" s="386">
        <v>49.037071386000001</v>
      </c>
      <c r="AY47" s="386">
        <v>33.098660893000002</v>
      </c>
      <c r="AZ47" s="902">
        <v>52.325060890000003</v>
      </c>
      <c r="BA47" s="358">
        <v>71.946830000000006</v>
      </c>
      <c r="BB47" s="358">
        <v>101.2358</v>
      </c>
      <c r="BC47" s="358">
        <v>223.93709999999999</v>
      </c>
      <c r="BD47" s="358">
        <v>361.81549999999999</v>
      </c>
      <c r="BE47" s="358">
        <v>483.06330000000003</v>
      </c>
      <c r="BF47" s="358">
        <v>440.00459999999998</v>
      </c>
      <c r="BG47" s="358">
        <v>311.14679999999998</v>
      </c>
      <c r="BH47" s="358">
        <v>157.98269999999999</v>
      </c>
      <c r="BI47" s="358">
        <v>66.354849999999999</v>
      </c>
      <c r="BJ47" s="358">
        <v>43.833970000000001</v>
      </c>
      <c r="BK47" s="358">
        <v>33.636009999999999</v>
      </c>
      <c r="BL47" s="358">
        <v>52.345179999999999</v>
      </c>
      <c r="BM47" s="358">
        <v>69.641990000000007</v>
      </c>
      <c r="BN47" s="358">
        <v>102.3916</v>
      </c>
      <c r="BO47" s="358">
        <v>228.648</v>
      </c>
      <c r="BP47" s="358">
        <v>363.1293</v>
      </c>
      <c r="BQ47" s="358">
        <v>482.66520000000003</v>
      </c>
      <c r="BR47" s="358">
        <v>438.92200000000003</v>
      </c>
      <c r="BS47" s="358">
        <v>307.97879999999998</v>
      </c>
      <c r="BT47" s="358">
        <v>157.88470000000001</v>
      </c>
      <c r="BU47" s="358">
        <v>67.264709999999994</v>
      </c>
      <c r="BV47" s="358">
        <v>41.70702</v>
      </c>
    </row>
    <row r="48" spans="1:74" ht="11.1" customHeight="1" x14ac:dyDescent="0.2">
      <c r="A48" s="6" t="s">
        <v>85</v>
      </c>
      <c r="B48" s="761" t="s">
        <v>1009</v>
      </c>
      <c r="C48" s="386">
        <v>7.1064538889</v>
      </c>
      <c r="D48" s="386">
        <v>7.2543499484999998</v>
      </c>
      <c r="E48" s="386">
        <v>29.257863843999999</v>
      </c>
      <c r="F48" s="386">
        <v>33.139593859999998</v>
      </c>
      <c r="G48" s="386">
        <v>161.82588720000001</v>
      </c>
      <c r="H48" s="386">
        <v>322.16253508</v>
      </c>
      <c r="I48" s="386">
        <v>420.45106711</v>
      </c>
      <c r="J48" s="386">
        <v>381.47400665999999</v>
      </c>
      <c r="K48" s="386">
        <v>254.54591589</v>
      </c>
      <c r="L48" s="386">
        <v>70.597983197000005</v>
      </c>
      <c r="M48" s="386">
        <v>5.3220041787000003</v>
      </c>
      <c r="N48" s="386">
        <v>7.4960678860999996</v>
      </c>
      <c r="O48" s="386">
        <v>6.1312941603000004</v>
      </c>
      <c r="P48" s="386">
        <v>6.8870004157000002</v>
      </c>
      <c r="Q48" s="386">
        <v>22.718144344999999</v>
      </c>
      <c r="R48" s="386">
        <v>31.076006259</v>
      </c>
      <c r="S48" s="386">
        <v>159.99897257000001</v>
      </c>
      <c r="T48" s="386">
        <v>328.83393775000002</v>
      </c>
      <c r="U48" s="386">
        <v>418.79687866</v>
      </c>
      <c r="V48" s="386">
        <v>383.99456384000001</v>
      </c>
      <c r="W48" s="386">
        <v>255.68420949</v>
      </c>
      <c r="X48" s="386">
        <v>70.456220825000003</v>
      </c>
      <c r="Y48" s="386">
        <v>5.6706956580999996</v>
      </c>
      <c r="Z48" s="386">
        <v>7.1542474330000001</v>
      </c>
      <c r="AA48" s="386">
        <v>7.1225785147999998</v>
      </c>
      <c r="AB48" s="386">
        <v>8.3509137113000005</v>
      </c>
      <c r="AC48" s="386">
        <v>25.187799807000001</v>
      </c>
      <c r="AD48" s="386">
        <v>32.051433156000002</v>
      </c>
      <c r="AE48" s="386">
        <v>162.88647061</v>
      </c>
      <c r="AF48" s="386">
        <v>324.03428803000003</v>
      </c>
      <c r="AG48" s="386">
        <v>428.06743195000001</v>
      </c>
      <c r="AH48" s="386">
        <v>391.72197940000001</v>
      </c>
      <c r="AI48" s="386">
        <v>256.91236609999999</v>
      </c>
      <c r="AJ48" s="386">
        <v>71.535888556000003</v>
      </c>
      <c r="AK48" s="386">
        <v>5.9702763869000002</v>
      </c>
      <c r="AL48" s="386">
        <v>7.2648966816999998</v>
      </c>
      <c r="AM48" s="386">
        <v>7.3298760944000003</v>
      </c>
      <c r="AN48" s="386">
        <v>9.2358155278999998</v>
      </c>
      <c r="AO48" s="386">
        <v>27.482738071</v>
      </c>
      <c r="AP48" s="386">
        <v>34.019235137999999</v>
      </c>
      <c r="AQ48" s="386">
        <v>170.05960035000001</v>
      </c>
      <c r="AR48" s="386">
        <v>326.81588065</v>
      </c>
      <c r="AS48" s="386">
        <v>441.81007019999998</v>
      </c>
      <c r="AT48" s="386">
        <v>395.31343500999998</v>
      </c>
      <c r="AU48" s="386">
        <v>258.34378687999998</v>
      </c>
      <c r="AV48" s="386">
        <v>73.343686618999996</v>
      </c>
      <c r="AW48" s="386">
        <v>8.6384012746999996</v>
      </c>
      <c r="AX48" s="386">
        <v>7.1753500067999996</v>
      </c>
      <c r="AY48" s="386">
        <v>7.1847373302999999</v>
      </c>
      <c r="AZ48" s="902">
        <v>9.9035922629000002</v>
      </c>
      <c r="BA48" s="358">
        <v>28.529959999999999</v>
      </c>
      <c r="BB48" s="358">
        <v>35.481180000000002</v>
      </c>
      <c r="BC48" s="358">
        <v>167.9992</v>
      </c>
      <c r="BD48" s="358">
        <v>327.36239999999998</v>
      </c>
      <c r="BE48" s="358">
        <v>447.40660000000003</v>
      </c>
      <c r="BF48" s="358">
        <v>397.57350000000002</v>
      </c>
      <c r="BG48" s="358">
        <v>260.2131</v>
      </c>
      <c r="BH48" s="358">
        <v>74.699730000000002</v>
      </c>
      <c r="BI48" s="358">
        <v>7.8736230000000003</v>
      </c>
      <c r="BJ48" s="358">
        <v>5.040953</v>
      </c>
      <c r="BK48" s="358">
        <v>7.4091639999999996</v>
      </c>
      <c r="BL48" s="358">
        <v>9.832319</v>
      </c>
      <c r="BM48" s="358">
        <v>27.12435</v>
      </c>
      <c r="BN48" s="358">
        <v>35.405099999999997</v>
      </c>
      <c r="BO48" s="358">
        <v>172.53200000000001</v>
      </c>
      <c r="BP48" s="358">
        <v>324.75</v>
      </c>
      <c r="BQ48" s="358">
        <v>446.25439999999998</v>
      </c>
      <c r="BR48" s="358">
        <v>394.56470000000002</v>
      </c>
      <c r="BS48" s="358">
        <v>252.98169999999999</v>
      </c>
      <c r="BT48" s="358">
        <v>69.312709999999996</v>
      </c>
      <c r="BU48" s="358">
        <v>7.2360319999999998</v>
      </c>
      <c r="BV48" s="358">
        <v>4.976699</v>
      </c>
    </row>
    <row r="49" spans="1:74" ht="11.1" customHeight="1" x14ac:dyDescent="0.2">
      <c r="A49" s="6" t="s">
        <v>86</v>
      </c>
      <c r="B49" s="761" t="s">
        <v>1010</v>
      </c>
      <c r="C49" s="386">
        <v>16.175166716</v>
      </c>
      <c r="D49" s="386">
        <v>22.502457227000001</v>
      </c>
      <c r="E49" s="386">
        <v>74.134048328000006</v>
      </c>
      <c r="F49" s="386">
        <v>107.93713416999999</v>
      </c>
      <c r="G49" s="386">
        <v>272.80374553000001</v>
      </c>
      <c r="H49" s="386">
        <v>471.58176722000002</v>
      </c>
      <c r="I49" s="386">
        <v>567.19694100000004</v>
      </c>
      <c r="J49" s="386">
        <v>563.94749917000001</v>
      </c>
      <c r="K49" s="386">
        <v>405.84873690000001</v>
      </c>
      <c r="L49" s="386">
        <v>165.22566814000001</v>
      </c>
      <c r="M49" s="386">
        <v>39.560499741999998</v>
      </c>
      <c r="N49" s="386">
        <v>18.803547425000001</v>
      </c>
      <c r="O49" s="386">
        <v>14.253181012000001</v>
      </c>
      <c r="P49" s="386">
        <v>20.838726476000001</v>
      </c>
      <c r="Q49" s="386">
        <v>65.823429372999996</v>
      </c>
      <c r="R49" s="386">
        <v>105.89690363</v>
      </c>
      <c r="S49" s="386">
        <v>277.33273488999998</v>
      </c>
      <c r="T49" s="386">
        <v>477.51439391999997</v>
      </c>
      <c r="U49" s="386">
        <v>576.48936117999995</v>
      </c>
      <c r="V49" s="386">
        <v>564.37527076000003</v>
      </c>
      <c r="W49" s="386">
        <v>408.58552129999998</v>
      </c>
      <c r="X49" s="386">
        <v>166.20172729000001</v>
      </c>
      <c r="Y49" s="386">
        <v>37.952403357999998</v>
      </c>
      <c r="Z49" s="386">
        <v>18.360438900999998</v>
      </c>
      <c r="AA49" s="386">
        <v>15.927860283999999</v>
      </c>
      <c r="AB49" s="386">
        <v>21.332484285</v>
      </c>
      <c r="AC49" s="386">
        <v>71.243218467000005</v>
      </c>
      <c r="AD49" s="386">
        <v>108.86666696</v>
      </c>
      <c r="AE49" s="386">
        <v>283.53561087000003</v>
      </c>
      <c r="AF49" s="386">
        <v>479.97733679999999</v>
      </c>
      <c r="AG49" s="386">
        <v>589.38089927999999</v>
      </c>
      <c r="AH49" s="386">
        <v>579.05702309000003</v>
      </c>
      <c r="AI49" s="386">
        <v>416.12508552000003</v>
      </c>
      <c r="AJ49" s="386">
        <v>168.85616590999999</v>
      </c>
      <c r="AK49" s="386">
        <v>39.323258649000003</v>
      </c>
      <c r="AL49" s="386">
        <v>19.540422027000002</v>
      </c>
      <c r="AM49" s="386">
        <v>16.199105274000001</v>
      </c>
      <c r="AN49" s="386">
        <v>24.241473852999999</v>
      </c>
      <c r="AO49" s="386">
        <v>77.186702881000002</v>
      </c>
      <c r="AP49" s="386">
        <v>114.41466588999999</v>
      </c>
      <c r="AQ49" s="386">
        <v>298.22634045000001</v>
      </c>
      <c r="AR49" s="386">
        <v>487.01066012000001</v>
      </c>
      <c r="AS49" s="386">
        <v>594.47680091999996</v>
      </c>
      <c r="AT49" s="386">
        <v>586.45882108000001</v>
      </c>
      <c r="AU49" s="386">
        <v>418.23829611999997</v>
      </c>
      <c r="AV49" s="386">
        <v>175.65972435</v>
      </c>
      <c r="AW49" s="386">
        <v>47.403659793999999</v>
      </c>
      <c r="AX49" s="386">
        <v>21.031475441000001</v>
      </c>
      <c r="AY49" s="386">
        <v>16.220574546999998</v>
      </c>
      <c r="AZ49" s="902">
        <v>25.60858644</v>
      </c>
      <c r="BA49" s="358">
        <v>83.848889999999997</v>
      </c>
      <c r="BB49" s="358">
        <v>117.1808</v>
      </c>
      <c r="BC49" s="358">
        <v>302.44099999999997</v>
      </c>
      <c r="BD49" s="358">
        <v>490.64280000000002</v>
      </c>
      <c r="BE49" s="358">
        <v>592.50779999999997</v>
      </c>
      <c r="BF49" s="358">
        <v>586.93589999999995</v>
      </c>
      <c r="BG49" s="358">
        <v>417.21719999999999</v>
      </c>
      <c r="BH49" s="358">
        <v>181.47810000000001</v>
      </c>
      <c r="BI49" s="358">
        <v>50.990929999999999</v>
      </c>
      <c r="BJ49" s="358">
        <v>20.518070000000002</v>
      </c>
      <c r="BK49" s="358">
        <v>16.80048</v>
      </c>
      <c r="BL49" s="358">
        <v>27.179939999999998</v>
      </c>
      <c r="BM49" s="358">
        <v>83.708560000000006</v>
      </c>
      <c r="BN49" s="358">
        <v>117.13079999999999</v>
      </c>
      <c r="BO49" s="358">
        <v>309.98989999999998</v>
      </c>
      <c r="BP49" s="358">
        <v>494.67809999999997</v>
      </c>
      <c r="BQ49" s="358">
        <v>593.55280000000005</v>
      </c>
      <c r="BR49" s="358">
        <v>594.85239999999999</v>
      </c>
      <c r="BS49" s="358">
        <v>415.78890000000001</v>
      </c>
      <c r="BT49" s="358">
        <v>174.71209999999999</v>
      </c>
      <c r="BU49" s="358">
        <v>47.123719999999999</v>
      </c>
      <c r="BV49" s="358">
        <v>19.929870000000001</v>
      </c>
    </row>
    <row r="50" spans="1:74" ht="11.1" customHeight="1" x14ac:dyDescent="0.2">
      <c r="A50" s="6" t="s">
        <v>87</v>
      </c>
      <c r="B50" s="761" t="s">
        <v>1011</v>
      </c>
      <c r="C50" s="386">
        <v>1.1028677859</v>
      </c>
      <c r="D50" s="386">
        <v>4.3546956689999998</v>
      </c>
      <c r="E50" s="386">
        <v>18.146460184999999</v>
      </c>
      <c r="F50" s="386">
        <v>50.485898255000002</v>
      </c>
      <c r="G50" s="386">
        <v>114.16862743999999</v>
      </c>
      <c r="H50" s="386">
        <v>298.52987063</v>
      </c>
      <c r="I50" s="386">
        <v>396.8596675</v>
      </c>
      <c r="J50" s="386">
        <v>348.72672331000001</v>
      </c>
      <c r="K50" s="386">
        <v>208.02665680000001</v>
      </c>
      <c r="L50" s="386">
        <v>71.780724355999993</v>
      </c>
      <c r="M50" s="386">
        <v>13.446507005000001</v>
      </c>
      <c r="N50" s="386">
        <v>0.11442005409</v>
      </c>
      <c r="O50" s="386">
        <v>0.9542483531</v>
      </c>
      <c r="P50" s="386">
        <v>4.2971239958999998</v>
      </c>
      <c r="Q50" s="386">
        <v>18.433931212000001</v>
      </c>
      <c r="R50" s="386">
        <v>50.474030253000002</v>
      </c>
      <c r="S50" s="386">
        <v>112.50990041</v>
      </c>
      <c r="T50" s="386">
        <v>296.88973568</v>
      </c>
      <c r="U50" s="386">
        <v>400.92599295999997</v>
      </c>
      <c r="V50" s="386">
        <v>347.04024351999999</v>
      </c>
      <c r="W50" s="386">
        <v>211.6420803</v>
      </c>
      <c r="X50" s="386">
        <v>70.884925866000003</v>
      </c>
      <c r="Y50" s="386">
        <v>12.059400653000001</v>
      </c>
      <c r="Z50" s="386">
        <v>0.11442005409</v>
      </c>
      <c r="AA50" s="386">
        <v>0.9542483531</v>
      </c>
      <c r="AB50" s="386">
        <v>4.2971239958999998</v>
      </c>
      <c r="AC50" s="386">
        <v>16.461206705999999</v>
      </c>
      <c r="AD50" s="386">
        <v>49.758303106</v>
      </c>
      <c r="AE50" s="386">
        <v>111.90164851999999</v>
      </c>
      <c r="AF50" s="386">
        <v>285.28182328999998</v>
      </c>
      <c r="AG50" s="386">
        <v>407.87191831000001</v>
      </c>
      <c r="AH50" s="386">
        <v>349.45922761999998</v>
      </c>
      <c r="AI50" s="386">
        <v>213.37070790000001</v>
      </c>
      <c r="AJ50" s="386">
        <v>75.509679816000002</v>
      </c>
      <c r="AK50" s="386">
        <v>12.398265586999999</v>
      </c>
      <c r="AL50" s="386">
        <v>0.11442005409</v>
      </c>
      <c r="AM50" s="386">
        <v>0.64694763195000005</v>
      </c>
      <c r="AN50" s="386">
        <v>3.7827768617999999</v>
      </c>
      <c r="AO50" s="386">
        <v>15.021028257999999</v>
      </c>
      <c r="AP50" s="386">
        <v>48.534838923999999</v>
      </c>
      <c r="AQ50" s="386">
        <v>111.2925114</v>
      </c>
      <c r="AR50" s="386">
        <v>292.06142777999997</v>
      </c>
      <c r="AS50" s="386">
        <v>413.26198177999999</v>
      </c>
      <c r="AT50" s="386">
        <v>360.40614907000003</v>
      </c>
      <c r="AU50" s="386">
        <v>218.08533607000001</v>
      </c>
      <c r="AV50" s="386">
        <v>79.269063150999997</v>
      </c>
      <c r="AW50" s="386">
        <v>11.799124523</v>
      </c>
      <c r="AX50" s="386">
        <v>0.28842459270999998</v>
      </c>
      <c r="AY50" s="386">
        <v>0.45465956766999999</v>
      </c>
      <c r="AZ50" s="902">
        <v>3.6350284512000002</v>
      </c>
      <c r="BA50" s="358">
        <v>13.242279999999999</v>
      </c>
      <c r="BB50" s="358">
        <v>48.896790000000003</v>
      </c>
      <c r="BC50" s="358">
        <v>116.215</v>
      </c>
      <c r="BD50" s="358">
        <v>290.23390000000001</v>
      </c>
      <c r="BE50" s="358">
        <v>420.23200000000003</v>
      </c>
      <c r="BF50" s="358">
        <v>363.01960000000003</v>
      </c>
      <c r="BG50" s="358">
        <v>216.67160000000001</v>
      </c>
      <c r="BH50" s="358">
        <v>78.453199999999995</v>
      </c>
      <c r="BI50" s="358">
        <v>13.33037</v>
      </c>
      <c r="BJ50" s="358">
        <v>0.60789530000000003</v>
      </c>
      <c r="BK50" s="358">
        <v>0.71235630000000005</v>
      </c>
      <c r="BL50" s="358">
        <v>3.0761859999999999</v>
      </c>
      <c r="BM50" s="358">
        <v>12.69177</v>
      </c>
      <c r="BN50" s="358">
        <v>49.104750000000003</v>
      </c>
      <c r="BO50" s="358">
        <v>119.9615</v>
      </c>
      <c r="BP50" s="358">
        <v>285.78899999999999</v>
      </c>
      <c r="BQ50" s="358">
        <v>422.57929999999999</v>
      </c>
      <c r="BR50" s="358">
        <v>370.58420000000001</v>
      </c>
      <c r="BS50" s="358">
        <v>221.4632</v>
      </c>
      <c r="BT50" s="358">
        <v>75.962069999999997</v>
      </c>
      <c r="BU50" s="358">
        <v>12.991239999999999</v>
      </c>
      <c r="BV50" s="358">
        <v>0.60789530000000003</v>
      </c>
    </row>
    <row r="51" spans="1:74" ht="11.1" customHeight="1" x14ac:dyDescent="0.2">
      <c r="A51" s="6" t="s">
        <v>88</v>
      </c>
      <c r="B51" s="762" t="s">
        <v>1014</v>
      </c>
      <c r="C51" s="387">
        <v>9.9437452869000005</v>
      </c>
      <c r="D51" s="387">
        <v>8.6631495882999996</v>
      </c>
      <c r="E51" s="387">
        <v>12.657270084</v>
      </c>
      <c r="F51" s="387">
        <v>23.789038908999999</v>
      </c>
      <c r="G51" s="387">
        <v>47.133495388</v>
      </c>
      <c r="H51" s="387">
        <v>136.68740251</v>
      </c>
      <c r="I51" s="387">
        <v>248.35901059</v>
      </c>
      <c r="J51" s="387">
        <v>254.19606684999999</v>
      </c>
      <c r="K51" s="387">
        <v>161.63532104999999</v>
      </c>
      <c r="L51" s="387">
        <v>59.288220410000001</v>
      </c>
      <c r="M51" s="387">
        <v>16.934006989</v>
      </c>
      <c r="N51" s="387">
        <v>9.1841447094999999</v>
      </c>
      <c r="O51" s="387">
        <v>9.7942564601999997</v>
      </c>
      <c r="P51" s="387">
        <v>8.7202476707999992</v>
      </c>
      <c r="Q51" s="387">
        <v>13.194003439999999</v>
      </c>
      <c r="R51" s="387">
        <v>24.291659172999999</v>
      </c>
      <c r="S51" s="387">
        <v>46.297141404000001</v>
      </c>
      <c r="T51" s="387">
        <v>142.06521336</v>
      </c>
      <c r="U51" s="387">
        <v>254.87238715999999</v>
      </c>
      <c r="V51" s="387">
        <v>255.81496602999999</v>
      </c>
      <c r="W51" s="387">
        <v>164.88361796999999</v>
      </c>
      <c r="X51" s="387">
        <v>59.833896541999998</v>
      </c>
      <c r="Y51" s="387">
        <v>16.594588478999999</v>
      </c>
      <c r="Z51" s="387">
        <v>9.2026990900999994</v>
      </c>
      <c r="AA51" s="387">
        <v>9.9007464739</v>
      </c>
      <c r="AB51" s="387">
        <v>8.8389754585000002</v>
      </c>
      <c r="AC51" s="387">
        <v>12.880876014</v>
      </c>
      <c r="AD51" s="387">
        <v>23.505359788</v>
      </c>
      <c r="AE51" s="387">
        <v>43.937777599999997</v>
      </c>
      <c r="AF51" s="387">
        <v>134.51363187000001</v>
      </c>
      <c r="AG51" s="387">
        <v>257.77310011999998</v>
      </c>
      <c r="AH51" s="387">
        <v>259.37835546000002</v>
      </c>
      <c r="AI51" s="387">
        <v>160.57171750000001</v>
      </c>
      <c r="AJ51" s="387">
        <v>62.685883750000002</v>
      </c>
      <c r="AK51" s="387">
        <v>16.671430404999999</v>
      </c>
      <c r="AL51" s="387">
        <v>9.0995845592000002</v>
      </c>
      <c r="AM51" s="387">
        <v>9.1497577525999993</v>
      </c>
      <c r="AN51" s="387">
        <v>8.4862932216000004</v>
      </c>
      <c r="AO51" s="387">
        <v>12.079780945</v>
      </c>
      <c r="AP51" s="387">
        <v>22.327070175999999</v>
      </c>
      <c r="AQ51" s="387">
        <v>40.427112854999997</v>
      </c>
      <c r="AR51" s="387">
        <v>136.19207766</v>
      </c>
      <c r="AS51" s="387">
        <v>263.35064940000001</v>
      </c>
      <c r="AT51" s="387">
        <v>260.31170421000002</v>
      </c>
      <c r="AU51" s="387">
        <v>158.37382199999999</v>
      </c>
      <c r="AV51" s="387">
        <v>62.749358839999999</v>
      </c>
      <c r="AW51" s="387">
        <v>15.775891767999999</v>
      </c>
      <c r="AX51" s="387">
        <v>9.1209663000999992</v>
      </c>
      <c r="AY51" s="387">
        <v>8.7776634089000005</v>
      </c>
      <c r="AZ51" s="904">
        <v>8.1517550799999992</v>
      </c>
      <c r="BA51" s="360">
        <v>10.46809</v>
      </c>
      <c r="BB51" s="360">
        <v>22.016020000000001</v>
      </c>
      <c r="BC51" s="360">
        <v>42.986620000000002</v>
      </c>
      <c r="BD51" s="360">
        <v>131.57480000000001</v>
      </c>
      <c r="BE51" s="360">
        <v>260.46420000000001</v>
      </c>
      <c r="BF51" s="360">
        <v>260.8417</v>
      </c>
      <c r="BG51" s="360">
        <v>155.24760000000001</v>
      </c>
      <c r="BH51" s="360">
        <v>57.096899999999998</v>
      </c>
      <c r="BI51" s="360">
        <v>16.161269999999998</v>
      </c>
      <c r="BJ51" s="360">
        <v>9.3435839999999999</v>
      </c>
      <c r="BK51" s="360">
        <v>9.202356</v>
      </c>
      <c r="BL51" s="360">
        <v>7.4191409999999998</v>
      </c>
      <c r="BM51" s="360">
        <v>10.16619</v>
      </c>
      <c r="BN51" s="360">
        <v>21.398810000000001</v>
      </c>
      <c r="BO51" s="360">
        <v>44.631239999999998</v>
      </c>
      <c r="BP51" s="360">
        <v>127.7114</v>
      </c>
      <c r="BQ51" s="360">
        <v>263.59269999999998</v>
      </c>
      <c r="BR51" s="360">
        <v>264.74029999999999</v>
      </c>
      <c r="BS51" s="360">
        <v>159.97569999999999</v>
      </c>
      <c r="BT51" s="360">
        <v>57.793039999999998</v>
      </c>
      <c r="BU51" s="360">
        <v>15.9125</v>
      </c>
      <c r="BV51" s="360">
        <v>9.4037319999999998</v>
      </c>
    </row>
    <row r="52" spans="1:74" s="291" customFormat="1" ht="12" customHeight="1" x14ac:dyDescent="0.25">
      <c r="A52" s="293"/>
      <c r="B52" s="776" t="s">
        <v>809</v>
      </c>
      <c r="C52" s="776"/>
      <c r="D52" s="776"/>
      <c r="E52" s="776"/>
      <c r="F52" s="776"/>
      <c r="G52" s="776"/>
      <c r="H52" s="777"/>
      <c r="I52" s="776"/>
      <c r="J52" s="776"/>
      <c r="K52" s="776"/>
      <c r="L52" s="776"/>
      <c r="M52" s="776"/>
      <c r="N52" s="776"/>
      <c r="O52" s="776"/>
      <c r="P52" s="776"/>
      <c r="Q52" s="776"/>
      <c r="R52" s="778"/>
      <c r="S52" s="301"/>
      <c r="T52" s="301"/>
      <c r="U52" s="301"/>
      <c r="V52" s="301"/>
      <c r="W52" s="301"/>
      <c r="X52" s="301"/>
      <c r="Y52" s="301"/>
      <c r="Z52" s="301"/>
      <c r="AA52" s="301"/>
      <c r="AB52" s="301"/>
      <c r="AC52" s="302"/>
      <c r="AD52" s="302"/>
      <c r="AE52" s="302"/>
      <c r="AF52" s="302"/>
      <c r="AG52" s="302"/>
      <c r="AH52" s="302"/>
      <c r="AI52" s="302"/>
      <c r="AJ52" s="302"/>
      <c r="AK52" s="302"/>
      <c r="AL52" s="302"/>
      <c r="AM52" s="302"/>
      <c r="AN52" s="302"/>
      <c r="AO52" s="302"/>
      <c r="AP52" s="302"/>
      <c r="AQ52" s="302"/>
      <c r="AR52" s="302"/>
      <c r="AS52" s="302"/>
      <c r="AT52" s="302"/>
      <c r="AU52" s="302"/>
      <c r="AV52" s="302"/>
      <c r="AW52" s="302"/>
      <c r="AX52" s="302"/>
      <c r="AY52" s="696"/>
      <c r="AZ52" s="696"/>
      <c r="BA52" s="696"/>
      <c r="BB52" s="696"/>
      <c r="BC52" s="696"/>
      <c r="BD52" s="696"/>
      <c r="BE52" s="696"/>
      <c r="BF52" s="696"/>
      <c r="BG52" s="696"/>
      <c r="BH52" s="696"/>
      <c r="BI52" s="696"/>
      <c r="BJ52" s="302"/>
      <c r="BK52" s="302"/>
      <c r="BL52" s="302"/>
      <c r="BM52" s="302"/>
      <c r="BN52" s="302"/>
      <c r="BO52" s="302"/>
      <c r="BP52" s="302"/>
      <c r="BQ52" s="302"/>
      <c r="BR52" s="302"/>
      <c r="BS52" s="302"/>
      <c r="BT52" s="302"/>
      <c r="BU52" s="302"/>
      <c r="BV52" s="302"/>
    </row>
    <row r="53" spans="1:74" s="191" customFormat="1" ht="12" customHeight="1" x14ac:dyDescent="0.2">
      <c r="A53" s="189"/>
      <c r="B53" s="994" t="str">
        <f>Dates!$G$2</f>
        <v>EIA completed modeling and analysis for this report on Monday, March 9, 2026.</v>
      </c>
      <c r="C53" s="995"/>
      <c r="D53" s="995"/>
      <c r="E53" s="995"/>
      <c r="F53" s="995"/>
      <c r="G53" s="995"/>
      <c r="H53" s="995"/>
      <c r="I53" s="995"/>
      <c r="J53" s="995"/>
      <c r="K53" s="995"/>
      <c r="L53" s="995"/>
      <c r="M53" s="995"/>
      <c r="N53" s="995"/>
      <c r="O53" s="995"/>
      <c r="P53" s="995"/>
      <c r="Q53" s="995"/>
      <c r="R53" s="779"/>
      <c r="AY53" s="848"/>
      <c r="AZ53" s="848"/>
      <c r="BA53" s="848"/>
      <c r="BB53" s="848"/>
      <c r="BC53" s="717"/>
      <c r="BD53" s="717"/>
      <c r="BE53" s="717"/>
      <c r="BF53" s="717"/>
      <c r="BG53" s="848"/>
      <c r="BH53" s="848"/>
      <c r="BI53" s="848"/>
      <c r="BJ53" s="200"/>
    </row>
    <row r="54" spans="1:74" s="191" customFormat="1" ht="12" customHeight="1" x14ac:dyDescent="0.2">
      <c r="A54" s="189"/>
      <c r="B54" s="993" t="s">
        <v>482</v>
      </c>
      <c r="C54" s="986"/>
      <c r="D54" s="986"/>
      <c r="E54" s="986"/>
      <c r="F54" s="986"/>
      <c r="G54" s="986"/>
      <c r="H54" s="986"/>
      <c r="I54" s="986"/>
      <c r="J54" s="986"/>
      <c r="K54" s="986"/>
      <c r="L54" s="986"/>
      <c r="M54" s="986"/>
      <c r="N54" s="986"/>
      <c r="O54" s="986"/>
      <c r="P54" s="986"/>
      <c r="Q54" s="986"/>
      <c r="R54" s="95"/>
      <c r="AY54" s="848"/>
      <c r="AZ54" s="848"/>
      <c r="BA54" s="848"/>
      <c r="BB54" s="848"/>
      <c r="BC54" s="717"/>
      <c r="BD54" s="717"/>
      <c r="BE54" s="717"/>
      <c r="BF54" s="717"/>
      <c r="BG54" s="848"/>
      <c r="BH54" s="848"/>
      <c r="BI54" s="848"/>
      <c r="BJ54" s="200"/>
    </row>
    <row r="55" spans="1:74" s="191" customFormat="1" ht="12" customHeight="1" x14ac:dyDescent="0.2">
      <c r="A55" s="192"/>
      <c r="B55" s="985" t="s">
        <v>1406</v>
      </c>
      <c r="C55" s="986"/>
      <c r="D55" s="986"/>
      <c r="E55" s="986"/>
      <c r="F55" s="986"/>
      <c r="G55" s="986"/>
      <c r="H55" s="986"/>
      <c r="I55" s="986"/>
      <c r="J55" s="986"/>
      <c r="K55" s="986"/>
      <c r="L55" s="986"/>
      <c r="M55" s="986"/>
      <c r="N55" s="986"/>
      <c r="O55" s="986"/>
      <c r="P55" s="986"/>
      <c r="Q55" s="986"/>
      <c r="R55" s="95"/>
      <c r="AY55" s="848"/>
      <c r="AZ55" s="848"/>
      <c r="BA55" s="848"/>
      <c r="BB55" s="848"/>
      <c r="BC55" s="848"/>
      <c r="BD55" s="717"/>
      <c r="BE55" s="717"/>
      <c r="BF55" s="717"/>
      <c r="BG55" s="848"/>
      <c r="BH55" s="848"/>
      <c r="BI55" s="848"/>
      <c r="BJ55" s="200"/>
    </row>
    <row r="56" spans="1:74" s="191" customFormat="1" ht="12.75" x14ac:dyDescent="0.2">
      <c r="A56" s="192"/>
      <c r="B56" s="780" t="s">
        <v>747</v>
      </c>
      <c r="C56" s="812"/>
      <c r="D56" s="812"/>
      <c r="E56" s="812"/>
      <c r="F56" s="812"/>
      <c r="G56" s="812"/>
      <c r="H56" s="812"/>
      <c r="I56" s="812"/>
      <c r="J56" s="812"/>
      <c r="K56" s="812"/>
      <c r="L56" s="812"/>
      <c r="M56" s="812"/>
      <c r="N56" s="812"/>
      <c r="O56" s="812"/>
      <c r="P56" s="812"/>
      <c r="Q56" s="310"/>
      <c r="R56" s="95"/>
      <c r="AY56" s="848"/>
      <c r="AZ56" s="848"/>
      <c r="BA56" s="848"/>
      <c r="BB56" s="848"/>
      <c r="BC56" s="848"/>
      <c r="BD56" s="717"/>
      <c r="BE56" s="717"/>
      <c r="BF56" s="717"/>
      <c r="BG56" s="848"/>
      <c r="BH56" s="848"/>
      <c r="BI56" s="848"/>
      <c r="BJ56" s="200"/>
    </row>
    <row r="57" spans="1:74" s="191" customFormat="1" ht="12" customHeight="1" x14ac:dyDescent="0.2">
      <c r="A57" s="192"/>
      <c r="B57" s="980" t="s">
        <v>92</v>
      </c>
      <c r="C57" s="981"/>
      <c r="D57" s="981"/>
      <c r="E57" s="981"/>
      <c r="F57" s="981"/>
      <c r="G57" s="981"/>
      <c r="H57" s="981"/>
      <c r="I57" s="981"/>
      <c r="J57" s="981"/>
      <c r="K57" s="981"/>
      <c r="L57" s="981"/>
      <c r="M57" s="981"/>
      <c r="N57" s="981"/>
      <c r="O57" s="981"/>
      <c r="P57" s="981"/>
      <c r="Q57" s="982"/>
      <c r="R57" s="95"/>
      <c r="AY57" s="848"/>
      <c r="AZ57" s="848"/>
      <c r="BA57" s="848"/>
      <c r="BB57" s="848"/>
      <c r="BC57" s="848"/>
      <c r="BD57" s="717"/>
      <c r="BE57" s="717"/>
      <c r="BF57" s="717"/>
      <c r="BG57" s="848"/>
      <c r="BH57" s="848"/>
      <c r="BI57" s="848"/>
      <c r="BJ57" s="200"/>
    </row>
    <row r="58" spans="1:74" s="191" customFormat="1" ht="12" customHeight="1" x14ac:dyDescent="0.2">
      <c r="A58" s="192"/>
      <c r="B58" s="980" t="s">
        <v>197</v>
      </c>
      <c r="C58" s="981"/>
      <c r="D58" s="981"/>
      <c r="E58" s="981"/>
      <c r="F58" s="981"/>
      <c r="G58" s="981"/>
      <c r="H58" s="981"/>
      <c r="I58" s="981"/>
      <c r="J58" s="981"/>
      <c r="K58" s="981"/>
      <c r="L58" s="981"/>
      <c r="M58" s="981"/>
      <c r="N58" s="981"/>
      <c r="O58" s="981"/>
      <c r="P58" s="981"/>
      <c r="Q58" s="982"/>
      <c r="R58" s="95"/>
      <c r="AY58" s="848"/>
      <c r="AZ58" s="848"/>
      <c r="BA58" s="848"/>
      <c r="BB58" s="848"/>
      <c r="BC58" s="848"/>
      <c r="BD58" s="717"/>
      <c r="BE58" s="717"/>
      <c r="BF58" s="717"/>
      <c r="BG58" s="848"/>
      <c r="BH58" s="848"/>
      <c r="BI58" s="848"/>
      <c r="BJ58" s="200"/>
    </row>
    <row r="59" spans="1:74" s="191" customFormat="1" ht="12" customHeight="1" x14ac:dyDescent="0.2">
      <c r="A59" s="192"/>
      <c r="B59" s="980" t="s">
        <v>93</v>
      </c>
      <c r="C59" s="981"/>
      <c r="D59" s="981"/>
      <c r="E59" s="981"/>
      <c r="F59" s="981"/>
      <c r="G59" s="981"/>
      <c r="H59" s="981"/>
      <c r="I59" s="981"/>
      <c r="J59" s="981"/>
      <c r="K59" s="981"/>
      <c r="L59" s="981"/>
      <c r="M59" s="981"/>
      <c r="N59" s="981"/>
      <c r="O59" s="981"/>
      <c r="P59" s="981"/>
      <c r="Q59" s="982"/>
      <c r="R59" s="95"/>
      <c r="AY59" s="848"/>
      <c r="AZ59" s="848"/>
      <c r="BA59" s="848"/>
      <c r="BB59" s="848"/>
      <c r="BC59" s="848"/>
      <c r="BD59" s="717"/>
      <c r="BE59" s="717"/>
      <c r="BF59" s="717"/>
      <c r="BG59" s="848"/>
      <c r="BH59" s="848"/>
      <c r="BI59" s="848"/>
      <c r="BJ59" s="200"/>
    </row>
    <row r="60" spans="1:74" s="191" customFormat="1" ht="12" customHeight="1" x14ac:dyDescent="0.2">
      <c r="A60" s="158"/>
      <c r="B60" s="974" t="s">
        <v>823</v>
      </c>
      <c r="C60" s="974"/>
      <c r="D60" s="974"/>
      <c r="E60" s="974"/>
      <c r="F60" s="974"/>
      <c r="G60" s="974"/>
      <c r="H60" s="974"/>
      <c r="I60" s="974"/>
      <c r="J60" s="974"/>
      <c r="K60" s="974"/>
      <c r="L60" s="974"/>
      <c r="M60" s="974"/>
      <c r="N60" s="974"/>
      <c r="O60" s="974"/>
      <c r="P60" s="974"/>
      <c r="Q60" s="974"/>
      <c r="R60" s="974"/>
      <c r="AY60" s="848"/>
      <c r="AZ60" s="848"/>
      <c r="BA60" s="848"/>
      <c r="BB60" s="848"/>
      <c r="BC60" s="848"/>
      <c r="BD60" s="717"/>
      <c r="BE60" s="717"/>
      <c r="BF60" s="717"/>
      <c r="BG60" s="848"/>
      <c r="BH60" s="848"/>
      <c r="BI60" s="848"/>
      <c r="BJ60" s="200"/>
    </row>
    <row r="61" spans="1:74" ht="12.75" x14ac:dyDescent="0.2">
      <c r="A61" s="158"/>
      <c r="B61" s="980" t="s">
        <v>1556</v>
      </c>
      <c r="C61" s="981"/>
      <c r="D61" s="981"/>
      <c r="E61" s="981"/>
      <c r="F61" s="981"/>
      <c r="G61" s="981"/>
      <c r="H61" s="981"/>
      <c r="I61" s="981"/>
      <c r="J61" s="981"/>
      <c r="K61" s="981"/>
      <c r="L61" s="981"/>
      <c r="M61" s="981"/>
      <c r="N61" s="981"/>
      <c r="O61" s="981"/>
      <c r="P61" s="981"/>
      <c r="Q61" s="982"/>
      <c r="BK61" s="132"/>
      <c r="BL61" s="132"/>
      <c r="BM61" s="132"/>
      <c r="BN61" s="132"/>
      <c r="BO61" s="132"/>
      <c r="BP61" s="132"/>
      <c r="BQ61" s="132"/>
      <c r="BR61" s="132"/>
      <c r="BS61" s="132"/>
      <c r="BT61" s="132"/>
      <c r="BU61" s="132"/>
      <c r="BV61" s="132"/>
    </row>
    <row r="62" spans="1:74" ht="12.75" x14ac:dyDescent="0.2">
      <c r="A62" s="158"/>
      <c r="B62" s="1001" t="s">
        <v>1448</v>
      </c>
      <c r="C62" s="982"/>
      <c r="D62" s="982"/>
      <c r="E62" s="982"/>
      <c r="F62" s="982"/>
      <c r="G62" s="982"/>
      <c r="H62" s="982"/>
      <c r="I62" s="982"/>
      <c r="J62" s="982"/>
      <c r="K62" s="982"/>
      <c r="L62" s="982"/>
      <c r="M62" s="982"/>
      <c r="N62" s="982"/>
      <c r="O62" s="982"/>
      <c r="P62" s="982"/>
      <c r="Q62" s="982"/>
      <c r="BK62" s="132"/>
      <c r="BL62" s="132"/>
      <c r="BM62" s="132"/>
      <c r="BN62" s="132"/>
      <c r="BO62" s="132"/>
      <c r="BP62" s="132"/>
      <c r="BQ62" s="132"/>
      <c r="BR62" s="132"/>
      <c r="BS62" s="132"/>
      <c r="BT62" s="132"/>
      <c r="BU62" s="132"/>
      <c r="BV62" s="132"/>
    </row>
    <row r="63" spans="1:74" x14ac:dyDescent="0.15">
      <c r="BK63" s="132"/>
      <c r="BL63" s="132"/>
      <c r="BM63" s="132"/>
      <c r="BN63" s="132"/>
      <c r="BO63" s="132"/>
      <c r="BP63" s="132"/>
      <c r="BQ63" s="132"/>
      <c r="BR63" s="132"/>
      <c r="BS63" s="132"/>
      <c r="BT63" s="132"/>
      <c r="BU63" s="132"/>
      <c r="BV63" s="132"/>
    </row>
    <row r="64" spans="1:74" x14ac:dyDescent="0.15">
      <c r="BK64" s="132"/>
      <c r="BL64" s="132"/>
      <c r="BM64" s="132"/>
      <c r="BN64" s="132"/>
      <c r="BO64" s="132"/>
      <c r="BP64" s="132"/>
      <c r="BQ64" s="132"/>
      <c r="BR64" s="132"/>
      <c r="BS64" s="132"/>
      <c r="BT64" s="132"/>
      <c r="BU64" s="132"/>
      <c r="BV64" s="132"/>
    </row>
    <row r="65" spans="63:74" x14ac:dyDescent="0.15">
      <c r="BK65" s="132"/>
      <c r="BL65" s="132"/>
      <c r="BM65" s="132"/>
      <c r="BN65" s="132"/>
      <c r="BO65" s="132"/>
      <c r="BP65" s="132"/>
      <c r="BQ65" s="132"/>
      <c r="BR65" s="132"/>
      <c r="BS65" s="132"/>
      <c r="BT65" s="132"/>
      <c r="BU65" s="132"/>
      <c r="BV65" s="132"/>
    </row>
    <row r="66" spans="63:74" x14ac:dyDescent="0.15">
      <c r="BK66" s="132"/>
      <c r="BL66" s="132"/>
      <c r="BM66" s="132"/>
      <c r="BN66" s="132"/>
      <c r="BO66" s="132"/>
      <c r="BP66" s="132"/>
      <c r="BQ66" s="132"/>
      <c r="BR66" s="132"/>
      <c r="BS66" s="132"/>
      <c r="BT66" s="132"/>
      <c r="BU66" s="132"/>
      <c r="BV66" s="132"/>
    </row>
    <row r="67" spans="63:74" x14ac:dyDescent="0.15">
      <c r="BK67" s="132"/>
      <c r="BL67" s="132"/>
      <c r="BM67" s="132"/>
      <c r="BN67" s="132"/>
      <c r="BO67" s="132"/>
      <c r="BP67" s="132"/>
      <c r="BQ67" s="132"/>
      <c r="BR67" s="132"/>
      <c r="BS67" s="132"/>
      <c r="BT67" s="132"/>
      <c r="BU67" s="132"/>
      <c r="BV67" s="132"/>
    </row>
    <row r="68" spans="63:74" x14ac:dyDescent="0.15">
      <c r="BK68" s="132"/>
      <c r="BL68" s="132"/>
      <c r="BM68" s="132"/>
      <c r="BN68" s="132"/>
      <c r="BO68" s="132"/>
      <c r="BP68" s="132"/>
      <c r="BQ68" s="132"/>
      <c r="BR68" s="132"/>
      <c r="BS68" s="132"/>
      <c r="BT68" s="132"/>
      <c r="BU68" s="132"/>
      <c r="BV68" s="132"/>
    </row>
    <row r="69" spans="63:74" x14ac:dyDescent="0.15">
      <c r="BK69" s="132"/>
      <c r="BL69" s="132"/>
      <c r="BM69" s="132"/>
      <c r="BN69" s="132"/>
      <c r="BO69" s="132"/>
      <c r="BP69" s="132"/>
      <c r="BQ69" s="132"/>
      <c r="BR69" s="132"/>
      <c r="BS69" s="132"/>
      <c r="BT69" s="132"/>
      <c r="BU69" s="132"/>
      <c r="BV69" s="132"/>
    </row>
    <row r="70" spans="63:74" x14ac:dyDescent="0.15">
      <c r="BK70" s="132"/>
      <c r="BL70" s="132"/>
      <c r="BM70" s="132"/>
      <c r="BN70" s="132"/>
      <c r="BO70" s="132"/>
      <c r="BP70" s="132"/>
      <c r="BQ70" s="132"/>
      <c r="BR70" s="132"/>
      <c r="BS70" s="132"/>
      <c r="BT70" s="132"/>
      <c r="BU70" s="132"/>
      <c r="BV70" s="132"/>
    </row>
    <row r="71" spans="63:74" x14ac:dyDescent="0.15">
      <c r="BK71" s="132"/>
      <c r="BL71" s="132"/>
      <c r="BM71" s="132"/>
      <c r="BN71" s="132"/>
      <c r="BO71" s="132"/>
      <c r="BP71" s="132"/>
      <c r="BQ71" s="132"/>
      <c r="BR71" s="132"/>
      <c r="BS71" s="132"/>
      <c r="BT71" s="132"/>
      <c r="BU71" s="132"/>
      <c r="BV71" s="132"/>
    </row>
    <row r="72" spans="63:74" x14ac:dyDescent="0.15">
      <c r="BK72" s="132"/>
      <c r="BL72" s="132"/>
      <c r="BM72" s="132"/>
      <c r="BN72" s="132"/>
      <c r="BO72" s="132"/>
      <c r="BP72" s="132"/>
      <c r="BQ72" s="132"/>
      <c r="BR72" s="132"/>
      <c r="BS72" s="132"/>
      <c r="BT72" s="132"/>
      <c r="BU72" s="132"/>
      <c r="BV72" s="132"/>
    </row>
    <row r="73" spans="63:74" x14ac:dyDescent="0.15">
      <c r="BK73" s="132"/>
      <c r="BL73" s="132"/>
      <c r="BM73" s="132"/>
      <c r="BN73" s="132"/>
      <c r="BO73" s="132"/>
      <c r="BP73" s="132"/>
      <c r="BQ73" s="132"/>
      <c r="BR73" s="132"/>
      <c r="BS73" s="132"/>
      <c r="BT73" s="132"/>
      <c r="BU73" s="132"/>
      <c r="BV73" s="132"/>
    </row>
    <row r="74" spans="63:74" x14ac:dyDescent="0.15">
      <c r="BK74" s="132"/>
      <c r="BL74" s="132"/>
      <c r="BM74" s="132"/>
      <c r="BN74" s="132"/>
      <c r="BO74" s="132"/>
      <c r="BP74" s="132"/>
      <c r="BQ74" s="132"/>
      <c r="BR74" s="132"/>
      <c r="BS74" s="132"/>
      <c r="BT74" s="132"/>
      <c r="BU74" s="132"/>
      <c r="BV74" s="132"/>
    </row>
    <row r="75" spans="63:74" x14ac:dyDescent="0.15">
      <c r="BK75" s="132"/>
      <c r="BL75" s="132"/>
      <c r="BM75" s="132"/>
      <c r="BN75" s="132"/>
      <c r="BO75" s="132"/>
      <c r="BP75" s="132"/>
      <c r="BQ75" s="132"/>
      <c r="BR75" s="132"/>
      <c r="BS75" s="132"/>
      <c r="BT75" s="132"/>
      <c r="BU75" s="132"/>
      <c r="BV75" s="132"/>
    </row>
    <row r="76" spans="63:74" x14ac:dyDescent="0.15">
      <c r="BK76" s="132"/>
      <c r="BL76" s="132"/>
      <c r="BM76" s="132"/>
      <c r="BN76" s="132"/>
      <c r="BO76" s="132"/>
      <c r="BP76" s="132"/>
      <c r="BQ76" s="132"/>
      <c r="BR76" s="132"/>
      <c r="BS76" s="132"/>
      <c r="BT76" s="132"/>
      <c r="BU76" s="132"/>
      <c r="BV76" s="132"/>
    </row>
    <row r="77" spans="63:74" x14ac:dyDescent="0.15">
      <c r="BK77" s="132"/>
      <c r="BL77" s="132"/>
      <c r="BM77" s="132"/>
      <c r="BN77" s="132"/>
      <c r="BO77" s="132"/>
      <c r="BP77" s="132"/>
      <c r="BQ77" s="132"/>
      <c r="BR77" s="132"/>
      <c r="BS77" s="132"/>
      <c r="BT77" s="132"/>
      <c r="BU77" s="132"/>
      <c r="BV77" s="132"/>
    </row>
    <row r="78" spans="63:74" x14ac:dyDescent="0.15">
      <c r="BK78" s="132"/>
      <c r="BL78" s="132"/>
      <c r="BM78" s="132"/>
      <c r="BN78" s="132"/>
      <c r="BO78" s="132"/>
      <c r="BP78" s="132"/>
      <c r="BQ78" s="132"/>
      <c r="BR78" s="132"/>
      <c r="BS78" s="132"/>
      <c r="BT78" s="132"/>
      <c r="BU78" s="132"/>
      <c r="BV78" s="132"/>
    </row>
    <row r="79" spans="63:74" x14ac:dyDescent="0.15">
      <c r="BK79" s="132"/>
      <c r="BL79" s="132"/>
      <c r="BM79" s="132"/>
      <c r="BN79" s="132"/>
      <c r="BO79" s="132"/>
      <c r="BP79" s="132"/>
      <c r="BQ79" s="132"/>
      <c r="BR79" s="132"/>
      <c r="BS79" s="132"/>
      <c r="BT79" s="132"/>
      <c r="BU79" s="132"/>
      <c r="BV79" s="132"/>
    </row>
    <row r="80" spans="63:74" x14ac:dyDescent="0.15">
      <c r="BK80" s="132"/>
      <c r="BL80" s="132"/>
      <c r="BM80" s="132"/>
      <c r="BN80" s="132"/>
      <c r="BO80" s="132"/>
      <c r="BP80" s="132"/>
      <c r="BQ80" s="132"/>
      <c r="BR80" s="132"/>
      <c r="BS80" s="132"/>
      <c r="BT80" s="132"/>
      <c r="BU80" s="132"/>
      <c r="BV80" s="132"/>
    </row>
    <row r="81" spans="63:74" x14ac:dyDescent="0.15">
      <c r="BK81" s="132"/>
      <c r="BL81" s="132"/>
      <c r="BM81" s="132"/>
      <c r="BN81" s="132"/>
      <c r="BO81" s="132"/>
      <c r="BP81" s="132"/>
      <c r="BQ81" s="132"/>
      <c r="BR81" s="132"/>
      <c r="BS81" s="132"/>
      <c r="BT81" s="132"/>
      <c r="BU81" s="132"/>
      <c r="BV81" s="132"/>
    </row>
    <row r="82" spans="63:74" x14ac:dyDescent="0.15">
      <c r="BK82" s="132"/>
      <c r="BL82" s="132"/>
      <c r="BM82" s="132"/>
      <c r="BN82" s="132"/>
      <c r="BO82" s="132"/>
      <c r="BP82" s="132"/>
      <c r="BQ82" s="132"/>
      <c r="BR82" s="132"/>
      <c r="BS82" s="132"/>
      <c r="BT82" s="132"/>
      <c r="BU82" s="132"/>
      <c r="BV82" s="132"/>
    </row>
    <row r="83" spans="63:74" x14ac:dyDescent="0.15">
      <c r="BK83" s="132"/>
      <c r="BL83" s="132"/>
      <c r="BM83" s="132"/>
      <c r="BN83" s="132"/>
      <c r="BO83" s="132"/>
      <c r="BP83" s="132"/>
      <c r="BQ83" s="132"/>
      <c r="BR83" s="132"/>
      <c r="BS83" s="132"/>
      <c r="BT83" s="132"/>
      <c r="BU83" s="132"/>
      <c r="BV83" s="132"/>
    </row>
    <row r="84" spans="63:74" x14ac:dyDescent="0.15">
      <c r="BK84" s="132"/>
      <c r="BL84" s="132"/>
      <c r="BM84" s="132"/>
      <c r="BN84" s="132"/>
      <c r="BO84" s="132"/>
      <c r="BP84" s="132"/>
      <c r="BQ84" s="132"/>
      <c r="BR84" s="132"/>
      <c r="BS84" s="132"/>
      <c r="BT84" s="132"/>
      <c r="BU84" s="132"/>
      <c r="BV84" s="132"/>
    </row>
    <row r="85" spans="63:74" x14ac:dyDescent="0.15">
      <c r="BK85" s="132"/>
      <c r="BL85" s="132"/>
      <c r="BM85" s="132"/>
      <c r="BN85" s="132"/>
      <c r="BO85" s="132"/>
      <c r="BP85" s="132"/>
      <c r="BQ85" s="132"/>
      <c r="BR85" s="132"/>
      <c r="BS85" s="132"/>
      <c r="BT85" s="132"/>
      <c r="BU85" s="132"/>
      <c r="BV85" s="132"/>
    </row>
    <row r="86" spans="63:74" x14ac:dyDescent="0.15">
      <c r="BK86" s="132"/>
      <c r="BL86" s="132"/>
      <c r="BM86" s="132"/>
      <c r="BN86" s="132"/>
      <c r="BO86" s="132"/>
      <c r="BP86" s="132"/>
      <c r="BQ86" s="132"/>
      <c r="BR86" s="132"/>
      <c r="BS86" s="132"/>
      <c r="BT86" s="132"/>
      <c r="BU86" s="132"/>
      <c r="BV86" s="132"/>
    </row>
    <row r="87" spans="63:74" x14ac:dyDescent="0.15">
      <c r="BK87" s="132"/>
      <c r="BL87" s="132"/>
      <c r="BM87" s="132"/>
      <c r="BN87" s="132"/>
      <c r="BO87" s="132"/>
      <c r="BP87" s="132"/>
      <c r="BQ87" s="132"/>
      <c r="BR87" s="132"/>
      <c r="BS87" s="132"/>
      <c r="BT87" s="132"/>
      <c r="BU87" s="132"/>
      <c r="BV87" s="132"/>
    </row>
    <row r="88" spans="63:74" x14ac:dyDescent="0.15">
      <c r="BK88" s="132"/>
      <c r="BL88" s="132"/>
      <c r="BM88" s="132"/>
      <c r="BN88" s="132"/>
      <c r="BO88" s="132"/>
      <c r="BP88" s="132"/>
      <c r="BQ88" s="132"/>
      <c r="BR88" s="132"/>
      <c r="BS88" s="132"/>
      <c r="BT88" s="132"/>
      <c r="BU88" s="132"/>
      <c r="BV88" s="132"/>
    </row>
    <row r="89" spans="63:74" x14ac:dyDescent="0.15">
      <c r="BK89" s="132"/>
      <c r="BL89" s="132"/>
      <c r="BM89" s="132"/>
      <c r="BN89" s="132"/>
      <c r="BO89" s="132"/>
      <c r="BP89" s="132"/>
      <c r="BQ89" s="132"/>
      <c r="BR89" s="132"/>
      <c r="BS89" s="132"/>
      <c r="BT89" s="132"/>
      <c r="BU89" s="132"/>
      <c r="BV89" s="132"/>
    </row>
    <row r="90" spans="63:74" x14ac:dyDescent="0.15">
      <c r="BK90" s="132"/>
      <c r="BL90" s="132"/>
      <c r="BM90" s="132"/>
      <c r="BN90" s="132"/>
      <c r="BO90" s="132"/>
      <c r="BP90" s="132"/>
      <c r="BQ90" s="132"/>
      <c r="BR90" s="132"/>
      <c r="BS90" s="132"/>
      <c r="BT90" s="132"/>
      <c r="BU90" s="132"/>
      <c r="BV90" s="132"/>
    </row>
    <row r="91" spans="63:74" x14ac:dyDescent="0.15">
      <c r="BK91" s="132"/>
      <c r="BL91" s="132"/>
      <c r="BM91" s="132"/>
      <c r="BN91" s="132"/>
      <c r="BO91" s="132"/>
      <c r="BP91" s="132"/>
      <c r="BQ91" s="132"/>
      <c r="BR91" s="132"/>
      <c r="BS91" s="132"/>
      <c r="BT91" s="132"/>
      <c r="BU91" s="132"/>
      <c r="BV91" s="132"/>
    </row>
    <row r="92" spans="63:74" x14ac:dyDescent="0.15">
      <c r="BK92" s="132"/>
      <c r="BL92" s="132"/>
      <c r="BM92" s="132"/>
      <c r="BN92" s="132"/>
      <c r="BO92" s="132"/>
      <c r="BP92" s="132"/>
      <c r="BQ92" s="132"/>
      <c r="BR92" s="132"/>
      <c r="BS92" s="132"/>
      <c r="BT92" s="132"/>
      <c r="BU92" s="132"/>
      <c r="BV92" s="132"/>
    </row>
    <row r="93" spans="63:74" x14ac:dyDescent="0.15">
      <c r="BK93" s="132"/>
      <c r="BL93" s="132"/>
      <c r="BM93" s="132"/>
      <c r="BN93" s="132"/>
      <c r="BO93" s="132"/>
      <c r="BP93" s="132"/>
      <c r="BQ93" s="132"/>
      <c r="BR93" s="132"/>
      <c r="BS93" s="132"/>
      <c r="BT93" s="132"/>
      <c r="BU93" s="132"/>
      <c r="BV93" s="132"/>
    </row>
    <row r="94" spans="63:74" x14ac:dyDescent="0.15">
      <c r="BK94" s="132"/>
      <c r="BL94" s="132"/>
      <c r="BM94" s="132"/>
      <c r="BN94" s="132"/>
      <c r="BO94" s="132"/>
      <c r="BP94" s="132"/>
      <c r="BQ94" s="132"/>
      <c r="BR94" s="132"/>
      <c r="BS94" s="132"/>
      <c r="BT94" s="132"/>
      <c r="BU94" s="132"/>
      <c r="BV94" s="132"/>
    </row>
    <row r="95" spans="63:74" x14ac:dyDescent="0.15">
      <c r="BK95" s="132"/>
      <c r="BL95" s="132"/>
      <c r="BM95" s="132"/>
      <c r="BN95" s="132"/>
      <c r="BO95" s="132"/>
      <c r="BP95" s="132"/>
      <c r="BQ95" s="132"/>
      <c r="BR95" s="132"/>
      <c r="BS95" s="132"/>
      <c r="BT95" s="132"/>
      <c r="BU95" s="132"/>
      <c r="BV95" s="132"/>
    </row>
    <row r="96" spans="63:74" x14ac:dyDescent="0.15">
      <c r="BK96" s="132"/>
      <c r="BL96" s="132"/>
      <c r="BM96" s="132"/>
      <c r="BN96" s="132"/>
      <c r="BO96" s="132"/>
      <c r="BP96" s="132"/>
      <c r="BQ96" s="132"/>
      <c r="BR96" s="132"/>
      <c r="BS96" s="132"/>
      <c r="BT96" s="132"/>
      <c r="BU96" s="132"/>
      <c r="BV96" s="132"/>
    </row>
    <row r="97" spans="63:74" x14ac:dyDescent="0.15">
      <c r="BK97" s="132"/>
      <c r="BL97" s="132"/>
      <c r="BM97" s="132"/>
      <c r="BN97" s="132"/>
      <c r="BO97" s="132"/>
      <c r="BP97" s="132"/>
      <c r="BQ97" s="132"/>
      <c r="BR97" s="132"/>
      <c r="BS97" s="132"/>
      <c r="BT97" s="132"/>
      <c r="BU97" s="132"/>
      <c r="BV97" s="132"/>
    </row>
    <row r="98" spans="63:74" x14ac:dyDescent="0.15">
      <c r="BK98" s="132"/>
      <c r="BL98" s="132"/>
      <c r="BM98" s="132"/>
      <c r="BN98" s="132"/>
      <c r="BO98" s="132"/>
      <c r="BP98" s="132"/>
      <c r="BQ98" s="132"/>
      <c r="BR98" s="132"/>
      <c r="BS98" s="132"/>
      <c r="BT98" s="132"/>
      <c r="BU98" s="132"/>
      <c r="BV98" s="132"/>
    </row>
    <row r="99" spans="63:74" x14ac:dyDescent="0.15">
      <c r="BK99" s="132"/>
      <c r="BL99" s="132"/>
      <c r="BM99" s="132"/>
      <c r="BN99" s="132"/>
      <c r="BO99" s="132"/>
      <c r="BP99" s="132"/>
      <c r="BQ99" s="132"/>
      <c r="BR99" s="132"/>
      <c r="BS99" s="132"/>
      <c r="BT99" s="132"/>
      <c r="BU99" s="132"/>
      <c r="BV99" s="132"/>
    </row>
    <row r="100" spans="63:74" x14ac:dyDescent="0.15">
      <c r="BK100" s="132"/>
      <c r="BL100" s="132"/>
      <c r="BM100" s="132"/>
      <c r="BN100" s="132"/>
      <c r="BO100" s="132"/>
      <c r="BP100" s="132"/>
      <c r="BQ100" s="132"/>
      <c r="BR100" s="132"/>
      <c r="BS100" s="132"/>
      <c r="BT100" s="132"/>
      <c r="BU100" s="132"/>
      <c r="BV100" s="132"/>
    </row>
    <row r="101" spans="63:74" x14ac:dyDescent="0.15">
      <c r="BK101" s="132"/>
      <c r="BL101" s="132"/>
      <c r="BM101" s="132"/>
      <c r="BN101" s="132"/>
      <c r="BO101" s="132"/>
      <c r="BP101" s="132"/>
      <c r="BQ101" s="132"/>
      <c r="BR101" s="132"/>
      <c r="BS101" s="132"/>
      <c r="BT101" s="132"/>
      <c r="BU101" s="132"/>
      <c r="BV101" s="132"/>
    </row>
    <row r="102" spans="63:74" x14ac:dyDescent="0.15">
      <c r="BK102" s="132"/>
      <c r="BL102" s="132"/>
      <c r="BM102" s="132"/>
      <c r="BN102" s="132"/>
      <c r="BO102" s="132"/>
      <c r="BP102" s="132"/>
      <c r="BQ102" s="132"/>
      <c r="BR102" s="132"/>
      <c r="BS102" s="132"/>
      <c r="BT102" s="132"/>
      <c r="BU102" s="132"/>
      <c r="BV102" s="132"/>
    </row>
    <row r="103" spans="63:74" x14ac:dyDescent="0.15">
      <c r="BK103" s="132"/>
      <c r="BL103" s="132"/>
      <c r="BM103" s="132"/>
      <c r="BN103" s="132"/>
      <c r="BO103" s="132"/>
      <c r="BP103" s="132"/>
      <c r="BQ103" s="132"/>
      <c r="BR103" s="132"/>
      <c r="BS103" s="132"/>
      <c r="BT103" s="132"/>
      <c r="BU103" s="132"/>
      <c r="BV103" s="132"/>
    </row>
    <row r="104" spans="63:74" x14ac:dyDescent="0.15">
      <c r="BK104" s="132"/>
      <c r="BL104" s="132"/>
      <c r="BM104" s="132"/>
      <c r="BN104" s="132"/>
      <c r="BO104" s="132"/>
      <c r="BP104" s="132"/>
      <c r="BQ104" s="132"/>
      <c r="BR104" s="132"/>
      <c r="BS104" s="132"/>
      <c r="BT104" s="132"/>
      <c r="BU104" s="132"/>
      <c r="BV104" s="132"/>
    </row>
    <row r="105" spans="63:74" x14ac:dyDescent="0.15">
      <c r="BK105" s="132"/>
      <c r="BL105" s="132"/>
      <c r="BM105" s="132"/>
      <c r="BN105" s="132"/>
      <c r="BO105" s="132"/>
      <c r="BP105" s="132"/>
      <c r="BQ105" s="132"/>
      <c r="BR105" s="132"/>
      <c r="BS105" s="132"/>
      <c r="BT105" s="132"/>
      <c r="BU105" s="132"/>
      <c r="BV105" s="132"/>
    </row>
    <row r="106" spans="63:74" x14ac:dyDescent="0.15">
      <c r="BK106" s="132"/>
      <c r="BL106" s="132"/>
      <c r="BM106" s="132"/>
      <c r="BN106" s="132"/>
      <c r="BO106" s="132"/>
      <c r="BP106" s="132"/>
      <c r="BQ106" s="132"/>
      <c r="BR106" s="132"/>
      <c r="BS106" s="132"/>
      <c r="BT106" s="132"/>
      <c r="BU106" s="132"/>
      <c r="BV106" s="132"/>
    </row>
    <row r="107" spans="63:74" x14ac:dyDescent="0.15">
      <c r="BK107" s="132"/>
      <c r="BL107" s="132"/>
      <c r="BM107" s="132"/>
      <c r="BN107" s="132"/>
      <c r="BO107" s="132"/>
      <c r="BP107" s="132"/>
      <c r="BQ107" s="132"/>
      <c r="BR107" s="132"/>
      <c r="BS107" s="132"/>
      <c r="BT107" s="132"/>
      <c r="BU107" s="132"/>
      <c r="BV107" s="132"/>
    </row>
    <row r="108" spans="63:74" x14ac:dyDescent="0.15">
      <c r="BK108" s="132"/>
      <c r="BL108" s="132"/>
      <c r="BM108" s="132"/>
      <c r="BN108" s="132"/>
      <c r="BO108" s="132"/>
      <c r="BP108" s="132"/>
      <c r="BQ108" s="132"/>
      <c r="BR108" s="132"/>
      <c r="BS108" s="132"/>
      <c r="BT108" s="132"/>
      <c r="BU108" s="132"/>
      <c r="BV108" s="132"/>
    </row>
    <row r="109" spans="63:74" x14ac:dyDescent="0.15">
      <c r="BK109" s="132"/>
      <c r="BL109" s="132"/>
      <c r="BM109" s="132"/>
      <c r="BN109" s="132"/>
      <c r="BO109" s="132"/>
      <c r="BP109" s="132"/>
      <c r="BQ109" s="132"/>
      <c r="BR109" s="132"/>
      <c r="BS109" s="132"/>
      <c r="BT109" s="132"/>
      <c r="BU109" s="132"/>
      <c r="BV109" s="132"/>
    </row>
    <row r="110" spans="63:74" x14ac:dyDescent="0.15">
      <c r="BK110" s="132"/>
      <c r="BL110" s="132"/>
      <c r="BM110" s="132"/>
      <c r="BN110" s="132"/>
      <c r="BO110" s="132"/>
      <c r="BP110" s="132"/>
      <c r="BQ110" s="132"/>
      <c r="BR110" s="132"/>
      <c r="BS110" s="132"/>
      <c r="BT110" s="132"/>
      <c r="BU110" s="132"/>
      <c r="BV110" s="132"/>
    </row>
    <row r="111" spans="63:74" x14ac:dyDescent="0.15">
      <c r="BK111" s="132"/>
      <c r="BL111" s="132"/>
      <c r="BM111" s="132"/>
      <c r="BN111" s="132"/>
      <c r="BO111" s="132"/>
      <c r="BP111" s="132"/>
      <c r="BQ111" s="132"/>
      <c r="BR111" s="132"/>
      <c r="BS111" s="132"/>
      <c r="BT111" s="132"/>
      <c r="BU111" s="132"/>
      <c r="BV111" s="132"/>
    </row>
    <row r="112" spans="63:74" x14ac:dyDescent="0.15">
      <c r="BK112" s="132"/>
      <c r="BL112" s="132"/>
      <c r="BM112" s="132"/>
      <c r="BN112" s="132"/>
      <c r="BO112" s="132"/>
      <c r="BP112" s="132"/>
      <c r="BQ112" s="132"/>
      <c r="BR112" s="132"/>
      <c r="BS112" s="132"/>
      <c r="BT112" s="132"/>
      <c r="BU112" s="132"/>
      <c r="BV112" s="132"/>
    </row>
    <row r="113" spans="63:74" x14ac:dyDescent="0.15">
      <c r="BK113" s="132"/>
      <c r="BL113" s="132"/>
      <c r="BM113" s="132"/>
      <c r="BN113" s="132"/>
      <c r="BO113" s="132"/>
      <c r="BP113" s="132"/>
      <c r="BQ113" s="132"/>
      <c r="BR113" s="132"/>
      <c r="BS113" s="132"/>
      <c r="BT113" s="132"/>
      <c r="BU113" s="132"/>
      <c r="BV113" s="132"/>
    </row>
    <row r="114" spans="63:74" x14ac:dyDescent="0.15">
      <c r="BK114" s="132"/>
      <c r="BL114" s="132"/>
      <c r="BM114" s="132"/>
      <c r="BN114" s="132"/>
      <c r="BO114" s="132"/>
      <c r="BP114" s="132"/>
      <c r="BQ114" s="132"/>
      <c r="BR114" s="132"/>
      <c r="BS114" s="132"/>
      <c r="BT114" s="132"/>
      <c r="BU114" s="132"/>
      <c r="BV114" s="132"/>
    </row>
    <row r="115" spans="63:74" x14ac:dyDescent="0.15">
      <c r="BK115" s="132"/>
      <c r="BL115" s="132"/>
      <c r="BM115" s="132"/>
      <c r="BN115" s="132"/>
      <c r="BO115" s="132"/>
      <c r="BP115" s="132"/>
      <c r="BQ115" s="132"/>
      <c r="BR115" s="132"/>
      <c r="BS115" s="132"/>
      <c r="BT115" s="132"/>
      <c r="BU115" s="132"/>
      <c r="BV115" s="132"/>
    </row>
    <row r="116" spans="63:74" x14ac:dyDescent="0.15">
      <c r="BK116" s="132"/>
      <c r="BL116" s="132"/>
      <c r="BM116" s="132"/>
      <c r="BN116" s="132"/>
      <c r="BO116" s="132"/>
      <c r="BP116" s="132"/>
      <c r="BQ116" s="132"/>
      <c r="BR116" s="132"/>
      <c r="BS116" s="132"/>
      <c r="BT116" s="132"/>
      <c r="BU116" s="132"/>
      <c r="BV116" s="132"/>
    </row>
    <row r="117" spans="63:74" x14ac:dyDescent="0.15">
      <c r="BK117" s="132"/>
      <c r="BL117" s="132"/>
      <c r="BM117" s="132"/>
      <c r="BN117" s="132"/>
      <c r="BO117" s="132"/>
      <c r="BP117" s="132"/>
      <c r="BQ117" s="132"/>
      <c r="BR117" s="132"/>
      <c r="BS117" s="132"/>
      <c r="BT117" s="132"/>
      <c r="BU117" s="132"/>
      <c r="BV117" s="132"/>
    </row>
    <row r="118" spans="63:74" x14ac:dyDescent="0.15">
      <c r="BK118" s="132"/>
      <c r="BL118" s="132"/>
      <c r="BM118" s="132"/>
      <c r="BN118" s="132"/>
      <c r="BO118" s="132"/>
      <c r="BP118" s="132"/>
      <c r="BQ118" s="132"/>
      <c r="BR118" s="132"/>
      <c r="BS118" s="132"/>
      <c r="BT118" s="132"/>
      <c r="BU118" s="132"/>
      <c r="BV118" s="132"/>
    </row>
    <row r="119" spans="63:74" x14ac:dyDescent="0.15">
      <c r="BK119" s="132"/>
      <c r="BL119" s="132"/>
      <c r="BM119" s="132"/>
      <c r="BN119" s="132"/>
      <c r="BO119" s="132"/>
      <c r="BP119" s="132"/>
      <c r="BQ119" s="132"/>
      <c r="BR119" s="132"/>
      <c r="BS119" s="132"/>
      <c r="BT119" s="132"/>
      <c r="BU119" s="132"/>
      <c r="BV119" s="132"/>
    </row>
    <row r="120" spans="63:74" x14ac:dyDescent="0.15">
      <c r="BK120" s="132"/>
      <c r="BL120" s="132"/>
      <c r="BM120" s="132"/>
      <c r="BN120" s="132"/>
      <c r="BO120" s="132"/>
      <c r="BP120" s="132"/>
      <c r="BQ120" s="132"/>
      <c r="BR120" s="132"/>
      <c r="BS120" s="132"/>
      <c r="BT120" s="132"/>
      <c r="BU120" s="132"/>
      <c r="BV120" s="132"/>
    </row>
    <row r="121" spans="63:74" x14ac:dyDescent="0.15">
      <c r="BK121" s="132"/>
      <c r="BL121" s="132"/>
      <c r="BM121" s="132"/>
      <c r="BN121" s="132"/>
      <c r="BO121" s="132"/>
      <c r="BP121" s="132"/>
      <c r="BQ121" s="132"/>
      <c r="BR121" s="132"/>
      <c r="BS121" s="132"/>
      <c r="BT121" s="132"/>
      <c r="BU121" s="132"/>
      <c r="BV121" s="132"/>
    </row>
    <row r="122" spans="63:74" x14ac:dyDescent="0.15">
      <c r="BK122" s="132"/>
      <c r="BL122" s="132"/>
      <c r="BM122" s="132"/>
      <c r="BN122" s="132"/>
      <c r="BO122" s="132"/>
      <c r="BP122" s="132"/>
      <c r="BQ122" s="132"/>
      <c r="BR122" s="132"/>
      <c r="BS122" s="132"/>
      <c r="BT122" s="132"/>
      <c r="BU122" s="132"/>
      <c r="BV122" s="132"/>
    </row>
    <row r="123" spans="63:74" x14ac:dyDescent="0.15">
      <c r="BK123" s="132"/>
      <c r="BL123" s="132"/>
      <c r="BM123" s="132"/>
      <c r="BN123" s="132"/>
      <c r="BO123" s="132"/>
      <c r="BP123" s="132"/>
      <c r="BQ123" s="132"/>
      <c r="BR123" s="132"/>
      <c r="BS123" s="132"/>
      <c r="BT123" s="132"/>
      <c r="BU123" s="132"/>
      <c r="BV123" s="132"/>
    </row>
    <row r="124" spans="63:74" x14ac:dyDescent="0.15">
      <c r="BK124" s="132"/>
      <c r="BL124" s="132"/>
      <c r="BM124" s="132"/>
      <c r="BN124" s="132"/>
      <c r="BO124" s="132"/>
      <c r="BP124" s="132"/>
      <c r="BQ124" s="132"/>
      <c r="BR124" s="132"/>
      <c r="BS124" s="132"/>
      <c r="BT124" s="132"/>
      <c r="BU124" s="132"/>
      <c r="BV124" s="132"/>
    </row>
    <row r="125" spans="63:74" x14ac:dyDescent="0.15">
      <c r="BK125" s="132"/>
      <c r="BL125" s="132"/>
      <c r="BM125" s="132"/>
      <c r="BN125" s="132"/>
      <c r="BO125" s="132"/>
      <c r="BP125" s="132"/>
      <c r="BQ125" s="132"/>
      <c r="BR125" s="132"/>
      <c r="BS125" s="132"/>
      <c r="BT125" s="132"/>
      <c r="BU125" s="132"/>
      <c r="BV125" s="132"/>
    </row>
    <row r="126" spans="63:74" x14ac:dyDescent="0.15">
      <c r="BK126" s="132"/>
      <c r="BL126" s="132"/>
      <c r="BM126" s="132"/>
      <c r="BN126" s="132"/>
      <c r="BO126" s="132"/>
      <c r="BP126" s="132"/>
      <c r="BQ126" s="132"/>
      <c r="BR126" s="132"/>
      <c r="BS126" s="132"/>
      <c r="BT126" s="132"/>
      <c r="BU126" s="132"/>
      <c r="BV126" s="132"/>
    </row>
    <row r="127" spans="63:74" x14ac:dyDescent="0.15">
      <c r="BK127" s="132"/>
      <c r="BL127" s="132"/>
      <c r="BM127" s="132"/>
      <c r="BN127" s="132"/>
      <c r="BO127" s="132"/>
      <c r="BP127" s="132"/>
      <c r="BQ127" s="132"/>
      <c r="BR127" s="132"/>
      <c r="BS127" s="132"/>
      <c r="BT127" s="132"/>
      <c r="BU127" s="132"/>
      <c r="BV127" s="132"/>
    </row>
    <row r="128" spans="63:74" x14ac:dyDescent="0.15">
      <c r="BK128" s="132"/>
      <c r="BL128" s="132"/>
      <c r="BM128" s="132"/>
      <c r="BN128" s="132"/>
      <c r="BO128" s="132"/>
      <c r="BP128" s="132"/>
      <c r="BQ128" s="132"/>
      <c r="BR128" s="132"/>
      <c r="BS128" s="132"/>
      <c r="BT128" s="132"/>
      <c r="BU128" s="132"/>
      <c r="BV128" s="132"/>
    </row>
    <row r="129" spans="63:74" x14ac:dyDescent="0.15">
      <c r="BK129" s="132"/>
      <c r="BL129" s="132"/>
      <c r="BM129" s="132"/>
      <c r="BN129" s="132"/>
      <c r="BO129" s="132"/>
      <c r="BP129" s="132"/>
      <c r="BQ129" s="132"/>
      <c r="BR129" s="132"/>
      <c r="BS129" s="132"/>
      <c r="BT129" s="132"/>
      <c r="BU129" s="132"/>
      <c r="BV129" s="132"/>
    </row>
    <row r="130" spans="63:74" x14ac:dyDescent="0.15">
      <c r="BK130" s="132"/>
      <c r="BL130" s="132"/>
      <c r="BM130" s="132"/>
      <c r="BN130" s="132"/>
      <c r="BO130" s="132"/>
      <c r="BP130" s="132"/>
      <c r="BQ130" s="132"/>
      <c r="BR130" s="132"/>
      <c r="BS130" s="132"/>
      <c r="BT130" s="132"/>
      <c r="BU130" s="132"/>
      <c r="BV130" s="132"/>
    </row>
    <row r="131" spans="63:74" x14ac:dyDescent="0.15">
      <c r="BK131" s="132"/>
      <c r="BL131" s="132"/>
      <c r="BM131" s="132"/>
      <c r="BN131" s="132"/>
      <c r="BO131" s="132"/>
      <c r="BP131" s="132"/>
      <c r="BQ131" s="132"/>
      <c r="BR131" s="132"/>
      <c r="BS131" s="132"/>
      <c r="BT131" s="132"/>
      <c r="BU131" s="132"/>
      <c r="BV131" s="132"/>
    </row>
    <row r="132" spans="63:74" x14ac:dyDescent="0.15">
      <c r="BK132" s="132"/>
      <c r="BL132" s="132"/>
      <c r="BM132" s="132"/>
      <c r="BN132" s="132"/>
      <c r="BO132" s="132"/>
      <c r="BP132" s="132"/>
      <c r="BQ132" s="132"/>
      <c r="BR132" s="132"/>
      <c r="BS132" s="132"/>
      <c r="BT132" s="132"/>
      <c r="BU132" s="132"/>
      <c r="BV132" s="132"/>
    </row>
    <row r="133" spans="63:74" x14ac:dyDescent="0.15">
      <c r="BK133" s="132"/>
      <c r="BL133" s="132"/>
      <c r="BM133" s="132"/>
      <c r="BN133" s="132"/>
      <c r="BO133" s="132"/>
      <c r="BP133" s="132"/>
      <c r="BQ133" s="132"/>
      <c r="BR133" s="132"/>
      <c r="BS133" s="132"/>
      <c r="BT133" s="132"/>
      <c r="BU133" s="132"/>
      <c r="BV133" s="132"/>
    </row>
    <row r="134" spans="63:74" x14ac:dyDescent="0.15">
      <c r="BK134" s="132"/>
      <c r="BL134" s="132"/>
      <c r="BM134" s="132"/>
      <c r="BN134" s="132"/>
      <c r="BO134" s="132"/>
      <c r="BP134" s="132"/>
      <c r="BQ134" s="132"/>
      <c r="BR134" s="132"/>
      <c r="BS134" s="132"/>
      <c r="BT134" s="132"/>
      <c r="BU134" s="132"/>
      <c r="BV134" s="132"/>
    </row>
    <row r="135" spans="63:74" x14ac:dyDescent="0.15">
      <c r="BK135" s="132"/>
      <c r="BL135" s="132"/>
      <c r="BM135" s="132"/>
      <c r="BN135" s="132"/>
      <c r="BO135" s="132"/>
      <c r="BP135" s="132"/>
      <c r="BQ135" s="132"/>
      <c r="BR135" s="132"/>
      <c r="BS135" s="132"/>
      <c r="BT135" s="132"/>
      <c r="BU135" s="132"/>
      <c r="BV135" s="132"/>
    </row>
    <row r="136" spans="63:74" x14ac:dyDescent="0.15">
      <c r="BK136" s="132"/>
      <c r="BL136" s="132"/>
      <c r="BM136" s="132"/>
      <c r="BN136" s="132"/>
      <c r="BO136" s="132"/>
      <c r="BP136" s="132"/>
      <c r="BQ136" s="132"/>
      <c r="BR136" s="132"/>
      <c r="BS136" s="132"/>
      <c r="BT136" s="132"/>
      <c r="BU136" s="132"/>
      <c r="BV136" s="132"/>
    </row>
    <row r="137" spans="63:74" x14ac:dyDescent="0.15">
      <c r="BK137" s="132"/>
      <c r="BL137" s="132"/>
      <c r="BM137" s="132"/>
      <c r="BN137" s="132"/>
      <c r="BO137" s="132"/>
      <c r="BP137" s="132"/>
      <c r="BQ137" s="132"/>
      <c r="BR137" s="132"/>
      <c r="BS137" s="132"/>
      <c r="BT137" s="132"/>
      <c r="BU137" s="132"/>
      <c r="BV137" s="132"/>
    </row>
    <row r="138" spans="63:74" x14ac:dyDescent="0.15">
      <c r="BK138" s="132"/>
      <c r="BL138" s="132"/>
      <c r="BM138" s="132"/>
      <c r="BN138" s="132"/>
      <c r="BO138" s="132"/>
      <c r="BP138" s="132"/>
      <c r="BQ138" s="132"/>
      <c r="BR138" s="132"/>
      <c r="BS138" s="132"/>
      <c r="BT138" s="132"/>
      <c r="BU138" s="132"/>
      <c r="BV138" s="132"/>
    </row>
    <row r="139" spans="63:74" x14ac:dyDescent="0.15">
      <c r="BK139" s="132"/>
      <c r="BL139" s="132"/>
      <c r="BM139" s="132"/>
      <c r="BN139" s="132"/>
      <c r="BO139" s="132"/>
      <c r="BP139" s="132"/>
      <c r="BQ139" s="132"/>
      <c r="BR139" s="132"/>
      <c r="BS139" s="132"/>
      <c r="BT139" s="132"/>
      <c r="BU139" s="132"/>
      <c r="BV139" s="132"/>
    </row>
    <row r="140" spans="63:74" x14ac:dyDescent="0.15">
      <c r="BK140" s="132"/>
      <c r="BL140" s="132"/>
      <c r="BM140" s="132"/>
      <c r="BN140" s="132"/>
      <c r="BO140" s="132"/>
      <c r="BP140" s="132"/>
      <c r="BQ140" s="132"/>
      <c r="BR140" s="132"/>
      <c r="BS140" s="132"/>
      <c r="BT140" s="132"/>
      <c r="BU140" s="132"/>
      <c r="BV140" s="132"/>
    </row>
    <row r="141" spans="63:74" x14ac:dyDescent="0.15">
      <c r="BK141" s="132"/>
      <c r="BL141" s="132"/>
      <c r="BM141" s="132"/>
      <c r="BN141" s="132"/>
      <c r="BO141" s="132"/>
      <c r="BP141" s="132"/>
      <c r="BQ141" s="132"/>
      <c r="BR141" s="132"/>
      <c r="BS141" s="132"/>
      <c r="BT141" s="132"/>
      <c r="BU141" s="132"/>
      <c r="BV141" s="132"/>
    </row>
    <row r="142" spans="63:74" x14ac:dyDescent="0.15">
      <c r="BK142" s="132"/>
      <c r="BL142" s="132"/>
      <c r="BM142" s="132"/>
      <c r="BN142" s="132"/>
      <c r="BO142" s="132"/>
      <c r="BP142" s="132"/>
      <c r="BQ142" s="132"/>
      <c r="BR142" s="132"/>
      <c r="BS142" s="132"/>
      <c r="BT142" s="132"/>
      <c r="BU142" s="132"/>
      <c r="BV142" s="132"/>
    </row>
    <row r="143" spans="63:74" x14ac:dyDescent="0.15">
      <c r="BK143" s="132"/>
      <c r="BL143" s="132"/>
      <c r="BM143" s="132"/>
      <c r="BN143" s="132"/>
      <c r="BO143" s="132"/>
      <c r="BP143" s="132"/>
      <c r="BQ143" s="132"/>
      <c r="BR143" s="132"/>
      <c r="BS143" s="132"/>
      <c r="BT143" s="132"/>
      <c r="BU143" s="132"/>
      <c r="BV143" s="132"/>
    </row>
    <row r="144" spans="63:74" x14ac:dyDescent="0.15">
      <c r="BK144" s="132"/>
      <c r="BL144" s="132"/>
      <c r="BM144" s="132"/>
      <c r="BN144" s="132"/>
      <c r="BO144" s="132"/>
      <c r="BP144" s="132"/>
      <c r="BQ144" s="132"/>
      <c r="BR144" s="132"/>
      <c r="BS144" s="132"/>
      <c r="BT144" s="132"/>
      <c r="BU144" s="132"/>
      <c r="BV144" s="132"/>
    </row>
    <row r="145" spans="63:74" x14ac:dyDescent="0.15">
      <c r="BK145" s="132"/>
      <c r="BL145" s="132"/>
      <c r="BM145" s="132"/>
      <c r="BN145" s="132"/>
      <c r="BO145" s="132"/>
      <c r="BP145" s="132"/>
      <c r="BQ145" s="132"/>
      <c r="BR145" s="132"/>
      <c r="BS145" s="132"/>
      <c r="BT145" s="132"/>
      <c r="BU145" s="132"/>
      <c r="BV145" s="132"/>
    </row>
    <row r="146" spans="63:74" x14ac:dyDescent="0.15">
      <c r="BK146" s="132"/>
      <c r="BL146" s="132"/>
      <c r="BM146" s="132"/>
      <c r="BN146" s="132"/>
      <c r="BO146" s="132"/>
      <c r="BP146" s="132"/>
      <c r="BQ146" s="132"/>
      <c r="BR146" s="132"/>
      <c r="BS146" s="132"/>
      <c r="BT146" s="132"/>
      <c r="BU146" s="132"/>
      <c r="BV146" s="132"/>
    </row>
  </sheetData>
  <mergeCells count="17">
    <mergeCell ref="BK3:BV3"/>
    <mergeCell ref="B60:R60"/>
    <mergeCell ref="B59:Q59"/>
    <mergeCell ref="B61:Q61"/>
    <mergeCell ref="B62:Q62"/>
    <mergeCell ref="AM3:AX3"/>
    <mergeCell ref="AY3:BJ3"/>
    <mergeCell ref="A1:A2"/>
    <mergeCell ref="B53:Q53"/>
    <mergeCell ref="B55:Q55"/>
    <mergeCell ref="B57:Q57"/>
    <mergeCell ref="B58:Q58"/>
    <mergeCell ref="B54:Q54"/>
    <mergeCell ref="B1:AL1"/>
    <mergeCell ref="C3:N3"/>
    <mergeCell ref="O3:Z3"/>
    <mergeCell ref="AA3:AL3"/>
  </mergeCells>
  <phoneticPr fontId="4" type="noConversion"/>
  <hyperlinks>
    <hyperlink ref="A1:A2" location="Contents!A1" display="Table of Contents" xr:uid="{00000000-0004-0000-1800-000000000000}"/>
  </hyperlinks>
  <pageMargins left="0.25" right="0.25" top="0.25" bottom="0.25" header="0.5" footer="0.5"/>
  <pageSetup scale="86" orientation="portrait" horizontalDpi="4294967293"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7C6956-34F6-4DC7-8584-591C09D57490}">
  <sheetPr transitionEvaluation="1" transitionEntry="1">
    <pageSetUpPr fitToPage="1"/>
  </sheetPr>
  <dimension ref="A1:BV188"/>
  <sheetViews>
    <sheetView showGridLines="0" zoomScaleNormal="100" workbookViewId="0">
      <pane xSplit="2" ySplit="4" topLeftCell="AP5" activePane="bottomRight" state="frozen"/>
      <selection activeCell="BF63" sqref="BF63"/>
      <selection pane="topRight" activeCell="BF63" sqref="BF63"/>
      <selection pane="bottomLeft" activeCell="BF63" sqref="BF63"/>
      <selection pane="bottomRight" activeCell="B91" sqref="B91"/>
    </sheetView>
  </sheetViews>
  <sheetFormatPr defaultColWidth="9.5703125" defaultRowHeight="11.25" x14ac:dyDescent="0.2"/>
  <cols>
    <col min="1" max="1" width="10.5703125" style="59" customWidth="1"/>
    <col min="2" max="2" width="33.5703125" style="59" customWidth="1"/>
    <col min="3" max="50" width="6.5703125" style="59" customWidth="1"/>
    <col min="51" max="55" width="6.5703125" style="834" customWidth="1"/>
    <col min="56" max="58" width="6.5703125" style="678" customWidth="1"/>
    <col min="59" max="61" width="6.5703125" style="834" customWidth="1"/>
    <col min="62" max="62" width="6.5703125" style="137" customWidth="1"/>
    <col min="63" max="74" width="6.5703125" style="59" customWidth="1"/>
    <col min="75" max="16384" width="9.5703125" style="59"/>
  </cols>
  <sheetData>
    <row r="1" spans="1:74" ht="13.35" customHeight="1" x14ac:dyDescent="0.2">
      <c r="A1" s="996" t="s">
        <v>478</v>
      </c>
      <c r="B1" s="1076" t="s">
        <v>1223</v>
      </c>
      <c r="C1" s="995"/>
      <c r="D1" s="995"/>
      <c r="E1" s="995"/>
      <c r="F1" s="995"/>
      <c r="G1" s="995"/>
      <c r="H1" s="995"/>
      <c r="I1" s="995"/>
      <c r="J1" s="995"/>
      <c r="K1" s="995"/>
      <c r="L1" s="995"/>
      <c r="M1" s="995"/>
      <c r="N1" s="995"/>
      <c r="O1" s="995"/>
      <c r="P1" s="995"/>
      <c r="Q1" s="995"/>
      <c r="R1" s="995"/>
      <c r="S1" s="995"/>
      <c r="T1" s="995"/>
      <c r="U1" s="995"/>
      <c r="V1" s="995"/>
      <c r="W1" s="995"/>
      <c r="X1" s="995"/>
      <c r="Y1" s="995"/>
      <c r="Z1" s="995"/>
      <c r="AA1" s="995"/>
      <c r="AB1" s="995"/>
      <c r="AC1" s="995"/>
      <c r="AD1" s="995"/>
      <c r="AE1" s="995"/>
      <c r="AF1" s="995"/>
      <c r="AG1" s="995"/>
      <c r="AH1" s="995"/>
      <c r="AI1" s="995"/>
      <c r="AJ1" s="995"/>
      <c r="AK1" s="995"/>
      <c r="AL1" s="995"/>
    </row>
    <row r="2" spans="1:74" s="55" customFormat="1" ht="13.35" customHeight="1" x14ac:dyDescent="0.2">
      <c r="A2" s="997"/>
      <c r="B2" s="222" t="str">
        <f>"U.S. Energy Information Administration  |  Short-Term Energy Outlook  - "&amp;Dates!D1</f>
        <v>U.S. Energy Information Administration  |  Short-Term Energy Outlook  - March 2026</v>
      </c>
      <c r="C2" s="223"/>
      <c r="D2" s="223"/>
      <c r="E2" s="223"/>
      <c r="F2" s="223"/>
      <c r="G2" s="223"/>
      <c r="H2" s="223"/>
      <c r="I2" s="223"/>
      <c r="J2" s="223"/>
      <c r="K2" s="223"/>
      <c r="L2" s="223"/>
      <c r="M2" s="223"/>
      <c r="N2" s="223"/>
      <c r="O2" s="223"/>
      <c r="P2" s="223"/>
      <c r="Q2" s="223"/>
      <c r="R2" s="223"/>
      <c r="S2" s="223"/>
      <c r="T2" s="223"/>
      <c r="U2" s="223"/>
      <c r="V2" s="223"/>
      <c r="W2" s="223"/>
      <c r="X2" s="223"/>
      <c r="Y2" s="223"/>
      <c r="Z2" s="223"/>
      <c r="AA2" s="223"/>
      <c r="AB2" s="223"/>
      <c r="AC2" s="223"/>
      <c r="AD2" s="223"/>
      <c r="AE2" s="223"/>
      <c r="AF2" s="223"/>
      <c r="AG2" s="223"/>
      <c r="AH2" s="223"/>
      <c r="AI2" s="223"/>
      <c r="AJ2" s="223"/>
      <c r="AK2" s="223"/>
      <c r="AL2" s="223"/>
      <c r="AY2" s="833"/>
      <c r="AZ2" s="833"/>
      <c r="BA2" s="833"/>
      <c r="BB2" s="833"/>
      <c r="BC2" s="833"/>
      <c r="BD2" s="675"/>
      <c r="BE2" s="675"/>
      <c r="BF2" s="675"/>
      <c r="BG2" s="833"/>
      <c r="BH2" s="833"/>
      <c r="BI2" s="833"/>
      <c r="BJ2" s="141"/>
    </row>
    <row r="3" spans="1:74" s="7" customFormat="1" ht="12.75" x14ac:dyDescent="0.2">
      <c r="A3" s="316" t="s">
        <v>760</v>
      </c>
      <c r="B3" s="9"/>
      <c r="C3" s="999">
        <f>Dates!D3</f>
        <v>2022</v>
      </c>
      <c r="D3" s="991"/>
      <c r="E3" s="991"/>
      <c r="F3" s="991"/>
      <c r="G3" s="991"/>
      <c r="H3" s="991"/>
      <c r="I3" s="991"/>
      <c r="J3" s="991"/>
      <c r="K3" s="991"/>
      <c r="L3" s="991"/>
      <c r="M3" s="991"/>
      <c r="N3" s="992"/>
      <c r="O3" s="999">
        <f>C3+1</f>
        <v>2023</v>
      </c>
      <c r="P3" s="1000"/>
      <c r="Q3" s="1000"/>
      <c r="R3" s="1000"/>
      <c r="S3" s="1000"/>
      <c r="T3" s="1000"/>
      <c r="U3" s="1000"/>
      <c r="V3" s="1000"/>
      <c r="W3" s="1000"/>
      <c r="X3" s="991"/>
      <c r="Y3" s="991"/>
      <c r="Z3" s="992"/>
      <c r="AA3" s="988">
        <f>O3+1</f>
        <v>2024</v>
      </c>
      <c r="AB3" s="991"/>
      <c r="AC3" s="991"/>
      <c r="AD3" s="991"/>
      <c r="AE3" s="991"/>
      <c r="AF3" s="991"/>
      <c r="AG3" s="991"/>
      <c r="AH3" s="991"/>
      <c r="AI3" s="991"/>
      <c r="AJ3" s="991"/>
      <c r="AK3" s="991"/>
      <c r="AL3" s="992"/>
      <c r="AM3" s="988">
        <f>AA3+1</f>
        <v>2025</v>
      </c>
      <c r="AN3" s="991"/>
      <c r="AO3" s="991"/>
      <c r="AP3" s="991"/>
      <c r="AQ3" s="991"/>
      <c r="AR3" s="991"/>
      <c r="AS3" s="991"/>
      <c r="AT3" s="991"/>
      <c r="AU3" s="991"/>
      <c r="AV3" s="991"/>
      <c r="AW3" s="991"/>
      <c r="AX3" s="992"/>
      <c r="AY3" s="988">
        <f>AM3+1</f>
        <v>2026</v>
      </c>
      <c r="AZ3" s="989"/>
      <c r="BA3" s="989"/>
      <c r="BB3" s="989"/>
      <c r="BC3" s="989"/>
      <c r="BD3" s="989"/>
      <c r="BE3" s="989"/>
      <c r="BF3" s="989"/>
      <c r="BG3" s="989"/>
      <c r="BH3" s="989"/>
      <c r="BI3" s="989"/>
      <c r="BJ3" s="990"/>
      <c r="BK3" s="988">
        <f>AY3+1</f>
        <v>2027</v>
      </c>
      <c r="BL3" s="991"/>
      <c r="BM3" s="991"/>
      <c r="BN3" s="991"/>
      <c r="BO3" s="991"/>
      <c r="BP3" s="991"/>
      <c r="BQ3" s="991"/>
      <c r="BR3" s="991"/>
      <c r="BS3" s="991"/>
      <c r="BT3" s="991"/>
      <c r="BU3" s="991"/>
      <c r="BV3" s="992"/>
    </row>
    <row r="4" spans="1:74" s="7" customFormat="1" x14ac:dyDescent="0.2">
      <c r="A4" s="322" t="str">
        <f>TEXT(Dates!$D$2,"dddd, mmmm d, yyyy")</f>
        <v>Monday, March 9, 2026</v>
      </c>
      <c r="B4" s="11"/>
      <c r="C4" s="12" t="s">
        <v>214</v>
      </c>
      <c r="D4" s="12" t="s">
        <v>215</v>
      </c>
      <c r="E4" s="12" t="s">
        <v>216</v>
      </c>
      <c r="F4" s="12" t="s">
        <v>217</v>
      </c>
      <c r="G4" s="12" t="s">
        <v>218</v>
      </c>
      <c r="H4" s="12" t="s">
        <v>219</v>
      </c>
      <c r="I4" s="12" t="s">
        <v>220</v>
      </c>
      <c r="J4" s="12" t="s">
        <v>221</v>
      </c>
      <c r="K4" s="12" t="s">
        <v>222</v>
      </c>
      <c r="L4" s="12" t="s">
        <v>223</v>
      </c>
      <c r="M4" s="12" t="s">
        <v>224</v>
      </c>
      <c r="N4" s="12" t="s">
        <v>225</v>
      </c>
      <c r="O4" s="12" t="s">
        <v>214</v>
      </c>
      <c r="P4" s="12" t="s">
        <v>215</v>
      </c>
      <c r="Q4" s="12" t="s">
        <v>216</v>
      </c>
      <c r="R4" s="12" t="s">
        <v>217</v>
      </c>
      <c r="S4" s="12" t="s">
        <v>218</v>
      </c>
      <c r="T4" s="12" t="s">
        <v>219</v>
      </c>
      <c r="U4" s="12" t="s">
        <v>220</v>
      </c>
      <c r="V4" s="12" t="s">
        <v>221</v>
      </c>
      <c r="W4" s="12" t="s">
        <v>222</v>
      </c>
      <c r="X4" s="12" t="s">
        <v>223</v>
      </c>
      <c r="Y4" s="12" t="s">
        <v>224</v>
      </c>
      <c r="Z4" s="12" t="s">
        <v>225</v>
      </c>
      <c r="AA4" s="12" t="s">
        <v>214</v>
      </c>
      <c r="AB4" s="12" t="s">
        <v>215</v>
      </c>
      <c r="AC4" s="12" t="s">
        <v>216</v>
      </c>
      <c r="AD4" s="12" t="s">
        <v>217</v>
      </c>
      <c r="AE4" s="12" t="s">
        <v>218</v>
      </c>
      <c r="AF4" s="12" t="s">
        <v>219</v>
      </c>
      <c r="AG4" s="12" t="s">
        <v>220</v>
      </c>
      <c r="AH4" s="12" t="s">
        <v>221</v>
      </c>
      <c r="AI4" s="12" t="s">
        <v>222</v>
      </c>
      <c r="AJ4" s="12" t="s">
        <v>223</v>
      </c>
      <c r="AK4" s="12" t="s">
        <v>224</v>
      </c>
      <c r="AL4" s="12" t="s">
        <v>225</v>
      </c>
      <c r="AM4" s="12" t="s">
        <v>214</v>
      </c>
      <c r="AN4" s="12" t="s">
        <v>215</v>
      </c>
      <c r="AO4" s="12" t="s">
        <v>216</v>
      </c>
      <c r="AP4" s="12" t="s">
        <v>217</v>
      </c>
      <c r="AQ4" s="12" t="s">
        <v>218</v>
      </c>
      <c r="AR4" s="12" t="s">
        <v>219</v>
      </c>
      <c r="AS4" s="12" t="s">
        <v>220</v>
      </c>
      <c r="AT4" s="12" t="s">
        <v>221</v>
      </c>
      <c r="AU4" s="12" t="s">
        <v>222</v>
      </c>
      <c r="AV4" s="12" t="s">
        <v>223</v>
      </c>
      <c r="AW4" s="12" t="s">
        <v>224</v>
      </c>
      <c r="AX4" s="12" t="s">
        <v>225</v>
      </c>
      <c r="AY4" s="633" t="s">
        <v>214</v>
      </c>
      <c r="AZ4" s="633" t="s">
        <v>215</v>
      </c>
      <c r="BA4" s="633" t="s">
        <v>216</v>
      </c>
      <c r="BB4" s="633" t="s">
        <v>217</v>
      </c>
      <c r="BC4" s="633" t="s">
        <v>218</v>
      </c>
      <c r="BD4" s="633" t="s">
        <v>219</v>
      </c>
      <c r="BE4" s="633" t="s">
        <v>220</v>
      </c>
      <c r="BF4" s="633" t="s">
        <v>221</v>
      </c>
      <c r="BG4" s="633" t="s">
        <v>222</v>
      </c>
      <c r="BH4" s="633" t="s">
        <v>223</v>
      </c>
      <c r="BI4" s="633" t="s">
        <v>224</v>
      </c>
      <c r="BJ4" s="12" t="s">
        <v>225</v>
      </c>
      <c r="BK4" s="12" t="s">
        <v>214</v>
      </c>
      <c r="BL4" s="12" t="s">
        <v>215</v>
      </c>
      <c r="BM4" s="12" t="s">
        <v>216</v>
      </c>
      <c r="BN4" s="12" t="s">
        <v>217</v>
      </c>
      <c r="BO4" s="12" t="s">
        <v>218</v>
      </c>
      <c r="BP4" s="12" t="s">
        <v>219</v>
      </c>
      <c r="BQ4" s="12" t="s">
        <v>220</v>
      </c>
      <c r="BR4" s="12" t="s">
        <v>221</v>
      </c>
      <c r="BS4" s="12" t="s">
        <v>222</v>
      </c>
      <c r="BT4" s="12" t="s">
        <v>223</v>
      </c>
      <c r="BU4" s="12" t="s">
        <v>224</v>
      </c>
      <c r="BV4" s="12" t="s">
        <v>225</v>
      </c>
    </row>
    <row r="5" spans="1:74" ht="11.1" customHeight="1" x14ac:dyDescent="0.2">
      <c r="A5" s="36"/>
      <c r="B5" s="37" t="s">
        <v>1224</v>
      </c>
      <c r="C5" s="465"/>
      <c r="D5" s="465"/>
      <c r="E5" s="465"/>
      <c r="F5" s="465"/>
      <c r="G5" s="465"/>
      <c r="H5" s="465"/>
      <c r="I5" s="465"/>
      <c r="J5" s="465"/>
      <c r="K5" s="465"/>
      <c r="L5" s="465"/>
      <c r="M5" s="465"/>
      <c r="N5" s="465"/>
      <c r="O5" s="465"/>
      <c r="P5" s="465"/>
      <c r="Q5" s="465"/>
      <c r="R5" s="465"/>
      <c r="S5" s="465"/>
      <c r="T5" s="465"/>
      <c r="U5" s="465"/>
      <c r="V5" s="465"/>
      <c r="W5" s="465"/>
      <c r="X5" s="465"/>
      <c r="Y5" s="465"/>
      <c r="Z5" s="465"/>
      <c r="AA5" s="465"/>
      <c r="AB5" s="465"/>
      <c r="AC5" s="465"/>
      <c r="AD5" s="465"/>
      <c r="AE5" s="465"/>
      <c r="AF5" s="465"/>
      <c r="AG5" s="465"/>
      <c r="AH5" s="465"/>
      <c r="AI5" s="465"/>
      <c r="AJ5" s="465"/>
      <c r="AK5" s="465"/>
      <c r="AL5" s="465"/>
      <c r="AM5" s="465"/>
      <c r="AN5" s="465"/>
      <c r="AO5" s="465"/>
      <c r="AP5" s="465"/>
      <c r="AQ5" s="465"/>
      <c r="AR5" s="465"/>
      <c r="AS5" s="465"/>
      <c r="AT5" s="465"/>
      <c r="AU5" s="465"/>
      <c r="AV5" s="465"/>
      <c r="AW5" s="465"/>
      <c r="AX5" s="465"/>
      <c r="AY5" s="465"/>
      <c r="AZ5" s="969"/>
      <c r="BA5" s="463"/>
      <c r="BB5" s="463"/>
      <c r="BC5" s="463"/>
      <c r="BD5" s="463"/>
      <c r="BE5" s="463"/>
      <c r="BF5" s="463"/>
      <c r="BG5" s="463"/>
      <c r="BH5" s="463"/>
      <c r="BI5" s="463"/>
      <c r="BJ5" s="463"/>
      <c r="BK5" s="463"/>
      <c r="BL5" s="463"/>
      <c r="BM5" s="463"/>
      <c r="BN5" s="463"/>
      <c r="BO5" s="463"/>
      <c r="BP5" s="463"/>
      <c r="BQ5" s="463"/>
      <c r="BR5" s="463"/>
      <c r="BS5" s="463"/>
      <c r="BT5" s="463"/>
      <c r="BU5" s="463"/>
      <c r="BV5" s="463"/>
    </row>
    <row r="6" spans="1:74" ht="11.1" customHeight="1" x14ac:dyDescent="0.2">
      <c r="A6" s="267" t="s">
        <v>1225</v>
      </c>
      <c r="B6" s="554" t="s">
        <v>1076</v>
      </c>
      <c r="C6" s="626">
        <v>42.75</v>
      </c>
      <c r="D6" s="626">
        <v>46.5</v>
      </c>
      <c r="E6" s="626">
        <v>47.5</v>
      </c>
      <c r="F6" s="626">
        <v>48.8</v>
      </c>
      <c r="G6" s="626">
        <v>51</v>
      </c>
      <c r="H6" s="626">
        <v>51</v>
      </c>
      <c r="I6" s="626">
        <v>48.8</v>
      </c>
      <c r="J6" s="626">
        <v>47.25</v>
      </c>
      <c r="K6" s="626">
        <v>47.4</v>
      </c>
      <c r="L6" s="626">
        <v>52.25</v>
      </c>
      <c r="M6" s="626">
        <v>52.25</v>
      </c>
      <c r="N6" s="626">
        <v>52</v>
      </c>
      <c r="O6" s="626">
        <v>52</v>
      </c>
      <c r="P6" s="626">
        <v>51.25</v>
      </c>
      <c r="Q6" s="626">
        <v>50.8</v>
      </c>
      <c r="R6" s="626">
        <v>51.5</v>
      </c>
      <c r="S6" s="626">
        <v>50</v>
      </c>
      <c r="T6" s="626">
        <v>48.4</v>
      </c>
      <c r="U6" s="626">
        <v>47.5</v>
      </c>
      <c r="V6" s="626">
        <v>42.5</v>
      </c>
      <c r="W6" s="626">
        <v>40</v>
      </c>
      <c r="X6" s="626">
        <v>39</v>
      </c>
      <c r="Y6" s="626">
        <v>39.75</v>
      </c>
      <c r="Z6" s="626">
        <v>40.6</v>
      </c>
      <c r="AA6" s="626">
        <v>41</v>
      </c>
      <c r="AB6" s="626">
        <v>43.25</v>
      </c>
      <c r="AC6" s="626">
        <v>43</v>
      </c>
      <c r="AD6" s="626">
        <v>41.25</v>
      </c>
      <c r="AE6" s="626">
        <v>39</v>
      </c>
      <c r="AF6" s="626">
        <v>36</v>
      </c>
      <c r="AG6" s="626">
        <v>36.5</v>
      </c>
      <c r="AH6" s="626">
        <v>35</v>
      </c>
      <c r="AI6" s="626">
        <v>33</v>
      </c>
      <c r="AJ6" s="626">
        <v>32.5</v>
      </c>
      <c r="AK6" s="626">
        <v>34.4</v>
      </c>
      <c r="AL6" s="626">
        <v>34.25</v>
      </c>
      <c r="AM6" s="626">
        <v>34</v>
      </c>
      <c r="AN6" s="626">
        <v>34.5</v>
      </c>
      <c r="AO6" s="626">
        <v>35</v>
      </c>
      <c r="AP6" s="626">
        <v>36.75</v>
      </c>
      <c r="AQ6" s="626">
        <v>35.799999999999997</v>
      </c>
      <c r="AR6" s="626">
        <v>36</v>
      </c>
      <c r="AS6" s="626">
        <v>35.25</v>
      </c>
      <c r="AT6" s="626">
        <v>36</v>
      </c>
      <c r="AU6" s="626">
        <v>37</v>
      </c>
      <c r="AV6" s="626">
        <v>37</v>
      </c>
      <c r="AW6" s="626">
        <v>37.5</v>
      </c>
      <c r="AX6" s="626">
        <v>38.799999999999997</v>
      </c>
      <c r="AY6" s="626">
        <v>39</v>
      </c>
      <c r="AZ6" s="626">
        <v>39.75</v>
      </c>
      <c r="BA6" s="355" t="s">
        <v>1339</v>
      </c>
      <c r="BB6" s="355" t="s">
        <v>1339</v>
      </c>
      <c r="BC6" s="355" t="s">
        <v>1339</v>
      </c>
      <c r="BD6" s="355" t="s">
        <v>1339</v>
      </c>
      <c r="BE6" s="355" t="s">
        <v>1339</v>
      </c>
      <c r="BF6" s="355" t="s">
        <v>1339</v>
      </c>
      <c r="BG6" s="355" t="s">
        <v>1339</v>
      </c>
      <c r="BH6" s="355" t="s">
        <v>1339</v>
      </c>
      <c r="BI6" s="355" t="s">
        <v>1339</v>
      </c>
      <c r="BJ6" s="355" t="s">
        <v>1339</v>
      </c>
      <c r="BK6" s="355" t="s">
        <v>1339</v>
      </c>
      <c r="BL6" s="355" t="s">
        <v>1339</v>
      </c>
      <c r="BM6" s="355" t="s">
        <v>1339</v>
      </c>
      <c r="BN6" s="355" t="s">
        <v>1339</v>
      </c>
      <c r="BO6" s="355" t="s">
        <v>1339</v>
      </c>
      <c r="BP6" s="355" t="s">
        <v>1339</v>
      </c>
      <c r="BQ6" s="355" t="s">
        <v>1339</v>
      </c>
      <c r="BR6" s="355" t="s">
        <v>1339</v>
      </c>
      <c r="BS6" s="355" t="s">
        <v>1339</v>
      </c>
      <c r="BT6" s="355" t="s">
        <v>1339</v>
      </c>
      <c r="BU6" s="355" t="s">
        <v>1339</v>
      </c>
      <c r="BV6" s="355" t="s">
        <v>1339</v>
      </c>
    </row>
    <row r="7" spans="1:74" ht="11.1" customHeight="1" x14ac:dyDescent="0.2">
      <c r="A7" s="267" t="s">
        <v>1226</v>
      </c>
      <c r="B7" s="554" t="s">
        <v>1078</v>
      </c>
      <c r="C7" s="626">
        <v>27</v>
      </c>
      <c r="D7" s="626">
        <v>33.25</v>
      </c>
      <c r="E7" s="626">
        <v>33.75</v>
      </c>
      <c r="F7" s="626">
        <v>34.799999999999997</v>
      </c>
      <c r="G7" s="626">
        <v>37.75</v>
      </c>
      <c r="H7" s="626">
        <v>38</v>
      </c>
      <c r="I7" s="626">
        <v>38</v>
      </c>
      <c r="J7" s="626">
        <v>39</v>
      </c>
      <c r="K7" s="626">
        <v>40</v>
      </c>
      <c r="L7" s="626">
        <v>39.25</v>
      </c>
      <c r="M7" s="626">
        <v>40.5</v>
      </c>
      <c r="N7" s="626">
        <v>40.799999999999997</v>
      </c>
      <c r="O7" s="626">
        <v>41</v>
      </c>
      <c r="P7" s="626">
        <v>41</v>
      </c>
      <c r="Q7" s="626">
        <v>41</v>
      </c>
      <c r="R7" s="626">
        <v>39.75</v>
      </c>
      <c r="S7" s="626">
        <v>37.25</v>
      </c>
      <c r="T7" s="626">
        <v>35.4</v>
      </c>
      <c r="U7" s="626">
        <v>34.75</v>
      </c>
      <c r="V7" s="626">
        <v>34</v>
      </c>
      <c r="W7" s="626">
        <v>32.4</v>
      </c>
      <c r="X7" s="626">
        <v>32.75</v>
      </c>
      <c r="Y7" s="626">
        <v>32.5</v>
      </c>
      <c r="Z7" s="626">
        <v>32.4</v>
      </c>
      <c r="AA7" s="626">
        <v>33.5</v>
      </c>
      <c r="AB7" s="626">
        <v>34</v>
      </c>
      <c r="AC7" s="626">
        <v>34</v>
      </c>
      <c r="AD7" s="626">
        <v>34</v>
      </c>
      <c r="AE7" s="626">
        <v>34</v>
      </c>
      <c r="AF7" s="626">
        <v>34.5</v>
      </c>
      <c r="AG7" s="626">
        <v>35.25</v>
      </c>
      <c r="AH7" s="626">
        <v>35.200000000000003</v>
      </c>
      <c r="AI7" s="626">
        <v>34</v>
      </c>
      <c r="AJ7" s="626">
        <v>34</v>
      </c>
      <c r="AK7" s="626">
        <v>35</v>
      </c>
      <c r="AL7" s="626">
        <v>36.25</v>
      </c>
      <c r="AM7" s="626">
        <v>34.799999999999997</v>
      </c>
      <c r="AN7" s="626">
        <v>33.25</v>
      </c>
      <c r="AO7" s="626">
        <v>33.25</v>
      </c>
      <c r="AP7" s="626">
        <v>33</v>
      </c>
      <c r="AQ7" s="626">
        <v>32.200000000000003</v>
      </c>
      <c r="AR7" s="626">
        <v>31</v>
      </c>
      <c r="AS7" s="626">
        <v>31</v>
      </c>
      <c r="AT7" s="626">
        <v>30.4</v>
      </c>
      <c r="AU7" s="626">
        <v>29</v>
      </c>
      <c r="AV7" s="626">
        <v>29.8</v>
      </c>
      <c r="AW7" s="626">
        <v>29.25</v>
      </c>
      <c r="AX7" s="626">
        <v>29</v>
      </c>
      <c r="AY7" s="626">
        <v>28.25</v>
      </c>
      <c r="AZ7" s="626">
        <v>28.25</v>
      </c>
      <c r="BA7" s="355" t="s">
        <v>1339</v>
      </c>
      <c r="BB7" s="355" t="s">
        <v>1339</v>
      </c>
      <c r="BC7" s="355" t="s">
        <v>1339</v>
      </c>
      <c r="BD7" s="355" t="s">
        <v>1339</v>
      </c>
      <c r="BE7" s="355" t="s">
        <v>1339</v>
      </c>
      <c r="BF7" s="355" t="s">
        <v>1339</v>
      </c>
      <c r="BG7" s="355" t="s">
        <v>1339</v>
      </c>
      <c r="BH7" s="355" t="s">
        <v>1339</v>
      </c>
      <c r="BI7" s="355" t="s">
        <v>1339</v>
      </c>
      <c r="BJ7" s="355" t="s">
        <v>1339</v>
      </c>
      <c r="BK7" s="355" t="s">
        <v>1339</v>
      </c>
      <c r="BL7" s="355" t="s">
        <v>1339</v>
      </c>
      <c r="BM7" s="355" t="s">
        <v>1339</v>
      </c>
      <c r="BN7" s="355" t="s">
        <v>1339</v>
      </c>
      <c r="BO7" s="355" t="s">
        <v>1339</v>
      </c>
      <c r="BP7" s="355" t="s">
        <v>1339</v>
      </c>
      <c r="BQ7" s="355" t="s">
        <v>1339</v>
      </c>
      <c r="BR7" s="355" t="s">
        <v>1339</v>
      </c>
      <c r="BS7" s="355" t="s">
        <v>1339</v>
      </c>
      <c r="BT7" s="355" t="s">
        <v>1339</v>
      </c>
      <c r="BU7" s="355" t="s">
        <v>1339</v>
      </c>
      <c r="BV7" s="355" t="s">
        <v>1339</v>
      </c>
    </row>
    <row r="8" spans="1:74" ht="11.1" customHeight="1" x14ac:dyDescent="0.2">
      <c r="A8" s="267" t="s">
        <v>1227</v>
      </c>
      <c r="B8" s="554" t="s">
        <v>1080</v>
      </c>
      <c r="C8" s="626">
        <v>50.75</v>
      </c>
      <c r="D8" s="626">
        <v>56.75</v>
      </c>
      <c r="E8" s="626">
        <v>61.25</v>
      </c>
      <c r="F8" s="626">
        <v>65.599999999999994</v>
      </c>
      <c r="G8" s="626">
        <v>69.5</v>
      </c>
      <c r="H8" s="626">
        <v>73.25</v>
      </c>
      <c r="I8" s="626">
        <v>75.400000000000006</v>
      </c>
      <c r="J8" s="626">
        <v>77.5</v>
      </c>
      <c r="K8" s="626">
        <v>76</v>
      </c>
      <c r="L8" s="626">
        <v>75.75</v>
      </c>
      <c r="M8" s="626">
        <v>75.75</v>
      </c>
      <c r="N8" s="626">
        <v>76.2</v>
      </c>
      <c r="O8" s="626">
        <v>78</v>
      </c>
      <c r="P8" s="626">
        <v>78.25</v>
      </c>
      <c r="Q8" s="626">
        <v>77.400000000000006</v>
      </c>
      <c r="R8" s="626">
        <v>73.25</v>
      </c>
      <c r="S8" s="626">
        <v>65.75</v>
      </c>
      <c r="T8" s="626">
        <v>60.6</v>
      </c>
      <c r="U8" s="626">
        <v>58.25</v>
      </c>
      <c r="V8" s="626">
        <v>54.75</v>
      </c>
      <c r="W8" s="626">
        <v>53.2</v>
      </c>
      <c r="X8" s="626">
        <v>55.25</v>
      </c>
      <c r="Y8" s="626">
        <v>55</v>
      </c>
      <c r="Z8" s="626">
        <v>55.2</v>
      </c>
      <c r="AA8" s="626">
        <v>57</v>
      </c>
      <c r="AB8" s="626">
        <v>56.25</v>
      </c>
      <c r="AC8" s="626">
        <v>58.2</v>
      </c>
      <c r="AD8" s="626">
        <v>59.25</v>
      </c>
      <c r="AE8" s="626">
        <v>55.2</v>
      </c>
      <c r="AF8" s="626">
        <v>53.75</v>
      </c>
      <c r="AG8" s="626">
        <v>52</v>
      </c>
      <c r="AH8" s="626">
        <v>52.2</v>
      </c>
      <c r="AI8" s="626">
        <v>51.75</v>
      </c>
      <c r="AJ8" s="626">
        <v>51.75</v>
      </c>
      <c r="AK8" s="626">
        <v>51.6</v>
      </c>
      <c r="AL8" s="626">
        <v>51.25</v>
      </c>
      <c r="AM8" s="626">
        <v>49.4</v>
      </c>
      <c r="AN8" s="626">
        <v>52.5</v>
      </c>
      <c r="AO8" s="626">
        <v>53</v>
      </c>
      <c r="AP8" s="626">
        <v>52.75</v>
      </c>
      <c r="AQ8" s="626">
        <v>51.4</v>
      </c>
      <c r="AR8" s="626">
        <v>49</v>
      </c>
      <c r="AS8" s="626">
        <v>49.5</v>
      </c>
      <c r="AT8" s="626">
        <v>48.8</v>
      </c>
      <c r="AU8" s="626">
        <v>51.5</v>
      </c>
      <c r="AV8" s="626">
        <v>54.4</v>
      </c>
      <c r="AW8" s="626">
        <v>51</v>
      </c>
      <c r="AX8" s="626">
        <v>48.8</v>
      </c>
      <c r="AY8" s="626">
        <v>47.25</v>
      </c>
      <c r="AZ8" s="626">
        <v>48</v>
      </c>
      <c r="BA8" s="355" t="s">
        <v>1339</v>
      </c>
      <c r="BB8" s="355" t="s">
        <v>1339</v>
      </c>
      <c r="BC8" s="355" t="s">
        <v>1339</v>
      </c>
      <c r="BD8" s="355" t="s">
        <v>1339</v>
      </c>
      <c r="BE8" s="355" t="s">
        <v>1339</v>
      </c>
      <c r="BF8" s="355" t="s">
        <v>1339</v>
      </c>
      <c r="BG8" s="355" t="s">
        <v>1339</v>
      </c>
      <c r="BH8" s="355" t="s">
        <v>1339</v>
      </c>
      <c r="BI8" s="355" t="s">
        <v>1339</v>
      </c>
      <c r="BJ8" s="355" t="s">
        <v>1339</v>
      </c>
      <c r="BK8" s="355" t="s">
        <v>1339</v>
      </c>
      <c r="BL8" s="355" t="s">
        <v>1339</v>
      </c>
      <c r="BM8" s="355" t="s">
        <v>1339</v>
      </c>
      <c r="BN8" s="355" t="s">
        <v>1339</v>
      </c>
      <c r="BO8" s="355" t="s">
        <v>1339</v>
      </c>
      <c r="BP8" s="355" t="s">
        <v>1339</v>
      </c>
      <c r="BQ8" s="355" t="s">
        <v>1339</v>
      </c>
      <c r="BR8" s="355" t="s">
        <v>1339</v>
      </c>
      <c r="BS8" s="355" t="s">
        <v>1339</v>
      </c>
      <c r="BT8" s="355" t="s">
        <v>1339</v>
      </c>
      <c r="BU8" s="355" t="s">
        <v>1339</v>
      </c>
      <c r="BV8" s="355" t="s">
        <v>1339</v>
      </c>
    </row>
    <row r="9" spans="1:74" ht="11.1" customHeight="1" x14ac:dyDescent="0.2">
      <c r="A9" s="267" t="s">
        <v>1228</v>
      </c>
      <c r="B9" s="554" t="s">
        <v>1082</v>
      </c>
      <c r="C9" s="626">
        <v>56</v>
      </c>
      <c r="D9" s="626">
        <v>59.75</v>
      </c>
      <c r="E9" s="626">
        <v>68</v>
      </c>
      <c r="F9" s="626">
        <v>69.599999999999994</v>
      </c>
      <c r="G9" s="626">
        <v>70.75</v>
      </c>
      <c r="H9" s="626">
        <v>71.5</v>
      </c>
      <c r="I9" s="626">
        <v>72.2</v>
      </c>
      <c r="J9" s="626">
        <v>73.25</v>
      </c>
      <c r="K9" s="626">
        <v>75</v>
      </c>
      <c r="L9" s="626">
        <v>74</v>
      </c>
      <c r="M9" s="626">
        <v>72.5</v>
      </c>
      <c r="N9" s="626">
        <v>73.2</v>
      </c>
      <c r="O9" s="626">
        <v>71.75</v>
      </c>
      <c r="P9" s="626">
        <v>72.5</v>
      </c>
      <c r="Q9" s="626">
        <v>72.400000000000006</v>
      </c>
      <c r="R9" s="626">
        <v>70.25</v>
      </c>
      <c r="S9" s="626">
        <v>64.25</v>
      </c>
      <c r="T9" s="626">
        <v>55.6</v>
      </c>
      <c r="U9" s="626">
        <v>50.75</v>
      </c>
      <c r="V9" s="626">
        <v>50</v>
      </c>
      <c r="W9" s="626">
        <v>47.2</v>
      </c>
      <c r="X9" s="626">
        <v>45.25</v>
      </c>
      <c r="Y9" s="626">
        <v>44</v>
      </c>
      <c r="Z9" s="626">
        <v>47.6</v>
      </c>
      <c r="AA9" s="626">
        <v>46</v>
      </c>
      <c r="AB9" s="626">
        <v>44.5</v>
      </c>
      <c r="AC9" s="626">
        <v>39.6</v>
      </c>
      <c r="AD9" s="626">
        <v>35</v>
      </c>
      <c r="AE9" s="626">
        <v>36</v>
      </c>
      <c r="AF9" s="626">
        <v>36.75</v>
      </c>
      <c r="AG9" s="626">
        <v>36.5</v>
      </c>
      <c r="AH9" s="626">
        <v>34</v>
      </c>
      <c r="AI9" s="626">
        <v>33</v>
      </c>
      <c r="AJ9" s="626">
        <v>33.5</v>
      </c>
      <c r="AK9" s="626">
        <v>32.4</v>
      </c>
      <c r="AL9" s="626">
        <v>31.75</v>
      </c>
      <c r="AM9" s="626">
        <v>30.8</v>
      </c>
      <c r="AN9" s="626">
        <v>32.25</v>
      </c>
      <c r="AO9" s="626">
        <v>31.25</v>
      </c>
      <c r="AP9" s="626">
        <v>33.75</v>
      </c>
      <c r="AQ9" s="626">
        <v>36</v>
      </c>
      <c r="AR9" s="626">
        <v>38.5</v>
      </c>
      <c r="AS9" s="626">
        <v>41.5</v>
      </c>
      <c r="AT9" s="626">
        <v>44.8</v>
      </c>
      <c r="AU9" s="626">
        <v>45.75</v>
      </c>
      <c r="AV9" s="626">
        <v>45</v>
      </c>
      <c r="AW9" s="626">
        <v>45</v>
      </c>
      <c r="AX9" s="626">
        <v>48</v>
      </c>
      <c r="AY9" s="626">
        <v>47.25</v>
      </c>
      <c r="AZ9" s="626">
        <v>54.75</v>
      </c>
      <c r="BA9" s="355" t="s">
        <v>1339</v>
      </c>
      <c r="BB9" s="355" t="s">
        <v>1339</v>
      </c>
      <c r="BC9" s="355" t="s">
        <v>1339</v>
      </c>
      <c r="BD9" s="355" t="s">
        <v>1339</v>
      </c>
      <c r="BE9" s="355" t="s">
        <v>1339</v>
      </c>
      <c r="BF9" s="355" t="s">
        <v>1339</v>
      </c>
      <c r="BG9" s="355" t="s">
        <v>1339</v>
      </c>
      <c r="BH9" s="355" t="s">
        <v>1339</v>
      </c>
      <c r="BI9" s="355" t="s">
        <v>1339</v>
      </c>
      <c r="BJ9" s="355" t="s">
        <v>1339</v>
      </c>
      <c r="BK9" s="355" t="s">
        <v>1339</v>
      </c>
      <c r="BL9" s="355" t="s">
        <v>1339</v>
      </c>
      <c r="BM9" s="355" t="s">
        <v>1339</v>
      </c>
      <c r="BN9" s="355" t="s">
        <v>1339</v>
      </c>
      <c r="BO9" s="355" t="s">
        <v>1339</v>
      </c>
      <c r="BP9" s="355" t="s">
        <v>1339</v>
      </c>
      <c r="BQ9" s="355" t="s">
        <v>1339</v>
      </c>
      <c r="BR9" s="355" t="s">
        <v>1339</v>
      </c>
      <c r="BS9" s="355" t="s">
        <v>1339</v>
      </c>
      <c r="BT9" s="355" t="s">
        <v>1339</v>
      </c>
      <c r="BU9" s="355" t="s">
        <v>1339</v>
      </c>
      <c r="BV9" s="355" t="s">
        <v>1339</v>
      </c>
    </row>
    <row r="10" spans="1:74" ht="11.1" customHeight="1" x14ac:dyDescent="0.2">
      <c r="A10" s="267" t="s">
        <v>1229</v>
      </c>
      <c r="B10" s="554" t="s">
        <v>1084</v>
      </c>
      <c r="C10" s="626">
        <v>292</v>
      </c>
      <c r="D10" s="626">
        <v>301.75</v>
      </c>
      <c r="E10" s="626">
        <v>313.25</v>
      </c>
      <c r="F10" s="626">
        <v>329.6</v>
      </c>
      <c r="G10" s="626">
        <v>336.75</v>
      </c>
      <c r="H10" s="626">
        <v>344</v>
      </c>
      <c r="I10" s="626">
        <v>348.8</v>
      </c>
      <c r="J10" s="626">
        <v>346.25</v>
      </c>
      <c r="K10" s="626">
        <v>342.6</v>
      </c>
      <c r="L10" s="626">
        <v>345.75</v>
      </c>
      <c r="M10" s="626">
        <v>349</v>
      </c>
      <c r="N10" s="626">
        <v>350</v>
      </c>
      <c r="O10" s="626">
        <v>354.5</v>
      </c>
      <c r="P10" s="626">
        <v>352.75</v>
      </c>
      <c r="Q10" s="626">
        <v>349.4</v>
      </c>
      <c r="R10" s="626">
        <v>355.5</v>
      </c>
      <c r="S10" s="626">
        <v>349.25</v>
      </c>
      <c r="T10" s="626">
        <v>341.6</v>
      </c>
      <c r="U10" s="626">
        <v>334.5</v>
      </c>
      <c r="V10" s="626">
        <v>324.25</v>
      </c>
      <c r="W10" s="626">
        <v>318</v>
      </c>
      <c r="X10" s="626">
        <v>311.25</v>
      </c>
      <c r="Y10" s="626">
        <v>310.5</v>
      </c>
      <c r="Z10" s="626">
        <v>310.60000000000002</v>
      </c>
      <c r="AA10" s="626">
        <v>309.25</v>
      </c>
      <c r="AB10" s="626">
        <v>312.5</v>
      </c>
      <c r="AC10" s="626">
        <v>315</v>
      </c>
      <c r="AD10" s="626">
        <v>317</v>
      </c>
      <c r="AE10" s="626">
        <v>312.8</v>
      </c>
      <c r="AF10" s="626">
        <v>308</v>
      </c>
      <c r="AG10" s="626">
        <v>304.75</v>
      </c>
      <c r="AH10" s="626">
        <v>304.2</v>
      </c>
      <c r="AI10" s="626">
        <v>306.25</v>
      </c>
      <c r="AJ10" s="626">
        <v>304</v>
      </c>
      <c r="AK10" s="626">
        <v>303</v>
      </c>
      <c r="AL10" s="626">
        <v>304</v>
      </c>
      <c r="AM10" s="626">
        <v>302.60000000000002</v>
      </c>
      <c r="AN10" s="626">
        <v>304</v>
      </c>
      <c r="AO10" s="626">
        <v>300.5</v>
      </c>
      <c r="AP10" s="626">
        <v>290.25</v>
      </c>
      <c r="AQ10" s="626">
        <v>282.2</v>
      </c>
      <c r="AR10" s="626">
        <v>272.25</v>
      </c>
      <c r="AS10" s="626">
        <v>263.25</v>
      </c>
      <c r="AT10" s="626">
        <v>256</v>
      </c>
      <c r="AU10" s="626">
        <v>253.75</v>
      </c>
      <c r="AV10" s="626">
        <v>250.6</v>
      </c>
      <c r="AW10" s="626">
        <v>252.25</v>
      </c>
      <c r="AX10" s="626">
        <v>248</v>
      </c>
      <c r="AY10" s="626">
        <v>243.5</v>
      </c>
      <c r="AZ10" s="626">
        <v>239.5</v>
      </c>
      <c r="BA10" s="355" t="s">
        <v>1339</v>
      </c>
      <c r="BB10" s="355" t="s">
        <v>1339</v>
      </c>
      <c r="BC10" s="355" t="s">
        <v>1339</v>
      </c>
      <c r="BD10" s="355" t="s">
        <v>1339</v>
      </c>
      <c r="BE10" s="355" t="s">
        <v>1339</v>
      </c>
      <c r="BF10" s="355" t="s">
        <v>1339</v>
      </c>
      <c r="BG10" s="355" t="s">
        <v>1339</v>
      </c>
      <c r="BH10" s="355" t="s">
        <v>1339</v>
      </c>
      <c r="BI10" s="355" t="s">
        <v>1339</v>
      </c>
      <c r="BJ10" s="355" t="s">
        <v>1339</v>
      </c>
      <c r="BK10" s="355" t="s">
        <v>1339</v>
      </c>
      <c r="BL10" s="355" t="s">
        <v>1339</v>
      </c>
      <c r="BM10" s="355" t="s">
        <v>1339</v>
      </c>
      <c r="BN10" s="355" t="s">
        <v>1339</v>
      </c>
      <c r="BO10" s="355" t="s">
        <v>1339</v>
      </c>
      <c r="BP10" s="355" t="s">
        <v>1339</v>
      </c>
      <c r="BQ10" s="355" t="s">
        <v>1339</v>
      </c>
      <c r="BR10" s="355" t="s">
        <v>1339</v>
      </c>
      <c r="BS10" s="355" t="s">
        <v>1339</v>
      </c>
      <c r="BT10" s="355" t="s">
        <v>1339</v>
      </c>
      <c r="BU10" s="355" t="s">
        <v>1339</v>
      </c>
      <c r="BV10" s="355" t="s">
        <v>1339</v>
      </c>
    </row>
    <row r="11" spans="1:74" ht="11.1" customHeight="1" x14ac:dyDescent="0.2">
      <c r="A11" s="267" t="s">
        <v>1230</v>
      </c>
      <c r="B11" s="554" t="s">
        <v>1547</v>
      </c>
      <c r="C11" s="626">
        <v>108.5</v>
      </c>
      <c r="D11" s="626">
        <v>114</v>
      </c>
      <c r="E11" s="626">
        <v>114.75</v>
      </c>
      <c r="F11" s="626">
        <v>119.6</v>
      </c>
      <c r="G11" s="626">
        <v>129.25</v>
      </c>
      <c r="H11" s="626">
        <v>135.5</v>
      </c>
      <c r="I11" s="626">
        <v>146.80000000000001</v>
      </c>
      <c r="J11" s="626">
        <v>152.75</v>
      </c>
      <c r="K11" s="626">
        <v>155</v>
      </c>
      <c r="L11" s="626">
        <v>156</v>
      </c>
      <c r="M11" s="626">
        <v>160.5</v>
      </c>
      <c r="N11" s="626">
        <v>160.4</v>
      </c>
      <c r="O11" s="626">
        <v>149.5</v>
      </c>
      <c r="P11" s="626">
        <v>137.5</v>
      </c>
      <c r="Q11" s="626">
        <v>136.19999999999999</v>
      </c>
      <c r="R11" s="626">
        <v>133.25</v>
      </c>
      <c r="S11" s="626">
        <v>130.5</v>
      </c>
      <c r="T11" s="626">
        <v>116.4</v>
      </c>
      <c r="U11" s="626">
        <v>114.5</v>
      </c>
      <c r="V11" s="626">
        <v>110.75</v>
      </c>
      <c r="W11" s="626">
        <v>110.6</v>
      </c>
      <c r="X11" s="626">
        <v>106.75</v>
      </c>
      <c r="Y11" s="626">
        <v>107.5</v>
      </c>
      <c r="Z11" s="626">
        <v>108.4</v>
      </c>
      <c r="AA11" s="626">
        <v>105.75</v>
      </c>
      <c r="AB11" s="626">
        <v>103.75</v>
      </c>
      <c r="AC11" s="626">
        <v>102</v>
      </c>
      <c r="AD11" s="626">
        <v>99.75</v>
      </c>
      <c r="AE11" s="626">
        <v>97.4</v>
      </c>
      <c r="AF11" s="626">
        <v>91</v>
      </c>
      <c r="AG11" s="626">
        <v>91.5</v>
      </c>
      <c r="AH11" s="626">
        <v>97.6</v>
      </c>
      <c r="AI11" s="626">
        <v>100</v>
      </c>
      <c r="AJ11" s="626">
        <v>103</v>
      </c>
      <c r="AK11" s="626">
        <v>104</v>
      </c>
      <c r="AL11" s="626">
        <v>108.25</v>
      </c>
      <c r="AM11" s="626">
        <v>107.8</v>
      </c>
      <c r="AN11" s="626">
        <v>110.5</v>
      </c>
      <c r="AO11" s="626">
        <v>116.25</v>
      </c>
      <c r="AP11" s="626">
        <v>117.5</v>
      </c>
      <c r="AQ11" s="626">
        <v>115.8</v>
      </c>
      <c r="AR11" s="626">
        <v>107.5</v>
      </c>
      <c r="AS11" s="626">
        <v>100</v>
      </c>
      <c r="AT11" s="626">
        <v>103.4</v>
      </c>
      <c r="AU11" s="626">
        <v>106</v>
      </c>
      <c r="AV11" s="626">
        <v>112</v>
      </c>
      <c r="AW11" s="626">
        <v>112.5</v>
      </c>
      <c r="AX11" s="626">
        <v>114.8</v>
      </c>
      <c r="AY11" s="626">
        <v>121.75</v>
      </c>
      <c r="AZ11" s="626">
        <v>121</v>
      </c>
      <c r="BA11" s="355" t="s">
        <v>1339</v>
      </c>
      <c r="BB11" s="355" t="s">
        <v>1339</v>
      </c>
      <c r="BC11" s="355" t="s">
        <v>1339</v>
      </c>
      <c r="BD11" s="355" t="s">
        <v>1339</v>
      </c>
      <c r="BE11" s="355" t="s">
        <v>1339</v>
      </c>
      <c r="BF11" s="355" t="s">
        <v>1339</v>
      </c>
      <c r="BG11" s="355" t="s">
        <v>1339</v>
      </c>
      <c r="BH11" s="355" t="s">
        <v>1339</v>
      </c>
      <c r="BI11" s="355" t="s">
        <v>1339</v>
      </c>
      <c r="BJ11" s="355" t="s">
        <v>1339</v>
      </c>
      <c r="BK11" s="355" t="s">
        <v>1339</v>
      </c>
      <c r="BL11" s="355" t="s">
        <v>1339</v>
      </c>
      <c r="BM11" s="355" t="s">
        <v>1339</v>
      </c>
      <c r="BN11" s="355" t="s">
        <v>1339</v>
      </c>
      <c r="BO11" s="355" t="s">
        <v>1339</v>
      </c>
      <c r="BP11" s="355" t="s">
        <v>1339</v>
      </c>
      <c r="BQ11" s="355" t="s">
        <v>1339</v>
      </c>
      <c r="BR11" s="355" t="s">
        <v>1339</v>
      </c>
      <c r="BS11" s="355" t="s">
        <v>1339</v>
      </c>
      <c r="BT11" s="355" t="s">
        <v>1339</v>
      </c>
      <c r="BU11" s="355" t="s">
        <v>1339</v>
      </c>
      <c r="BV11" s="355" t="s">
        <v>1339</v>
      </c>
    </row>
    <row r="12" spans="1:74" ht="11.1" customHeight="1" x14ac:dyDescent="0.2">
      <c r="A12" s="267"/>
      <c r="B12" s="271"/>
      <c r="C12" s="627"/>
      <c r="D12" s="627"/>
      <c r="E12" s="627"/>
      <c r="F12" s="627"/>
      <c r="G12" s="627"/>
      <c r="H12" s="627"/>
      <c r="I12" s="627"/>
      <c r="J12" s="627"/>
      <c r="K12" s="627"/>
      <c r="L12" s="627"/>
      <c r="M12" s="627"/>
      <c r="N12" s="627"/>
      <c r="O12" s="627"/>
      <c r="P12" s="627"/>
      <c r="Q12" s="627"/>
      <c r="R12" s="627"/>
      <c r="S12" s="627"/>
      <c r="T12" s="627"/>
      <c r="U12" s="627"/>
      <c r="V12" s="627"/>
      <c r="W12" s="627"/>
      <c r="X12" s="627"/>
      <c r="Y12" s="627"/>
      <c r="Z12" s="627"/>
      <c r="AA12" s="627"/>
      <c r="AB12" s="627"/>
      <c r="AC12" s="627"/>
      <c r="AD12" s="627"/>
      <c r="AE12" s="627"/>
      <c r="AF12" s="627"/>
      <c r="AG12" s="627"/>
      <c r="AH12" s="627"/>
      <c r="AI12" s="627"/>
      <c r="AJ12" s="627"/>
      <c r="AK12" s="627"/>
      <c r="AL12" s="627"/>
      <c r="AM12" s="627"/>
      <c r="AN12" s="627"/>
      <c r="AO12" s="627"/>
      <c r="AP12" s="627"/>
      <c r="AQ12" s="627"/>
      <c r="AR12" s="627"/>
      <c r="AS12" s="627"/>
      <c r="AT12" s="627"/>
      <c r="AU12" s="627"/>
      <c r="AV12" s="627"/>
      <c r="AW12" s="627"/>
      <c r="AX12" s="627"/>
      <c r="AY12" s="627"/>
      <c r="AZ12" s="627"/>
      <c r="BA12" s="353"/>
      <c r="BB12" s="353"/>
      <c r="BC12" s="353"/>
      <c r="BD12" s="353"/>
      <c r="BE12" s="353"/>
      <c r="BF12" s="353"/>
      <c r="BG12" s="353"/>
      <c r="BH12" s="353"/>
      <c r="BI12" s="353"/>
      <c r="BJ12" s="353"/>
      <c r="BK12" s="353"/>
      <c r="BL12" s="353"/>
      <c r="BM12" s="353"/>
      <c r="BN12" s="353"/>
      <c r="BO12" s="353"/>
      <c r="BP12" s="353"/>
      <c r="BQ12" s="353"/>
      <c r="BR12" s="353"/>
      <c r="BS12" s="353"/>
      <c r="BT12" s="353"/>
      <c r="BU12" s="353"/>
      <c r="BV12" s="353"/>
    </row>
    <row r="13" spans="1:74" ht="11.1" customHeight="1" x14ac:dyDescent="0.2">
      <c r="A13" s="267"/>
      <c r="B13" s="37" t="s">
        <v>1231</v>
      </c>
      <c r="C13" s="627"/>
      <c r="D13" s="627"/>
      <c r="E13" s="627"/>
      <c r="F13" s="627"/>
      <c r="G13" s="627"/>
      <c r="H13" s="627"/>
      <c r="I13" s="627"/>
      <c r="J13" s="627"/>
      <c r="K13" s="627"/>
      <c r="L13" s="627"/>
      <c r="M13" s="627"/>
      <c r="N13" s="627"/>
      <c r="O13" s="627"/>
      <c r="P13" s="627"/>
      <c r="Q13" s="627"/>
      <c r="R13" s="627"/>
      <c r="S13" s="627"/>
      <c r="T13" s="627"/>
      <c r="U13" s="627"/>
      <c r="V13" s="627"/>
      <c r="W13" s="627"/>
      <c r="X13" s="627"/>
      <c r="Y13" s="627"/>
      <c r="Z13" s="627"/>
      <c r="AA13" s="627"/>
      <c r="AB13" s="627"/>
      <c r="AC13" s="627"/>
      <c r="AD13" s="627"/>
      <c r="AE13" s="627"/>
      <c r="AF13" s="627"/>
      <c r="AG13" s="627"/>
      <c r="AH13" s="627"/>
      <c r="AI13" s="627"/>
      <c r="AJ13" s="627"/>
      <c r="AK13" s="627"/>
      <c r="AL13" s="627"/>
      <c r="AM13" s="627"/>
      <c r="AN13" s="627"/>
      <c r="AO13" s="627"/>
      <c r="AP13" s="627"/>
      <c r="AQ13" s="627"/>
      <c r="AR13" s="627"/>
      <c r="AS13" s="627"/>
      <c r="AT13" s="627"/>
      <c r="AU13" s="627"/>
      <c r="AV13" s="627"/>
      <c r="AW13" s="627"/>
      <c r="AX13" s="627"/>
      <c r="AY13" s="627"/>
      <c r="AZ13" s="627"/>
      <c r="BA13" s="353"/>
      <c r="BB13" s="353"/>
      <c r="BC13" s="353"/>
      <c r="BD13" s="353"/>
      <c r="BE13" s="353"/>
      <c r="BF13" s="353"/>
      <c r="BG13" s="353"/>
      <c r="BH13" s="353"/>
      <c r="BI13" s="353"/>
      <c r="BJ13" s="353"/>
      <c r="BK13" s="353"/>
      <c r="BL13" s="353"/>
      <c r="BM13" s="353"/>
      <c r="BN13" s="353"/>
      <c r="BO13" s="353"/>
      <c r="BP13" s="353"/>
      <c r="BQ13" s="353"/>
      <c r="BR13" s="353"/>
      <c r="BS13" s="353"/>
      <c r="BT13" s="353"/>
      <c r="BU13" s="353"/>
      <c r="BV13" s="353"/>
    </row>
    <row r="14" spans="1:74" ht="11.1" customHeight="1" x14ac:dyDescent="0.2">
      <c r="A14" s="267" t="s">
        <v>1232</v>
      </c>
      <c r="B14" s="554" t="s">
        <v>1076</v>
      </c>
      <c r="C14" s="386">
        <v>77</v>
      </c>
      <c r="D14" s="386">
        <v>85</v>
      </c>
      <c r="E14" s="386">
        <v>87</v>
      </c>
      <c r="F14" s="386">
        <v>89</v>
      </c>
      <c r="G14" s="386">
        <v>94</v>
      </c>
      <c r="H14" s="386">
        <v>94</v>
      </c>
      <c r="I14" s="386">
        <v>89</v>
      </c>
      <c r="J14" s="386">
        <v>88</v>
      </c>
      <c r="K14" s="386">
        <v>86</v>
      </c>
      <c r="L14" s="386">
        <v>97</v>
      </c>
      <c r="M14" s="386">
        <v>96</v>
      </c>
      <c r="N14" s="386">
        <v>95</v>
      </c>
      <c r="O14" s="386">
        <v>96</v>
      </c>
      <c r="P14" s="386">
        <v>95</v>
      </c>
      <c r="Q14" s="386">
        <v>94</v>
      </c>
      <c r="R14" s="386">
        <v>96</v>
      </c>
      <c r="S14" s="386">
        <v>94</v>
      </c>
      <c r="T14" s="386">
        <v>90</v>
      </c>
      <c r="U14" s="386">
        <v>89</v>
      </c>
      <c r="V14" s="386">
        <v>80</v>
      </c>
      <c r="W14" s="386">
        <v>74</v>
      </c>
      <c r="X14" s="386">
        <v>71</v>
      </c>
      <c r="Y14" s="386">
        <v>73</v>
      </c>
      <c r="Z14" s="386">
        <v>75</v>
      </c>
      <c r="AA14" s="386">
        <v>76</v>
      </c>
      <c r="AB14" s="386">
        <v>81</v>
      </c>
      <c r="AC14" s="386">
        <v>81</v>
      </c>
      <c r="AD14" s="386">
        <v>76</v>
      </c>
      <c r="AE14" s="386">
        <v>73</v>
      </c>
      <c r="AF14" s="386">
        <v>68</v>
      </c>
      <c r="AG14" s="386">
        <v>69</v>
      </c>
      <c r="AH14" s="386">
        <v>64</v>
      </c>
      <c r="AI14" s="386">
        <v>61</v>
      </c>
      <c r="AJ14" s="386">
        <v>60</v>
      </c>
      <c r="AK14" s="386">
        <v>65</v>
      </c>
      <c r="AL14" s="386">
        <v>63</v>
      </c>
      <c r="AM14" s="386">
        <v>63</v>
      </c>
      <c r="AN14" s="386">
        <v>64</v>
      </c>
      <c r="AO14" s="386">
        <v>65</v>
      </c>
      <c r="AP14" s="386">
        <v>69</v>
      </c>
      <c r="AQ14" s="386">
        <v>67</v>
      </c>
      <c r="AR14" s="386">
        <v>67</v>
      </c>
      <c r="AS14" s="386">
        <v>65</v>
      </c>
      <c r="AT14" s="386">
        <v>67</v>
      </c>
      <c r="AU14" s="386">
        <v>69</v>
      </c>
      <c r="AV14" s="386">
        <v>68</v>
      </c>
      <c r="AW14" s="386">
        <v>69</v>
      </c>
      <c r="AX14" s="386">
        <v>72</v>
      </c>
      <c r="AY14" s="386">
        <v>72</v>
      </c>
      <c r="AZ14" s="386">
        <v>74</v>
      </c>
      <c r="BA14" s="355" t="s">
        <v>1339</v>
      </c>
      <c r="BB14" s="355" t="s">
        <v>1339</v>
      </c>
      <c r="BC14" s="355" t="s">
        <v>1339</v>
      </c>
      <c r="BD14" s="355" t="s">
        <v>1339</v>
      </c>
      <c r="BE14" s="355" t="s">
        <v>1339</v>
      </c>
      <c r="BF14" s="355" t="s">
        <v>1339</v>
      </c>
      <c r="BG14" s="355" t="s">
        <v>1339</v>
      </c>
      <c r="BH14" s="355" t="s">
        <v>1339</v>
      </c>
      <c r="BI14" s="355" t="s">
        <v>1339</v>
      </c>
      <c r="BJ14" s="355" t="s">
        <v>1339</v>
      </c>
      <c r="BK14" s="355" t="s">
        <v>1339</v>
      </c>
      <c r="BL14" s="355" t="s">
        <v>1339</v>
      </c>
      <c r="BM14" s="355" t="s">
        <v>1339</v>
      </c>
      <c r="BN14" s="355" t="s">
        <v>1339</v>
      </c>
      <c r="BO14" s="355" t="s">
        <v>1339</v>
      </c>
      <c r="BP14" s="355" t="s">
        <v>1339</v>
      </c>
      <c r="BQ14" s="355" t="s">
        <v>1339</v>
      </c>
      <c r="BR14" s="355" t="s">
        <v>1339</v>
      </c>
      <c r="BS14" s="355" t="s">
        <v>1339</v>
      </c>
      <c r="BT14" s="355" t="s">
        <v>1339</v>
      </c>
      <c r="BU14" s="355" t="s">
        <v>1339</v>
      </c>
      <c r="BV14" s="355" t="s">
        <v>1339</v>
      </c>
    </row>
    <row r="15" spans="1:74" s="539" customFormat="1" ht="11.1" customHeight="1" x14ac:dyDescent="0.2">
      <c r="A15" s="267" t="s">
        <v>1233</v>
      </c>
      <c r="B15" s="554" t="s">
        <v>1078</v>
      </c>
      <c r="C15" s="386">
        <v>53</v>
      </c>
      <c r="D15" s="386">
        <v>65</v>
      </c>
      <c r="E15" s="386">
        <v>67</v>
      </c>
      <c r="F15" s="386">
        <v>58</v>
      </c>
      <c r="G15" s="386">
        <v>75</v>
      </c>
      <c r="H15" s="386">
        <v>75</v>
      </c>
      <c r="I15" s="386">
        <v>75</v>
      </c>
      <c r="J15" s="386">
        <v>76</v>
      </c>
      <c r="K15" s="386">
        <v>78</v>
      </c>
      <c r="L15" s="386">
        <v>77</v>
      </c>
      <c r="M15" s="386">
        <v>79</v>
      </c>
      <c r="N15" s="386">
        <v>80</v>
      </c>
      <c r="O15" s="386">
        <v>80</v>
      </c>
      <c r="P15" s="386">
        <v>80</v>
      </c>
      <c r="Q15" s="386">
        <v>80</v>
      </c>
      <c r="R15" s="386">
        <v>79</v>
      </c>
      <c r="S15" s="386">
        <v>74</v>
      </c>
      <c r="T15" s="386">
        <v>70</v>
      </c>
      <c r="U15" s="386">
        <v>70</v>
      </c>
      <c r="V15" s="386">
        <v>68</v>
      </c>
      <c r="W15" s="386">
        <v>65</v>
      </c>
      <c r="X15" s="386">
        <v>66</v>
      </c>
      <c r="Y15" s="386">
        <v>66</v>
      </c>
      <c r="Z15" s="386">
        <v>66</v>
      </c>
      <c r="AA15" s="386">
        <v>68</v>
      </c>
      <c r="AB15" s="386">
        <v>69</v>
      </c>
      <c r="AC15" s="386">
        <v>69</v>
      </c>
      <c r="AD15" s="386">
        <v>69</v>
      </c>
      <c r="AE15" s="386">
        <v>69</v>
      </c>
      <c r="AF15" s="386">
        <v>70</v>
      </c>
      <c r="AG15" s="386">
        <v>72</v>
      </c>
      <c r="AH15" s="386">
        <v>72</v>
      </c>
      <c r="AI15" s="386">
        <v>69</v>
      </c>
      <c r="AJ15" s="386">
        <v>69</v>
      </c>
      <c r="AK15" s="386">
        <v>71</v>
      </c>
      <c r="AL15" s="386">
        <v>74</v>
      </c>
      <c r="AM15" s="386">
        <v>71</v>
      </c>
      <c r="AN15" s="386">
        <v>68</v>
      </c>
      <c r="AO15" s="386">
        <v>68</v>
      </c>
      <c r="AP15" s="386">
        <v>68</v>
      </c>
      <c r="AQ15" s="386">
        <v>66</v>
      </c>
      <c r="AR15" s="386">
        <v>63</v>
      </c>
      <c r="AS15" s="386">
        <v>63</v>
      </c>
      <c r="AT15" s="386">
        <v>62</v>
      </c>
      <c r="AU15" s="386">
        <v>60</v>
      </c>
      <c r="AV15" s="386">
        <v>62</v>
      </c>
      <c r="AW15" s="386">
        <v>61</v>
      </c>
      <c r="AX15" s="386">
        <v>61</v>
      </c>
      <c r="AY15" s="386">
        <v>60</v>
      </c>
      <c r="AZ15" s="386">
        <v>60</v>
      </c>
      <c r="BA15" s="355" t="s">
        <v>1339</v>
      </c>
      <c r="BB15" s="355" t="s">
        <v>1339</v>
      </c>
      <c r="BC15" s="355" t="s">
        <v>1339</v>
      </c>
      <c r="BD15" s="355" t="s">
        <v>1339</v>
      </c>
      <c r="BE15" s="355" t="s">
        <v>1339</v>
      </c>
      <c r="BF15" s="355" t="s">
        <v>1339</v>
      </c>
      <c r="BG15" s="355" t="s">
        <v>1339</v>
      </c>
      <c r="BH15" s="355" t="s">
        <v>1339</v>
      </c>
      <c r="BI15" s="355" t="s">
        <v>1339</v>
      </c>
      <c r="BJ15" s="355" t="s">
        <v>1339</v>
      </c>
      <c r="BK15" s="355" t="s">
        <v>1339</v>
      </c>
      <c r="BL15" s="355" t="s">
        <v>1339</v>
      </c>
      <c r="BM15" s="355" t="s">
        <v>1339</v>
      </c>
      <c r="BN15" s="355" t="s">
        <v>1339</v>
      </c>
      <c r="BO15" s="355" t="s">
        <v>1339</v>
      </c>
      <c r="BP15" s="355" t="s">
        <v>1339</v>
      </c>
      <c r="BQ15" s="355" t="s">
        <v>1339</v>
      </c>
      <c r="BR15" s="355" t="s">
        <v>1339</v>
      </c>
      <c r="BS15" s="355" t="s">
        <v>1339</v>
      </c>
      <c r="BT15" s="355" t="s">
        <v>1339</v>
      </c>
      <c r="BU15" s="355" t="s">
        <v>1339</v>
      </c>
      <c r="BV15" s="355" t="s">
        <v>1339</v>
      </c>
    </row>
    <row r="16" spans="1:74" ht="11.1" customHeight="1" x14ac:dyDescent="0.2">
      <c r="A16" s="267" t="s">
        <v>1234</v>
      </c>
      <c r="B16" s="554" t="s">
        <v>1080</v>
      </c>
      <c r="C16" s="386">
        <v>82</v>
      </c>
      <c r="D16" s="386">
        <v>92</v>
      </c>
      <c r="E16" s="386">
        <v>101</v>
      </c>
      <c r="F16" s="386">
        <v>106</v>
      </c>
      <c r="G16" s="386">
        <v>110</v>
      </c>
      <c r="H16" s="386">
        <v>114</v>
      </c>
      <c r="I16" s="386">
        <v>117</v>
      </c>
      <c r="J16" s="386">
        <v>117</v>
      </c>
      <c r="K16" s="386">
        <v>118</v>
      </c>
      <c r="L16" s="386">
        <v>118</v>
      </c>
      <c r="M16" s="386">
        <v>125</v>
      </c>
      <c r="N16" s="386">
        <v>122</v>
      </c>
      <c r="O16" s="386">
        <v>121</v>
      </c>
      <c r="P16" s="386">
        <v>118</v>
      </c>
      <c r="Q16" s="386">
        <v>117</v>
      </c>
      <c r="R16" s="386">
        <v>114</v>
      </c>
      <c r="S16" s="386">
        <v>106</v>
      </c>
      <c r="T16" s="386">
        <v>103</v>
      </c>
      <c r="U16" s="386">
        <v>99</v>
      </c>
      <c r="V16" s="386">
        <v>93</v>
      </c>
      <c r="W16" s="386">
        <v>93</v>
      </c>
      <c r="X16" s="386">
        <v>93</v>
      </c>
      <c r="Y16" s="386">
        <v>94</v>
      </c>
      <c r="Z16" s="386">
        <v>96</v>
      </c>
      <c r="AA16" s="386">
        <v>98</v>
      </c>
      <c r="AB16" s="386">
        <v>97</v>
      </c>
      <c r="AC16" s="386">
        <v>101</v>
      </c>
      <c r="AD16" s="386">
        <v>102</v>
      </c>
      <c r="AE16" s="386">
        <v>99</v>
      </c>
      <c r="AF16" s="386">
        <v>99</v>
      </c>
      <c r="AG16" s="386">
        <v>97</v>
      </c>
      <c r="AH16" s="386">
        <v>98</v>
      </c>
      <c r="AI16" s="386">
        <v>101</v>
      </c>
      <c r="AJ16" s="386">
        <v>102</v>
      </c>
      <c r="AK16" s="386">
        <v>103</v>
      </c>
      <c r="AL16" s="386">
        <v>103</v>
      </c>
      <c r="AM16" s="386">
        <v>101</v>
      </c>
      <c r="AN16" s="386">
        <v>106</v>
      </c>
      <c r="AO16" s="386">
        <v>107</v>
      </c>
      <c r="AP16" s="386">
        <v>107</v>
      </c>
      <c r="AQ16" s="386">
        <v>105</v>
      </c>
      <c r="AR16" s="386">
        <v>99</v>
      </c>
      <c r="AS16" s="386">
        <v>102</v>
      </c>
      <c r="AT16" s="386">
        <v>101</v>
      </c>
      <c r="AU16" s="386">
        <v>106</v>
      </c>
      <c r="AV16" s="386">
        <v>113</v>
      </c>
      <c r="AW16" s="386">
        <v>107</v>
      </c>
      <c r="AX16" s="386">
        <v>105</v>
      </c>
      <c r="AY16" s="386">
        <v>103</v>
      </c>
      <c r="AZ16" s="386">
        <v>105</v>
      </c>
      <c r="BA16" s="355" t="s">
        <v>1339</v>
      </c>
      <c r="BB16" s="355" t="s">
        <v>1339</v>
      </c>
      <c r="BC16" s="355" t="s">
        <v>1339</v>
      </c>
      <c r="BD16" s="355" t="s">
        <v>1339</v>
      </c>
      <c r="BE16" s="355" t="s">
        <v>1339</v>
      </c>
      <c r="BF16" s="355" t="s">
        <v>1339</v>
      </c>
      <c r="BG16" s="355" t="s">
        <v>1339</v>
      </c>
      <c r="BH16" s="355" t="s">
        <v>1339</v>
      </c>
      <c r="BI16" s="355" t="s">
        <v>1339</v>
      </c>
      <c r="BJ16" s="355" t="s">
        <v>1339</v>
      </c>
      <c r="BK16" s="355" t="s">
        <v>1339</v>
      </c>
      <c r="BL16" s="355" t="s">
        <v>1339</v>
      </c>
      <c r="BM16" s="355" t="s">
        <v>1339</v>
      </c>
      <c r="BN16" s="355" t="s">
        <v>1339</v>
      </c>
      <c r="BO16" s="355" t="s">
        <v>1339</v>
      </c>
      <c r="BP16" s="355" t="s">
        <v>1339</v>
      </c>
      <c r="BQ16" s="355" t="s">
        <v>1339</v>
      </c>
      <c r="BR16" s="355" t="s">
        <v>1339</v>
      </c>
      <c r="BS16" s="355" t="s">
        <v>1339</v>
      </c>
      <c r="BT16" s="355" t="s">
        <v>1339</v>
      </c>
      <c r="BU16" s="355" t="s">
        <v>1339</v>
      </c>
      <c r="BV16" s="355" t="s">
        <v>1339</v>
      </c>
    </row>
    <row r="17" spans="1:74" ht="11.1" customHeight="1" x14ac:dyDescent="0.2">
      <c r="A17" s="267" t="s">
        <v>1235</v>
      </c>
      <c r="B17" s="554" t="s">
        <v>1082</v>
      </c>
      <c r="C17" s="386">
        <v>55</v>
      </c>
      <c r="D17" s="386">
        <v>60</v>
      </c>
      <c r="E17" s="386">
        <v>68</v>
      </c>
      <c r="F17" s="386">
        <v>70</v>
      </c>
      <c r="G17" s="386">
        <v>72</v>
      </c>
      <c r="H17" s="386">
        <v>72</v>
      </c>
      <c r="I17" s="386">
        <v>73</v>
      </c>
      <c r="J17" s="386">
        <v>74</v>
      </c>
      <c r="K17" s="386">
        <v>76</v>
      </c>
      <c r="L17" s="386">
        <v>75</v>
      </c>
      <c r="M17" s="386">
        <v>73</v>
      </c>
      <c r="N17" s="386">
        <v>74</v>
      </c>
      <c r="O17" s="386">
        <v>73</v>
      </c>
      <c r="P17" s="386">
        <v>74</v>
      </c>
      <c r="Q17" s="386">
        <v>74</v>
      </c>
      <c r="R17" s="386">
        <v>71</v>
      </c>
      <c r="S17" s="386">
        <v>65</v>
      </c>
      <c r="T17" s="386">
        <v>56</v>
      </c>
      <c r="U17" s="386">
        <v>51</v>
      </c>
      <c r="V17" s="386">
        <v>50</v>
      </c>
      <c r="W17" s="386">
        <v>47</v>
      </c>
      <c r="X17" s="386">
        <v>45</v>
      </c>
      <c r="Y17" s="386">
        <v>43</v>
      </c>
      <c r="Z17" s="386">
        <v>45</v>
      </c>
      <c r="AA17" s="386">
        <v>44</v>
      </c>
      <c r="AB17" s="386">
        <v>42</v>
      </c>
      <c r="AC17" s="386">
        <v>38</v>
      </c>
      <c r="AD17" s="386">
        <v>34</v>
      </c>
      <c r="AE17" s="386">
        <v>34</v>
      </c>
      <c r="AF17" s="386">
        <v>35</v>
      </c>
      <c r="AG17" s="386">
        <v>35</v>
      </c>
      <c r="AH17" s="386">
        <v>33</v>
      </c>
      <c r="AI17" s="386">
        <v>31</v>
      </c>
      <c r="AJ17" s="386">
        <v>31</v>
      </c>
      <c r="AK17" s="386">
        <v>31</v>
      </c>
      <c r="AL17" s="386">
        <v>31</v>
      </c>
      <c r="AM17" s="386">
        <v>30</v>
      </c>
      <c r="AN17" s="386">
        <v>31</v>
      </c>
      <c r="AO17" s="386">
        <v>30</v>
      </c>
      <c r="AP17" s="386">
        <v>32</v>
      </c>
      <c r="AQ17" s="386">
        <v>34</v>
      </c>
      <c r="AR17" s="386">
        <v>36</v>
      </c>
      <c r="AS17" s="386">
        <v>38</v>
      </c>
      <c r="AT17" s="386">
        <v>41</v>
      </c>
      <c r="AU17" s="386">
        <v>42</v>
      </c>
      <c r="AV17" s="386">
        <v>42</v>
      </c>
      <c r="AW17" s="386">
        <v>42</v>
      </c>
      <c r="AX17" s="386">
        <v>45</v>
      </c>
      <c r="AY17" s="386">
        <v>44</v>
      </c>
      <c r="AZ17" s="386">
        <v>50</v>
      </c>
      <c r="BA17" s="355" t="s">
        <v>1339</v>
      </c>
      <c r="BB17" s="355" t="s">
        <v>1339</v>
      </c>
      <c r="BC17" s="355" t="s">
        <v>1339</v>
      </c>
      <c r="BD17" s="355" t="s">
        <v>1339</v>
      </c>
      <c r="BE17" s="355" t="s">
        <v>1339</v>
      </c>
      <c r="BF17" s="355" t="s">
        <v>1339</v>
      </c>
      <c r="BG17" s="355" t="s">
        <v>1339</v>
      </c>
      <c r="BH17" s="355" t="s">
        <v>1339</v>
      </c>
      <c r="BI17" s="355" t="s">
        <v>1339</v>
      </c>
      <c r="BJ17" s="355" t="s">
        <v>1339</v>
      </c>
      <c r="BK17" s="355" t="s">
        <v>1339</v>
      </c>
      <c r="BL17" s="355" t="s">
        <v>1339</v>
      </c>
      <c r="BM17" s="355" t="s">
        <v>1339</v>
      </c>
      <c r="BN17" s="355" t="s">
        <v>1339</v>
      </c>
      <c r="BO17" s="355" t="s">
        <v>1339</v>
      </c>
      <c r="BP17" s="355" t="s">
        <v>1339</v>
      </c>
      <c r="BQ17" s="355" t="s">
        <v>1339</v>
      </c>
      <c r="BR17" s="355" t="s">
        <v>1339</v>
      </c>
      <c r="BS17" s="355" t="s">
        <v>1339</v>
      </c>
      <c r="BT17" s="355" t="s">
        <v>1339</v>
      </c>
      <c r="BU17" s="355" t="s">
        <v>1339</v>
      </c>
      <c r="BV17" s="355" t="s">
        <v>1339</v>
      </c>
    </row>
    <row r="18" spans="1:74" ht="11.1" customHeight="1" x14ac:dyDescent="0.2">
      <c r="A18" s="267" t="s">
        <v>1236</v>
      </c>
      <c r="B18" s="554" t="s">
        <v>1084</v>
      </c>
      <c r="C18" s="386">
        <v>401</v>
      </c>
      <c r="D18" s="386">
        <v>417</v>
      </c>
      <c r="E18" s="386">
        <v>435</v>
      </c>
      <c r="F18" s="386">
        <v>465</v>
      </c>
      <c r="G18" s="386">
        <v>477</v>
      </c>
      <c r="H18" s="386">
        <v>487</v>
      </c>
      <c r="I18" s="386">
        <v>503</v>
      </c>
      <c r="J18" s="386">
        <v>497</v>
      </c>
      <c r="K18" s="386">
        <v>503</v>
      </c>
      <c r="L18" s="386">
        <v>508</v>
      </c>
      <c r="M18" s="386">
        <v>515</v>
      </c>
      <c r="N18" s="386">
        <v>521</v>
      </c>
      <c r="O18" s="386">
        <v>525</v>
      </c>
      <c r="P18" s="386">
        <v>525</v>
      </c>
      <c r="Q18" s="386">
        <v>521</v>
      </c>
      <c r="R18" s="386">
        <v>529</v>
      </c>
      <c r="S18" s="386">
        <v>521</v>
      </c>
      <c r="T18" s="386">
        <v>513</v>
      </c>
      <c r="U18" s="386">
        <v>500</v>
      </c>
      <c r="V18" s="386">
        <v>486</v>
      </c>
      <c r="W18" s="386">
        <v>476</v>
      </c>
      <c r="X18" s="386">
        <v>465</v>
      </c>
      <c r="Y18" s="386">
        <v>468</v>
      </c>
      <c r="Z18" s="386">
        <v>468</v>
      </c>
      <c r="AA18" s="386">
        <v>466</v>
      </c>
      <c r="AB18" s="386">
        <v>472</v>
      </c>
      <c r="AC18" s="386">
        <v>476</v>
      </c>
      <c r="AD18" s="386">
        <v>477</v>
      </c>
      <c r="AE18" s="386">
        <v>473</v>
      </c>
      <c r="AF18" s="386">
        <v>466</v>
      </c>
      <c r="AG18" s="386">
        <v>463</v>
      </c>
      <c r="AH18" s="386">
        <v>464</v>
      </c>
      <c r="AI18" s="386">
        <v>465</v>
      </c>
      <c r="AJ18" s="386">
        <v>466</v>
      </c>
      <c r="AK18" s="386">
        <v>468</v>
      </c>
      <c r="AL18" s="386">
        <v>471</v>
      </c>
      <c r="AM18" s="386">
        <v>471</v>
      </c>
      <c r="AN18" s="386">
        <v>477</v>
      </c>
      <c r="AO18" s="386">
        <v>475</v>
      </c>
      <c r="AP18" s="386">
        <v>468</v>
      </c>
      <c r="AQ18" s="386">
        <v>462</v>
      </c>
      <c r="AR18" s="386">
        <v>452</v>
      </c>
      <c r="AS18" s="386">
        <v>438</v>
      </c>
      <c r="AT18" s="386">
        <v>430</v>
      </c>
      <c r="AU18" s="386">
        <v>429</v>
      </c>
      <c r="AV18" s="386">
        <v>428</v>
      </c>
      <c r="AW18" s="386">
        <v>431</v>
      </c>
      <c r="AX18" s="386">
        <v>427</v>
      </c>
      <c r="AY18" s="386">
        <v>425</v>
      </c>
      <c r="AZ18" s="386">
        <v>423</v>
      </c>
      <c r="BA18" s="355" t="s">
        <v>1339</v>
      </c>
      <c r="BB18" s="355" t="s">
        <v>1339</v>
      </c>
      <c r="BC18" s="355" t="s">
        <v>1339</v>
      </c>
      <c r="BD18" s="355" t="s">
        <v>1339</v>
      </c>
      <c r="BE18" s="355" t="s">
        <v>1339</v>
      </c>
      <c r="BF18" s="355" t="s">
        <v>1339</v>
      </c>
      <c r="BG18" s="355" t="s">
        <v>1339</v>
      </c>
      <c r="BH18" s="355" t="s">
        <v>1339</v>
      </c>
      <c r="BI18" s="355" t="s">
        <v>1339</v>
      </c>
      <c r="BJ18" s="355" t="s">
        <v>1339</v>
      </c>
      <c r="BK18" s="355" t="s">
        <v>1339</v>
      </c>
      <c r="BL18" s="355" t="s">
        <v>1339</v>
      </c>
      <c r="BM18" s="355" t="s">
        <v>1339</v>
      </c>
      <c r="BN18" s="355" t="s">
        <v>1339</v>
      </c>
      <c r="BO18" s="355" t="s">
        <v>1339</v>
      </c>
      <c r="BP18" s="355" t="s">
        <v>1339</v>
      </c>
      <c r="BQ18" s="355" t="s">
        <v>1339</v>
      </c>
      <c r="BR18" s="355" t="s">
        <v>1339</v>
      </c>
      <c r="BS18" s="355" t="s">
        <v>1339</v>
      </c>
      <c r="BT18" s="355" t="s">
        <v>1339</v>
      </c>
      <c r="BU18" s="355" t="s">
        <v>1339</v>
      </c>
      <c r="BV18" s="355" t="s">
        <v>1339</v>
      </c>
    </row>
    <row r="19" spans="1:74" ht="11.1" customHeight="1" x14ac:dyDescent="0.2">
      <c r="A19" s="267" t="s">
        <v>1237</v>
      </c>
      <c r="B19" s="554" t="s">
        <v>1547</v>
      </c>
      <c r="C19" s="386">
        <v>215</v>
      </c>
      <c r="D19" s="386">
        <v>227</v>
      </c>
      <c r="E19" s="386">
        <v>231</v>
      </c>
      <c r="F19" s="386">
        <v>240</v>
      </c>
      <c r="G19" s="386">
        <v>257</v>
      </c>
      <c r="H19" s="386">
        <v>276</v>
      </c>
      <c r="I19" s="386">
        <v>301</v>
      </c>
      <c r="J19" s="386">
        <v>315</v>
      </c>
      <c r="K19" s="386">
        <v>323</v>
      </c>
      <c r="L19" s="386">
        <v>327</v>
      </c>
      <c r="M19" s="386">
        <v>335</v>
      </c>
      <c r="N19" s="386">
        <v>331</v>
      </c>
      <c r="O19" s="386">
        <v>296</v>
      </c>
      <c r="P19" s="386">
        <v>266</v>
      </c>
      <c r="Q19" s="386">
        <v>265</v>
      </c>
      <c r="R19" s="386">
        <v>266</v>
      </c>
      <c r="S19" s="386">
        <v>265</v>
      </c>
      <c r="T19" s="386">
        <v>242</v>
      </c>
      <c r="U19" s="386">
        <v>243</v>
      </c>
      <c r="V19" s="386">
        <v>241</v>
      </c>
      <c r="W19" s="386">
        <v>239</v>
      </c>
      <c r="X19" s="386">
        <v>227</v>
      </c>
      <c r="Y19" s="386">
        <v>224</v>
      </c>
      <c r="Z19" s="386">
        <v>219</v>
      </c>
      <c r="AA19" s="386">
        <v>208</v>
      </c>
      <c r="AB19" s="386">
        <v>206</v>
      </c>
      <c r="AC19" s="386">
        <v>199</v>
      </c>
      <c r="AD19" s="386">
        <v>195</v>
      </c>
      <c r="AE19" s="386">
        <v>188</v>
      </c>
      <c r="AF19" s="386">
        <v>179</v>
      </c>
      <c r="AG19" s="386">
        <v>182</v>
      </c>
      <c r="AH19" s="386">
        <v>193</v>
      </c>
      <c r="AI19" s="386">
        <v>191</v>
      </c>
      <c r="AJ19" s="386">
        <v>199</v>
      </c>
      <c r="AK19" s="386">
        <v>198</v>
      </c>
      <c r="AL19" s="386">
        <v>200</v>
      </c>
      <c r="AM19" s="386">
        <v>200</v>
      </c>
      <c r="AN19" s="386">
        <v>203</v>
      </c>
      <c r="AO19" s="386">
        <v>210</v>
      </c>
      <c r="AP19" s="386">
        <v>212</v>
      </c>
      <c r="AQ19" s="386">
        <v>207</v>
      </c>
      <c r="AR19" s="386">
        <v>195</v>
      </c>
      <c r="AS19" s="386">
        <v>180</v>
      </c>
      <c r="AT19" s="386">
        <v>189</v>
      </c>
      <c r="AU19" s="386">
        <v>195</v>
      </c>
      <c r="AV19" s="386">
        <v>209</v>
      </c>
      <c r="AW19" s="386">
        <v>210</v>
      </c>
      <c r="AX19" s="386">
        <v>217</v>
      </c>
      <c r="AY19" s="386">
        <v>229</v>
      </c>
      <c r="AZ19" s="386">
        <v>233</v>
      </c>
      <c r="BA19" s="355" t="s">
        <v>1339</v>
      </c>
      <c r="BB19" s="355" t="s">
        <v>1339</v>
      </c>
      <c r="BC19" s="355" t="s">
        <v>1339</v>
      </c>
      <c r="BD19" s="355" t="s">
        <v>1339</v>
      </c>
      <c r="BE19" s="355" t="s">
        <v>1339</v>
      </c>
      <c r="BF19" s="355" t="s">
        <v>1339</v>
      </c>
      <c r="BG19" s="355" t="s">
        <v>1339</v>
      </c>
      <c r="BH19" s="355" t="s">
        <v>1339</v>
      </c>
      <c r="BI19" s="355" t="s">
        <v>1339</v>
      </c>
      <c r="BJ19" s="355" t="s">
        <v>1339</v>
      </c>
      <c r="BK19" s="355" t="s">
        <v>1339</v>
      </c>
      <c r="BL19" s="355" t="s">
        <v>1339</v>
      </c>
      <c r="BM19" s="355" t="s">
        <v>1339</v>
      </c>
      <c r="BN19" s="355" t="s">
        <v>1339</v>
      </c>
      <c r="BO19" s="355" t="s">
        <v>1339</v>
      </c>
      <c r="BP19" s="355" t="s">
        <v>1339</v>
      </c>
      <c r="BQ19" s="355" t="s">
        <v>1339</v>
      </c>
      <c r="BR19" s="355" t="s">
        <v>1339</v>
      </c>
      <c r="BS19" s="355" t="s">
        <v>1339</v>
      </c>
      <c r="BT19" s="355" t="s">
        <v>1339</v>
      </c>
      <c r="BU19" s="355" t="s">
        <v>1339</v>
      </c>
      <c r="BV19" s="355" t="s">
        <v>1339</v>
      </c>
    </row>
    <row r="20" spans="1:74" ht="11.1" customHeight="1" x14ac:dyDescent="0.2">
      <c r="A20" s="267"/>
      <c r="B20" s="620"/>
      <c r="C20" s="386"/>
      <c r="D20" s="386"/>
      <c r="E20" s="386"/>
      <c r="F20" s="386"/>
      <c r="G20" s="386"/>
      <c r="H20" s="386"/>
      <c r="I20" s="386"/>
      <c r="J20" s="386"/>
      <c r="K20" s="386"/>
      <c r="L20" s="386"/>
      <c r="M20" s="386"/>
      <c r="N20" s="386"/>
      <c r="O20" s="386"/>
      <c r="P20" s="386"/>
      <c r="Q20" s="386"/>
      <c r="R20" s="386"/>
      <c r="S20" s="386"/>
      <c r="T20" s="386"/>
      <c r="U20" s="386"/>
      <c r="V20" s="386"/>
      <c r="W20" s="386"/>
      <c r="X20" s="386"/>
      <c r="Y20" s="386"/>
      <c r="Z20" s="386"/>
      <c r="AA20" s="386"/>
      <c r="AB20" s="386"/>
      <c r="AC20" s="386"/>
      <c r="AD20" s="386"/>
      <c r="AE20" s="386"/>
      <c r="AF20" s="386"/>
      <c r="AG20" s="386"/>
      <c r="AH20" s="386"/>
      <c r="AI20" s="386"/>
      <c r="AJ20" s="386"/>
      <c r="AK20" s="386"/>
      <c r="AL20" s="386"/>
      <c r="AM20" s="386"/>
      <c r="AN20" s="386"/>
      <c r="AO20" s="386"/>
      <c r="AP20" s="386"/>
      <c r="AQ20" s="386"/>
      <c r="AR20" s="386"/>
      <c r="AS20" s="386"/>
      <c r="AT20" s="386"/>
      <c r="AU20" s="386"/>
      <c r="AV20" s="386"/>
      <c r="AW20" s="386"/>
      <c r="AX20" s="386"/>
      <c r="AY20" s="386"/>
      <c r="AZ20" s="386"/>
      <c r="BA20" s="353"/>
      <c r="BB20" s="353"/>
      <c r="BC20" s="353"/>
      <c r="BD20" s="353"/>
      <c r="BE20" s="353"/>
      <c r="BF20" s="353"/>
      <c r="BG20" s="353"/>
      <c r="BH20" s="353"/>
      <c r="BI20" s="353"/>
      <c r="BJ20" s="353"/>
      <c r="BK20" s="353"/>
      <c r="BL20" s="353"/>
      <c r="BM20" s="353"/>
      <c r="BN20" s="353"/>
      <c r="BO20" s="353"/>
      <c r="BP20" s="353"/>
      <c r="BQ20" s="353"/>
      <c r="BR20" s="353"/>
      <c r="BS20" s="353"/>
      <c r="BT20" s="353"/>
      <c r="BU20" s="353"/>
      <c r="BV20" s="353"/>
    </row>
    <row r="21" spans="1:74" ht="11.1" customHeight="1" x14ac:dyDescent="0.2">
      <c r="A21" s="267"/>
      <c r="B21" s="37" t="s">
        <v>1238</v>
      </c>
      <c r="C21" s="386"/>
      <c r="D21" s="386"/>
      <c r="E21" s="386"/>
      <c r="F21" s="386"/>
      <c r="G21" s="386"/>
      <c r="H21" s="386"/>
      <c r="I21" s="386"/>
      <c r="J21" s="386"/>
      <c r="K21" s="386"/>
      <c r="L21" s="386"/>
      <c r="M21" s="386"/>
      <c r="N21" s="386"/>
      <c r="O21" s="386"/>
      <c r="P21" s="386"/>
      <c r="Q21" s="386"/>
      <c r="R21" s="386"/>
      <c r="S21" s="386"/>
      <c r="T21" s="386"/>
      <c r="U21" s="386"/>
      <c r="V21" s="386"/>
      <c r="W21" s="386"/>
      <c r="X21" s="386"/>
      <c r="Y21" s="386"/>
      <c r="Z21" s="386"/>
      <c r="AA21" s="386"/>
      <c r="AB21" s="386"/>
      <c r="AC21" s="386"/>
      <c r="AD21" s="386"/>
      <c r="AE21" s="386"/>
      <c r="AF21" s="386"/>
      <c r="AG21" s="386"/>
      <c r="AH21" s="386"/>
      <c r="AI21" s="386"/>
      <c r="AJ21" s="386"/>
      <c r="AK21" s="386"/>
      <c r="AL21" s="386"/>
      <c r="AM21" s="386"/>
      <c r="AN21" s="386"/>
      <c r="AO21" s="386"/>
      <c r="AP21" s="386"/>
      <c r="AQ21" s="386"/>
      <c r="AR21" s="386"/>
      <c r="AS21" s="386"/>
      <c r="AT21" s="386"/>
      <c r="AU21" s="386"/>
      <c r="AV21" s="386"/>
      <c r="AW21" s="386"/>
      <c r="AX21" s="386"/>
      <c r="AY21" s="386"/>
      <c r="AZ21" s="386"/>
      <c r="BA21" s="353"/>
      <c r="BB21" s="353"/>
      <c r="BC21" s="353"/>
      <c r="BD21" s="353"/>
      <c r="BE21" s="353"/>
      <c r="BF21" s="353"/>
      <c r="BG21" s="353"/>
      <c r="BH21" s="353"/>
      <c r="BI21" s="353"/>
      <c r="BJ21" s="353"/>
      <c r="BK21" s="353"/>
      <c r="BL21" s="353"/>
      <c r="BM21" s="353"/>
      <c r="BN21" s="353"/>
      <c r="BO21" s="353"/>
      <c r="BP21" s="353"/>
      <c r="BQ21" s="353"/>
      <c r="BR21" s="353"/>
      <c r="BS21" s="353"/>
      <c r="BT21" s="353"/>
      <c r="BU21" s="353"/>
      <c r="BV21" s="353"/>
    </row>
    <row r="22" spans="1:74" ht="11.1" customHeight="1" x14ac:dyDescent="0.2">
      <c r="A22" s="267" t="s">
        <v>1239</v>
      </c>
      <c r="B22" s="554" t="s">
        <v>1076</v>
      </c>
      <c r="C22" s="468">
        <v>1.8011999999999999</v>
      </c>
      <c r="D22" s="468">
        <v>1.8280000000000001</v>
      </c>
      <c r="E22" s="468">
        <v>1.8315999999999999</v>
      </c>
      <c r="F22" s="468">
        <v>1.8238000000000001</v>
      </c>
      <c r="G22" s="468">
        <v>1.8431</v>
      </c>
      <c r="H22" s="468">
        <v>1.8431</v>
      </c>
      <c r="I22" s="468">
        <v>1.8238000000000001</v>
      </c>
      <c r="J22" s="468">
        <v>1.8624000000000001</v>
      </c>
      <c r="K22" s="468">
        <v>1.8143</v>
      </c>
      <c r="L22" s="468">
        <v>1.8565</v>
      </c>
      <c r="M22" s="468">
        <v>1.8372999999999999</v>
      </c>
      <c r="N22" s="468">
        <v>1.8269</v>
      </c>
      <c r="O22" s="468">
        <v>1.8462000000000001</v>
      </c>
      <c r="P22" s="468">
        <v>1.8536999999999999</v>
      </c>
      <c r="Q22" s="468">
        <v>1.8504</v>
      </c>
      <c r="R22" s="468">
        <v>1.8641000000000001</v>
      </c>
      <c r="S22" s="468">
        <v>1.88</v>
      </c>
      <c r="T22" s="468">
        <v>1.8594999999999999</v>
      </c>
      <c r="U22" s="468">
        <v>1.8736999999999999</v>
      </c>
      <c r="V22" s="468">
        <v>1.8824000000000001</v>
      </c>
      <c r="W22" s="468">
        <v>1.85</v>
      </c>
      <c r="X22" s="468">
        <v>1.8205</v>
      </c>
      <c r="Y22" s="468">
        <v>1.8365</v>
      </c>
      <c r="Z22" s="468">
        <v>1.8472999999999999</v>
      </c>
      <c r="AA22" s="468">
        <v>1.8536999999999999</v>
      </c>
      <c r="AB22" s="468">
        <v>1.8728</v>
      </c>
      <c r="AC22" s="468">
        <v>1.8836999999999999</v>
      </c>
      <c r="AD22" s="468">
        <v>1.8424</v>
      </c>
      <c r="AE22" s="468">
        <v>1.8717999999999999</v>
      </c>
      <c r="AF22" s="468">
        <v>1.8889</v>
      </c>
      <c r="AG22" s="468">
        <v>1.8904000000000001</v>
      </c>
      <c r="AH22" s="468">
        <v>1.8286</v>
      </c>
      <c r="AI22" s="468">
        <v>1.8485</v>
      </c>
      <c r="AJ22" s="468">
        <v>1.8462000000000001</v>
      </c>
      <c r="AK22" s="468">
        <v>1.8895</v>
      </c>
      <c r="AL22" s="468">
        <v>1.8393999999999999</v>
      </c>
      <c r="AM22" s="468">
        <v>1.8529</v>
      </c>
      <c r="AN22" s="468">
        <v>1.8551</v>
      </c>
      <c r="AO22" s="468">
        <v>1.8571</v>
      </c>
      <c r="AP22" s="468">
        <v>1.8775999999999999</v>
      </c>
      <c r="AQ22" s="468">
        <v>1.8714999999999999</v>
      </c>
      <c r="AR22" s="468">
        <v>1.8611</v>
      </c>
      <c r="AS22" s="468">
        <v>1.8440000000000001</v>
      </c>
      <c r="AT22" s="468">
        <v>1.8611</v>
      </c>
      <c r="AU22" s="468">
        <v>1.8649</v>
      </c>
      <c r="AV22" s="468">
        <v>1.8378000000000001</v>
      </c>
      <c r="AW22" s="468">
        <v>1.84</v>
      </c>
      <c r="AX22" s="468">
        <v>1.8556999999999999</v>
      </c>
      <c r="AY22" s="468">
        <v>1.8462000000000001</v>
      </c>
      <c r="AZ22" s="468">
        <v>1.8615999999999999</v>
      </c>
      <c r="BA22" s="355" t="s">
        <v>1339</v>
      </c>
      <c r="BB22" s="355" t="s">
        <v>1339</v>
      </c>
      <c r="BC22" s="355" t="s">
        <v>1339</v>
      </c>
      <c r="BD22" s="355" t="s">
        <v>1339</v>
      </c>
      <c r="BE22" s="355" t="s">
        <v>1339</v>
      </c>
      <c r="BF22" s="355" t="s">
        <v>1339</v>
      </c>
      <c r="BG22" s="355" t="s">
        <v>1339</v>
      </c>
      <c r="BH22" s="355" t="s">
        <v>1339</v>
      </c>
      <c r="BI22" s="355" t="s">
        <v>1339</v>
      </c>
      <c r="BJ22" s="355" t="s">
        <v>1339</v>
      </c>
      <c r="BK22" s="355" t="s">
        <v>1339</v>
      </c>
      <c r="BL22" s="355" t="s">
        <v>1339</v>
      </c>
      <c r="BM22" s="355" t="s">
        <v>1339</v>
      </c>
      <c r="BN22" s="355" t="s">
        <v>1339</v>
      </c>
      <c r="BO22" s="355" t="s">
        <v>1339</v>
      </c>
      <c r="BP22" s="355" t="s">
        <v>1339</v>
      </c>
      <c r="BQ22" s="355" t="s">
        <v>1339</v>
      </c>
      <c r="BR22" s="355" t="s">
        <v>1339</v>
      </c>
      <c r="BS22" s="355" t="s">
        <v>1339</v>
      </c>
      <c r="BT22" s="355" t="s">
        <v>1339</v>
      </c>
      <c r="BU22" s="355" t="s">
        <v>1339</v>
      </c>
      <c r="BV22" s="355" t="s">
        <v>1339</v>
      </c>
    </row>
    <row r="23" spans="1:74" ht="11.1" customHeight="1" x14ac:dyDescent="0.2">
      <c r="A23" s="267" t="s">
        <v>1240</v>
      </c>
      <c r="B23" s="554" t="s">
        <v>1078</v>
      </c>
      <c r="C23" s="468">
        <v>1.9630000000000001</v>
      </c>
      <c r="D23" s="468">
        <v>1.9549000000000001</v>
      </c>
      <c r="E23" s="468">
        <v>1.9852000000000001</v>
      </c>
      <c r="F23" s="468">
        <v>1.6667000000000001</v>
      </c>
      <c r="G23" s="468">
        <v>1.9867999999999999</v>
      </c>
      <c r="H23" s="468">
        <v>1.9737</v>
      </c>
      <c r="I23" s="468">
        <v>1.9737</v>
      </c>
      <c r="J23" s="468">
        <v>1.9487000000000001</v>
      </c>
      <c r="K23" s="468">
        <v>1.95</v>
      </c>
      <c r="L23" s="468">
        <v>1.9618</v>
      </c>
      <c r="M23" s="468">
        <v>1.9505999999999999</v>
      </c>
      <c r="N23" s="468">
        <v>1.9608000000000001</v>
      </c>
      <c r="O23" s="468">
        <v>1.9512</v>
      </c>
      <c r="P23" s="468">
        <v>1.9512</v>
      </c>
      <c r="Q23" s="468">
        <v>1.9512</v>
      </c>
      <c r="R23" s="468">
        <v>1.9874000000000001</v>
      </c>
      <c r="S23" s="468">
        <v>1.9865999999999999</v>
      </c>
      <c r="T23" s="468">
        <v>1.9774</v>
      </c>
      <c r="U23" s="468">
        <v>2.0144000000000002</v>
      </c>
      <c r="V23" s="468">
        <v>2</v>
      </c>
      <c r="W23" s="468">
        <v>2.0062000000000002</v>
      </c>
      <c r="X23" s="468">
        <v>2.0152999999999999</v>
      </c>
      <c r="Y23" s="468">
        <v>2.0308000000000002</v>
      </c>
      <c r="Z23" s="468">
        <v>2.0369999999999999</v>
      </c>
      <c r="AA23" s="468">
        <v>2.0299</v>
      </c>
      <c r="AB23" s="468">
        <v>2.0293999999999999</v>
      </c>
      <c r="AC23" s="468">
        <v>2.0293999999999999</v>
      </c>
      <c r="AD23" s="468">
        <v>2.0293999999999999</v>
      </c>
      <c r="AE23" s="468">
        <v>2.0293999999999999</v>
      </c>
      <c r="AF23" s="468">
        <v>2.0289999999999999</v>
      </c>
      <c r="AG23" s="468">
        <v>2.0426000000000002</v>
      </c>
      <c r="AH23" s="468">
        <v>2.0455000000000001</v>
      </c>
      <c r="AI23" s="468">
        <v>2.0293999999999999</v>
      </c>
      <c r="AJ23" s="468">
        <v>2.0293999999999999</v>
      </c>
      <c r="AK23" s="468">
        <v>2.0286</v>
      </c>
      <c r="AL23" s="468">
        <v>2.0413999999999999</v>
      </c>
      <c r="AM23" s="468">
        <v>2.0402</v>
      </c>
      <c r="AN23" s="468">
        <v>2.0451000000000001</v>
      </c>
      <c r="AO23" s="468">
        <v>2.0451000000000001</v>
      </c>
      <c r="AP23" s="468">
        <v>2.0606</v>
      </c>
      <c r="AQ23" s="468">
        <v>2.0497000000000001</v>
      </c>
      <c r="AR23" s="468">
        <v>2.0323000000000002</v>
      </c>
      <c r="AS23" s="468">
        <v>2.0323000000000002</v>
      </c>
      <c r="AT23" s="468">
        <v>2.0394999999999999</v>
      </c>
      <c r="AU23" s="468">
        <v>2.069</v>
      </c>
      <c r="AV23" s="468">
        <v>2.0804999999999998</v>
      </c>
      <c r="AW23" s="468">
        <v>2.0855000000000001</v>
      </c>
      <c r="AX23" s="468">
        <v>2.1034000000000002</v>
      </c>
      <c r="AY23" s="468">
        <v>2.1238999999999999</v>
      </c>
      <c r="AZ23" s="468">
        <v>2.1238999999999999</v>
      </c>
      <c r="BA23" s="355" t="s">
        <v>1339</v>
      </c>
      <c r="BB23" s="355" t="s">
        <v>1339</v>
      </c>
      <c r="BC23" s="355" t="s">
        <v>1339</v>
      </c>
      <c r="BD23" s="355" t="s">
        <v>1339</v>
      </c>
      <c r="BE23" s="355" t="s">
        <v>1339</v>
      </c>
      <c r="BF23" s="355" t="s">
        <v>1339</v>
      </c>
      <c r="BG23" s="355" t="s">
        <v>1339</v>
      </c>
      <c r="BH23" s="355" t="s">
        <v>1339</v>
      </c>
      <c r="BI23" s="355" t="s">
        <v>1339</v>
      </c>
      <c r="BJ23" s="355" t="s">
        <v>1339</v>
      </c>
      <c r="BK23" s="355" t="s">
        <v>1339</v>
      </c>
      <c r="BL23" s="355" t="s">
        <v>1339</v>
      </c>
      <c r="BM23" s="355" t="s">
        <v>1339</v>
      </c>
      <c r="BN23" s="355" t="s">
        <v>1339</v>
      </c>
      <c r="BO23" s="355" t="s">
        <v>1339</v>
      </c>
      <c r="BP23" s="355" t="s">
        <v>1339</v>
      </c>
      <c r="BQ23" s="355" t="s">
        <v>1339</v>
      </c>
      <c r="BR23" s="355" t="s">
        <v>1339</v>
      </c>
      <c r="BS23" s="355" t="s">
        <v>1339</v>
      </c>
      <c r="BT23" s="355" t="s">
        <v>1339</v>
      </c>
      <c r="BU23" s="355" t="s">
        <v>1339</v>
      </c>
      <c r="BV23" s="355" t="s">
        <v>1339</v>
      </c>
    </row>
    <row r="24" spans="1:74" ht="11.1" customHeight="1" x14ac:dyDescent="0.2">
      <c r="A24" s="267" t="s">
        <v>1241</v>
      </c>
      <c r="B24" s="554" t="s">
        <v>1080</v>
      </c>
      <c r="C24" s="468">
        <v>1.6157999999999999</v>
      </c>
      <c r="D24" s="468">
        <v>1.6211</v>
      </c>
      <c r="E24" s="468">
        <v>1.649</v>
      </c>
      <c r="F24" s="468">
        <v>1.6158999999999999</v>
      </c>
      <c r="G24" s="468">
        <v>1.5827</v>
      </c>
      <c r="H24" s="468">
        <v>1.5563</v>
      </c>
      <c r="I24" s="468">
        <v>1.5517000000000001</v>
      </c>
      <c r="J24" s="468">
        <v>1.5097</v>
      </c>
      <c r="K24" s="468">
        <v>1.5526</v>
      </c>
      <c r="L24" s="468">
        <v>1.5578000000000001</v>
      </c>
      <c r="M24" s="468">
        <v>1.6501999999999999</v>
      </c>
      <c r="N24" s="468">
        <v>1.601</v>
      </c>
      <c r="O24" s="468">
        <v>1.5512999999999999</v>
      </c>
      <c r="P24" s="468">
        <v>1.508</v>
      </c>
      <c r="Q24" s="468">
        <v>1.5116000000000001</v>
      </c>
      <c r="R24" s="468">
        <v>1.5563</v>
      </c>
      <c r="S24" s="468">
        <v>1.6122000000000001</v>
      </c>
      <c r="T24" s="468">
        <v>1.6997</v>
      </c>
      <c r="U24" s="468">
        <v>1.6996</v>
      </c>
      <c r="V24" s="468">
        <v>1.6986000000000001</v>
      </c>
      <c r="W24" s="468">
        <v>1.7481</v>
      </c>
      <c r="X24" s="468">
        <v>1.6833</v>
      </c>
      <c r="Y24" s="468">
        <v>1.7091000000000001</v>
      </c>
      <c r="Z24" s="468">
        <v>1.7391000000000001</v>
      </c>
      <c r="AA24" s="468">
        <v>1.7193000000000001</v>
      </c>
      <c r="AB24" s="468">
        <v>1.7243999999999999</v>
      </c>
      <c r="AC24" s="468">
        <v>1.7354000000000001</v>
      </c>
      <c r="AD24" s="468">
        <v>1.7215</v>
      </c>
      <c r="AE24" s="468">
        <v>1.7935000000000001</v>
      </c>
      <c r="AF24" s="468">
        <v>1.8419000000000001</v>
      </c>
      <c r="AG24" s="468">
        <v>1.8653999999999999</v>
      </c>
      <c r="AH24" s="468">
        <v>1.8774</v>
      </c>
      <c r="AI24" s="468">
        <v>1.9517</v>
      </c>
      <c r="AJ24" s="468">
        <v>1.9710000000000001</v>
      </c>
      <c r="AK24" s="468">
        <v>1.9961</v>
      </c>
      <c r="AL24" s="468">
        <v>2.0097999999999998</v>
      </c>
      <c r="AM24" s="468">
        <v>2.0445000000000002</v>
      </c>
      <c r="AN24" s="468">
        <v>2.0190000000000001</v>
      </c>
      <c r="AO24" s="468">
        <v>2.0188999999999999</v>
      </c>
      <c r="AP24" s="468">
        <v>2.0284</v>
      </c>
      <c r="AQ24" s="468">
        <v>2.0428000000000002</v>
      </c>
      <c r="AR24" s="468">
        <v>2.0204</v>
      </c>
      <c r="AS24" s="468">
        <v>2.0606</v>
      </c>
      <c r="AT24" s="468">
        <v>2.0697000000000001</v>
      </c>
      <c r="AU24" s="468">
        <v>2.0583</v>
      </c>
      <c r="AV24" s="468">
        <v>2.0771999999999999</v>
      </c>
      <c r="AW24" s="468">
        <v>2.0979999999999999</v>
      </c>
      <c r="AX24" s="468">
        <v>2.1516000000000002</v>
      </c>
      <c r="AY24" s="468">
        <v>2.1798999999999999</v>
      </c>
      <c r="AZ24" s="468">
        <v>2.1875</v>
      </c>
      <c r="BA24" s="355" t="s">
        <v>1339</v>
      </c>
      <c r="BB24" s="355" t="s">
        <v>1339</v>
      </c>
      <c r="BC24" s="355" t="s">
        <v>1339</v>
      </c>
      <c r="BD24" s="355" t="s">
        <v>1339</v>
      </c>
      <c r="BE24" s="355" t="s">
        <v>1339</v>
      </c>
      <c r="BF24" s="355" t="s">
        <v>1339</v>
      </c>
      <c r="BG24" s="355" t="s">
        <v>1339</v>
      </c>
      <c r="BH24" s="355" t="s">
        <v>1339</v>
      </c>
      <c r="BI24" s="355" t="s">
        <v>1339</v>
      </c>
      <c r="BJ24" s="355" t="s">
        <v>1339</v>
      </c>
      <c r="BK24" s="355" t="s">
        <v>1339</v>
      </c>
      <c r="BL24" s="355" t="s">
        <v>1339</v>
      </c>
      <c r="BM24" s="355" t="s">
        <v>1339</v>
      </c>
      <c r="BN24" s="355" t="s">
        <v>1339</v>
      </c>
      <c r="BO24" s="355" t="s">
        <v>1339</v>
      </c>
      <c r="BP24" s="355" t="s">
        <v>1339</v>
      </c>
      <c r="BQ24" s="355" t="s">
        <v>1339</v>
      </c>
      <c r="BR24" s="355" t="s">
        <v>1339</v>
      </c>
      <c r="BS24" s="355" t="s">
        <v>1339</v>
      </c>
      <c r="BT24" s="355" t="s">
        <v>1339</v>
      </c>
      <c r="BU24" s="355" t="s">
        <v>1339</v>
      </c>
      <c r="BV24" s="355" t="s">
        <v>1339</v>
      </c>
    </row>
    <row r="25" spans="1:74" ht="11.1" customHeight="1" x14ac:dyDescent="0.2">
      <c r="A25" s="267" t="s">
        <v>1242</v>
      </c>
      <c r="B25" s="554" t="s">
        <v>1082</v>
      </c>
      <c r="C25" s="468">
        <v>0.98209999999999997</v>
      </c>
      <c r="D25" s="468">
        <v>1.0042</v>
      </c>
      <c r="E25" s="468">
        <v>1</v>
      </c>
      <c r="F25" s="468">
        <v>1.0057</v>
      </c>
      <c r="G25" s="468">
        <v>1.0177</v>
      </c>
      <c r="H25" s="468">
        <v>1.0069999999999999</v>
      </c>
      <c r="I25" s="468">
        <v>1.0111000000000001</v>
      </c>
      <c r="J25" s="468">
        <v>1.0102</v>
      </c>
      <c r="K25" s="468">
        <v>1.0133000000000001</v>
      </c>
      <c r="L25" s="468">
        <v>1.0135000000000001</v>
      </c>
      <c r="M25" s="468">
        <v>1.0068999999999999</v>
      </c>
      <c r="N25" s="468">
        <v>1.0108999999999999</v>
      </c>
      <c r="O25" s="468">
        <v>1.0174000000000001</v>
      </c>
      <c r="P25" s="468">
        <v>1.0206999999999999</v>
      </c>
      <c r="Q25" s="468">
        <v>1.0221</v>
      </c>
      <c r="R25" s="468">
        <v>1.0106999999999999</v>
      </c>
      <c r="S25" s="468">
        <v>1.0117</v>
      </c>
      <c r="T25" s="468">
        <v>1.0072000000000001</v>
      </c>
      <c r="U25" s="468">
        <v>1.0048999999999999</v>
      </c>
      <c r="V25" s="468">
        <v>1</v>
      </c>
      <c r="W25" s="468">
        <v>0.99580000000000002</v>
      </c>
      <c r="X25" s="468">
        <v>0.99450000000000005</v>
      </c>
      <c r="Y25" s="468">
        <v>0.97729999999999995</v>
      </c>
      <c r="Z25" s="468">
        <v>0.94540000000000002</v>
      </c>
      <c r="AA25" s="468">
        <v>0.95650000000000002</v>
      </c>
      <c r="AB25" s="468">
        <v>0.94379999999999997</v>
      </c>
      <c r="AC25" s="468">
        <v>0.95960000000000001</v>
      </c>
      <c r="AD25" s="468">
        <v>0.97140000000000004</v>
      </c>
      <c r="AE25" s="468">
        <v>0.94440000000000002</v>
      </c>
      <c r="AF25" s="468">
        <v>0.95240000000000002</v>
      </c>
      <c r="AG25" s="468">
        <v>0.95889999999999997</v>
      </c>
      <c r="AH25" s="468">
        <v>0.97060000000000002</v>
      </c>
      <c r="AI25" s="468">
        <v>0.93940000000000001</v>
      </c>
      <c r="AJ25" s="468">
        <v>0.9254</v>
      </c>
      <c r="AK25" s="468">
        <v>0.95679999999999998</v>
      </c>
      <c r="AL25" s="468">
        <v>0.97640000000000005</v>
      </c>
      <c r="AM25" s="468">
        <v>0.97399999999999998</v>
      </c>
      <c r="AN25" s="468">
        <v>0.96120000000000005</v>
      </c>
      <c r="AO25" s="468">
        <v>0.96</v>
      </c>
      <c r="AP25" s="468">
        <v>0.94810000000000005</v>
      </c>
      <c r="AQ25" s="468">
        <v>0.94440000000000002</v>
      </c>
      <c r="AR25" s="468">
        <v>0.93510000000000004</v>
      </c>
      <c r="AS25" s="468">
        <v>0.91569999999999996</v>
      </c>
      <c r="AT25" s="468">
        <v>0.91520000000000001</v>
      </c>
      <c r="AU25" s="468">
        <v>0.91800000000000004</v>
      </c>
      <c r="AV25" s="468">
        <v>0.93330000000000002</v>
      </c>
      <c r="AW25" s="468">
        <v>0.93330000000000002</v>
      </c>
      <c r="AX25" s="468">
        <v>0.9375</v>
      </c>
      <c r="AY25" s="468">
        <v>0.93120000000000003</v>
      </c>
      <c r="AZ25" s="468">
        <v>0.91320000000000001</v>
      </c>
      <c r="BA25" s="355" t="s">
        <v>1339</v>
      </c>
      <c r="BB25" s="355" t="s">
        <v>1339</v>
      </c>
      <c r="BC25" s="355" t="s">
        <v>1339</v>
      </c>
      <c r="BD25" s="355" t="s">
        <v>1339</v>
      </c>
      <c r="BE25" s="355" t="s">
        <v>1339</v>
      </c>
      <c r="BF25" s="355" t="s">
        <v>1339</v>
      </c>
      <c r="BG25" s="355" t="s">
        <v>1339</v>
      </c>
      <c r="BH25" s="355" t="s">
        <v>1339</v>
      </c>
      <c r="BI25" s="355" t="s">
        <v>1339</v>
      </c>
      <c r="BJ25" s="355" t="s">
        <v>1339</v>
      </c>
      <c r="BK25" s="355" t="s">
        <v>1339</v>
      </c>
      <c r="BL25" s="355" t="s">
        <v>1339</v>
      </c>
      <c r="BM25" s="355" t="s">
        <v>1339</v>
      </c>
      <c r="BN25" s="355" t="s">
        <v>1339</v>
      </c>
      <c r="BO25" s="355" t="s">
        <v>1339</v>
      </c>
      <c r="BP25" s="355" t="s">
        <v>1339</v>
      </c>
      <c r="BQ25" s="355" t="s">
        <v>1339</v>
      </c>
      <c r="BR25" s="355" t="s">
        <v>1339</v>
      </c>
      <c r="BS25" s="355" t="s">
        <v>1339</v>
      </c>
      <c r="BT25" s="355" t="s">
        <v>1339</v>
      </c>
      <c r="BU25" s="355" t="s">
        <v>1339</v>
      </c>
      <c r="BV25" s="355" t="s">
        <v>1339</v>
      </c>
    </row>
    <row r="26" spans="1:74" s="539" customFormat="1" ht="11.1" customHeight="1" x14ac:dyDescent="0.2">
      <c r="A26" s="267" t="s">
        <v>1243</v>
      </c>
      <c r="B26" s="554" t="s">
        <v>1084</v>
      </c>
      <c r="C26" s="468">
        <v>1.3733</v>
      </c>
      <c r="D26" s="468">
        <v>1.3818999999999999</v>
      </c>
      <c r="E26" s="468">
        <v>1.3887</v>
      </c>
      <c r="F26" s="468">
        <v>1.4108000000000001</v>
      </c>
      <c r="G26" s="468">
        <v>1.4165000000000001</v>
      </c>
      <c r="H26" s="468">
        <v>1.4157</v>
      </c>
      <c r="I26" s="468">
        <v>1.4420999999999999</v>
      </c>
      <c r="J26" s="468">
        <v>1.4354</v>
      </c>
      <c r="K26" s="468">
        <v>1.4681999999999999</v>
      </c>
      <c r="L26" s="468">
        <v>1.4693000000000001</v>
      </c>
      <c r="M26" s="468">
        <v>1.4756</v>
      </c>
      <c r="N26" s="468">
        <v>1.4885999999999999</v>
      </c>
      <c r="O26" s="468">
        <v>1.4810000000000001</v>
      </c>
      <c r="P26" s="468">
        <v>1.4883</v>
      </c>
      <c r="Q26" s="468">
        <v>1.4911000000000001</v>
      </c>
      <c r="R26" s="468">
        <v>1.488</v>
      </c>
      <c r="S26" s="468">
        <v>1.4918</v>
      </c>
      <c r="T26" s="468">
        <v>1.5018</v>
      </c>
      <c r="U26" s="468">
        <v>1.4947999999999999</v>
      </c>
      <c r="V26" s="468">
        <v>1.4987999999999999</v>
      </c>
      <c r="W26" s="468">
        <v>1.4968999999999999</v>
      </c>
      <c r="X26" s="468">
        <v>1.494</v>
      </c>
      <c r="Y26" s="468">
        <v>1.5072000000000001</v>
      </c>
      <c r="Z26" s="468">
        <v>1.5067999999999999</v>
      </c>
      <c r="AA26" s="468">
        <v>1.5068999999999999</v>
      </c>
      <c r="AB26" s="468">
        <v>1.5104</v>
      </c>
      <c r="AC26" s="468">
        <v>1.5111000000000001</v>
      </c>
      <c r="AD26" s="468">
        <v>1.5046999999999999</v>
      </c>
      <c r="AE26" s="468">
        <v>1.5121</v>
      </c>
      <c r="AF26" s="468">
        <v>1.5129999999999999</v>
      </c>
      <c r="AG26" s="468">
        <v>1.5193000000000001</v>
      </c>
      <c r="AH26" s="468">
        <v>1.5253000000000001</v>
      </c>
      <c r="AI26" s="468">
        <v>1.5184</v>
      </c>
      <c r="AJ26" s="468">
        <v>1.5328999999999999</v>
      </c>
      <c r="AK26" s="468">
        <v>1.5446</v>
      </c>
      <c r="AL26" s="468">
        <v>1.5492999999999999</v>
      </c>
      <c r="AM26" s="468">
        <v>1.5565</v>
      </c>
      <c r="AN26" s="468">
        <v>1.5690999999999999</v>
      </c>
      <c r="AO26" s="468">
        <v>1.5807</v>
      </c>
      <c r="AP26" s="468">
        <v>1.6124000000000001</v>
      </c>
      <c r="AQ26" s="468">
        <v>1.6371</v>
      </c>
      <c r="AR26" s="468">
        <v>1.6601999999999999</v>
      </c>
      <c r="AS26" s="468">
        <v>1.6637999999999999</v>
      </c>
      <c r="AT26" s="468">
        <v>1.6797</v>
      </c>
      <c r="AU26" s="468">
        <v>1.6906000000000001</v>
      </c>
      <c r="AV26" s="468">
        <v>1.7079</v>
      </c>
      <c r="AW26" s="468">
        <v>1.7085999999999999</v>
      </c>
      <c r="AX26" s="468">
        <v>1.7218</v>
      </c>
      <c r="AY26" s="468">
        <v>1.7454000000000001</v>
      </c>
      <c r="AZ26" s="468">
        <v>1.7662</v>
      </c>
      <c r="BA26" s="355" t="s">
        <v>1339</v>
      </c>
      <c r="BB26" s="355" t="s">
        <v>1339</v>
      </c>
      <c r="BC26" s="355" t="s">
        <v>1339</v>
      </c>
      <c r="BD26" s="355" t="s">
        <v>1339</v>
      </c>
      <c r="BE26" s="355" t="s">
        <v>1339</v>
      </c>
      <c r="BF26" s="355" t="s">
        <v>1339</v>
      </c>
      <c r="BG26" s="355" t="s">
        <v>1339</v>
      </c>
      <c r="BH26" s="355" t="s">
        <v>1339</v>
      </c>
      <c r="BI26" s="355" t="s">
        <v>1339</v>
      </c>
      <c r="BJ26" s="355" t="s">
        <v>1339</v>
      </c>
      <c r="BK26" s="355" t="s">
        <v>1339</v>
      </c>
      <c r="BL26" s="355" t="s">
        <v>1339</v>
      </c>
      <c r="BM26" s="355" t="s">
        <v>1339</v>
      </c>
      <c r="BN26" s="355" t="s">
        <v>1339</v>
      </c>
      <c r="BO26" s="355" t="s">
        <v>1339</v>
      </c>
      <c r="BP26" s="355" t="s">
        <v>1339</v>
      </c>
      <c r="BQ26" s="355" t="s">
        <v>1339</v>
      </c>
      <c r="BR26" s="355" t="s">
        <v>1339</v>
      </c>
      <c r="BS26" s="355" t="s">
        <v>1339</v>
      </c>
      <c r="BT26" s="355" t="s">
        <v>1339</v>
      </c>
      <c r="BU26" s="355" t="s">
        <v>1339</v>
      </c>
      <c r="BV26" s="355" t="s">
        <v>1339</v>
      </c>
    </row>
    <row r="27" spans="1:74" ht="11.1" customHeight="1" x14ac:dyDescent="0.2">
      <c r="A27" s="267" t="s">
        <v>1244</v>
      </c>
      <c r="B27" s="554" t="s">
        <v>1547</v>
      </c>
      <c r="C27" s="468">
        <v>1.9816</v>
      </c>
      <c r="D27" s="468">
        <v>1.9912000000000001</v>
      </c>
      <c r="E27" s="468">
        <v>2.0131000000000001</v>
      </c>
      <c r="F27" s="468">
        <v>2.0066999999999999</v>
      </c>
      <c r="G27" s="468">
        <v>1.9883999999999999</v>
      </c>
      <c r="H27" s="468">
        <v>2.0369000000000002</v>
      </c>
      <c r="I27" s="468">
        <v>2.0503999999999998</v>
      </c>
      <c r="J27" s="468">
        <v>2.0621999999999998</v>
      </c>
      <c r="K27" s="468">
        <v>2.0838999999999999</v>
      </c>
      <c r="L27" s="468">
        <v>2.0962000000000001</v>
      </c>
      <c r="M27" s="468">
        <v>2.0872000000000002</v>
      </c>
      <c r="N27" s="468">
        <v>2.0636000000000001</v>
      </c>
      <c r="O27" s="468">
        <v>1.9799</v>
      </c>
      <c r="P27" s="468">
        <v>1.9345000000000001</v>
      </c>
      <c r="Q27" s="468">
        <v>1.9457</v>
      </c>
      <c r="R27" s="468">
        <v>1.9962</v>
      </c>
      <c r="S27" s="468">
        <v>2.0306999999999999</v>
      </c>
      <c r="T27" s="468">
        <v>2.0790000000000002</v>
      </c>
      <c r="U27" s="468">
        <v>2.1223000000000001</v>
      </c>
      <c r="V27" s="468">
        <v>2.1760999999999999</v>
      </c>
      <c r="W27" s="468">
        <v>2.1608999999999998</v>
      </c>
      <c r="X27" s="468">
        <v>2.1265000000000001</v>
      </c>
      <c r="Y27" s="468">
        <v>2.0836999999999999</v>
      </c>
      <c r="Z27" s="468">
        <v>2.0203000000000002</v>
      </c>
      <c r="AA27" s="468">
        <v>1.9669000000000001</v>
      </c>
      <c r="AB27" s="468">
        <v>1.9855</v>
      </c>
      <c r="AC27" s="468">
        <v>1.9510000000000001</v>
      </c>
      <c r="AD27" s="468">
        <v>1.9549000000000001</v>
      </c>
      <c r="AE27" s="468">
        <v>1.9301999999999999</v>
      </c>
      <c r="AF27" s="468">
        <v>1.9670000000000001</v>
      </c>
      <c r="AG27" s="468">
        <v>1.9891000000000001</v>
      </c>
      <c r="AH27" s="468">
        <v>1.9775</v>
      </c>
      <c r="AI27" s="468">
        <v>1.91</v>
      </c>
      <c r="AJ27" s="468">
        <v>1.9319999999999999</v>
      </c>
      <c r="AK27" s="468">
        <v>1.9037999999999999</v>
      </c>
      <c r="AL27" s="468">
        <v>1.8475999999999999</v>
      </c>
      <c r="AM27" s="468">
        <v>1.8552999999999999</v>
      </c>
      <c r="AN27" s="468">
        <v>1.8371</v>
      </c>
      <c r="AO27" s="468">
        <v>1.8065</v>
      </c>
      <c r="AP27" s="468">
        <v>1.8043</v>
      </c>
      <c r="AQ27" s="468">
        <v>1.7876000000000001</v>
      </c>
      <c r="AR27" s="468">
        <v>1.8140000000000001</v>
      </c>
      <c r="AS27" s="468">
        <v>1.8</v>
      </c>
      <c r="AT27" s="468">
        <v>1.8279000000000001</v>
      </c>
      <c r="AU27" s="468">
        <v>1.8395999999999999</v>
      </c>
      <c r="AV27" s="468">
        <v>1.8661000000000001</v>
      </c>
      <c r="AW27" s="468">
        <v>1.8667</v>
      </c>
      <c r="AX27" s="468">
        <v>1.8902000000000001</v>
      </c>
      <c r="AY27" s="468">
        <v>1.8809</v>
      </c>
      <c r="AZ27" s="468">
        <v>1.9256</v>
      </c>
      <c r="BA27" s="355" t="s">
        <v>1339</v>
      </c>
      <c r="BB27" s="355" t="s">
        <v>1339</v>
      </c>
      <c r="BC27" s="355" t="s">
        <v>1339</v>
      </c>
      <c r="BD27" s="355" t="s">
        <v>1339</v>
      </c>
      <c r="BE27" s="355" t="s">
        <v>1339</v>
      </c>
      <c r="BF27" s="355" t="s">
        <v>1339</v>
      </c>
      <c r="BG27" s="355" t="s">
        <v>1339</v>
      </c>
      <c r="BH27" s="355" t="s">
        <v>1339</v>
      </c>
      <c r="BI27" s="355" t="s">
        <v>1339</v>
      </c>
      <c r="BJ27" s="355" t="s">
        <v>1339</v>
      </c>
      <c r="BK27" s="355" t="s">
        <v>1339</v>
      </c>
      <c r="BL27" s="355" t="s">
        <v>1339</v>
      </c>
      <c r="BM27" s="355" t="s">
        <v>1339</v>
      </c>
      <c r="BN27" s="355" t="s">
        <v>1339</v>
      </c>
      <c r="BO27" s="355" t="s">
        <v>1339</v>
      </c>
      <c r="BP27" s="355" t="s">
        <v>1339</v>
      </c>
      <c r="BQ27" s="355" t="s">
        <v>1339</v>
      </c>
      <c r="BR27" s="355" t="s">
        <v>1339</v>
      </c>
      <c r="BS27" s="355" t="s">
        <v>1339</v>
      </c>
      <c r="BT27" s="355" t="s">
        <v>1339</v>
      </c>
      <c r="BU27" s="355" t="s">
        <v>1339</v>
      </c>
      <c r="BV27" s="355" t="s">
        <v>1339</v>
      </c>
    </row>
    <row r="28" spans="1:74" ht="11.1" customHeight="1" x14ac:dyDescent="0.2">
      <c r="A28" s="267"/>
      <c r="B28" s="271"/>
      <c r="C28" s="627"/>
      <c r="D28" s="627"/>
      <c r="E28" s="627"/>
      <c r="F28" s="627"/>
      <c r="G28" s="627"/>
      <c r="H28" s="627"/>
      <c r="I28" s="627"/>
      <c r="J28" s="627"/>
      <c r="K28" s="627"/>
      <c r="L28" s="627"/>
      <c r="M28" s="627"/>
      <c r="N28" s="627"/>
      <c r="O28" s="627"/>
      <c r="P28" s="627"/>
      <c r="Q28" s="627"/>
      <c r="R28" s="627"/>
      <c r="S28" s="627"/>
      <c r="T28" s="627"/>
      <c r="U28" s="627"/>
      <c r="V28" s="627"/>
      <c r="W28" s="627"/>
      <c r="X28" s="627"/>
      <c r="Y28" s="627"/>
      <c r="Z28" s="627"/>
      <c r="AA28" s="627"/>
      <c r="AB28" s="627"/>
      <c r="AC28" s="627"/>
      <c r="AD28" s="627"/>
      <c r="AE28" s="627"/>
      <c r="AF28" s="627"/>
      <c r="AG28" s="627"/>
      <c r="AH28" s="627"/>
      <c r="AI28" s="627"/>
      <c r="AJ28" s="627"/>
      <c r="AK28" s="627"/>
      <c r="AL28" s="627"/>
      <c r="AM28" s="627"/>
      <c r="AN28" s="627"/>
      <c r="AO28" s="627"/>
      <c r="AP28" s="627"/>
      <c r="AQ28" s="627"/>
      <c r="AR28" s="627"/>
      <c r="AS28" s="627"/>
      <c r="AT28" s="627"/>
      <c r="AU28" s="627"/>
      <c r="AV28" s="627"/>
      <c r="AW28" s="627"/>
      <c r="AX28" s="627"/>
      <c r="AY28" s="627"/>
      <c r="AZ28" s="627"/>
      <c r="BA28" s="353"/>
      <c r="BB28" s="353"/>
      <c r="BC28" s="353"/>
      <c r="BD28" s="353"/>
      <c r="BE28" s="353"/>
      <c r="BF28" s="353"/>
      <c r="BG28" s="353"/>
      <c r="BH28" s="353"/>
      <c r="BI28" s="353"/>
      <c r="BJ28" s="353"/>
      <c r="BK28" s="353"/>
      <c r="BL28" s="353"/>
      <c r="BM28" s="353"/>
      <c r="BN28" s="353"/>
      <c r="BO28" s="353"/>
      <c r="BP28" s="353"/>
      <c r="BQ28" s="353"/>
      <c r="BR28" s="353"/>
      <c r="BS28" s="353"/>
      <c r="BT28" s="353"/>
      <c r="BU28" s="353"/>
      <c r="BV28" s="353"/>
    </row>
    <row r="29" spans="1:74" ht="11.1" customHeight="1" x14ac:dyDescent="0.2">
      <c r="A29" s="602"/>
      <c r="B29" s="37" t="s">
        <v>1245</v>
      </c>
      <c r="C29" s="628"/>
      <c r="D29" s="628"/>
      <c r="E29" s="628"/>
      <c r="F29" s="628"/>
      <c r="G29" s="628"/>
      <c r="H29" s="628"/>
      <c r="I29" s="628"/>
      <c r="J29" s="628"/>
      <c r="K29" s="628"/>
      <c r="L29" s="628"/>
      <c r="M29" s="628"/>
      <c r="N29" s="628"/>
      <c r="O29" s="628"/>
      <c r="P29" s="628"/>
      <c r="Q29" s="628"/>
      <c r="R29" s="628"/>
      <c r="S29" s="628"/>
      <c r="T29" s="628"/>
      <c r="U29" s="628"/>
      <c r="V29" s="628"/>
      <c r="W29" s="628"/>
      <c r="X29" s="628"/>
      <c r="Y29" s="628"/>
      <c r="Z29" s="628"/>
      <c r="AA29" s="628"/>
      <c r="AB29" s="628"/>
      <c r="AC29" s="628"/>
      <c r="AD29" s="628"/>
      <c r="AE29" s="628"/>
      <c r="AF29" s="628"/>
      <c r="AG29" s="628"/>
      <c r="AH29" s="628"/>
      <c r="AI29" s="628"/>
      <c r="AJ29" s="628"/>
      <c r="AK29" s="628"/>
      <c r="AL29" s="628"/>
      <c r="AM29" s="628"/>
      <c r="AN29" s="628"/>
      <c r="AO29" s="628"/>
      <c r="AP29" s="628"/>
      <c r="AQ29" s="628"/>
      <c r="AR29" s="628"/>
      <c r="AS29" s="628"/>
      <c r="AT29" s="628"/>
      <c r="AU29" s="628"/>
      <c r="AV29" s="628"/>
      <c r="AW29" s="628"/>
      <c r="AX29" s="628"/>
      <c r="AY29" s="628"/>
      <c r="AZ29" s="628"/>
      <c r="BA29" s="353"/>
      <c r="BB29" s="353"/>
      <c r="BC29" s="353"/>
      <c r="BD29" s="353"/>
      <c r="BE29" s="353"/>
      <c r="BF29" s="353"/>
      <c r="BG29" s="353"/>
      <c r="BH29" s="353"/>
      <c r="BI29" s="353"/>
      <c r="BJ29" s="353"/>
      <c r="BK29" s="353"/>
      <c r="BL29" s="353"/>
      <c r="BM29" s="353"/>
      <c r="BN29" s="353"/>
      <c r="BO29" s="353"/>
      <c r="BP29" s="353"/>
      <c r="BQ29" s="353"/>
      <c r="BR29" s="353"/>
      <c r="BS29" s="353"/>
      <c r="BT29" s="353"/>
      <c r="BU29" s="353"/>
      <c r="BV29" s="353"/>
    </row>
    <row r="30" spans="1:74" ht="11.1" customHeight="1" x14ac:dyDescent="0.2">
      <c r="A30" s="267" t="s">
        <v>1246</v>
      </c>
      <c r="B30" s="554" t="s">
        <v>1076</v>
      </c>
      <c r="C30" s="386">
        <v>59</v>
      </c>
      <c r="D30" s="386">
        <v>61</v>
      </c>
      <c r="E30" s="386">
        <v>86</v>
      </c>
      <c r="F30" s="386">
        <v>62</v>
      </c>
      <c r="G30" s="386">
        <v>96</v>
      </c>
      <c r="H30" s="386">
        <v>68</v>
      </c>
      <c r="I30" s="386">
        <v>76</v>
      </c>
      <c r="J30" s="386">
        <v>90</v>
      </c>
      <c r="K30" s="386">
        <v>98</v>
      </c>
      <c r="L30" s="386">
        <v>71</v>
      </c>
      <c r="M30" s="386">
        <v>86</v>
      </c>
      <c r="N30" s="386">
        <v>59</v>
      </c>
      <c r="O30" s="386">
        <v>95</v>
      </c>
      <c r="P30" s="386">
        <v>80</v>
      </c>
      <c r="Q30" s="386">
        <v>90</v>
      </c>
      <c r="R30" s="386">
        <v>87</v>
      </c>
      <c r="S30" s="386">
        <v>79</v>
      </c>
      <c r="T30" s="386">
        <v>78</v>
      </c>
      <c r="U30" s="386">
        <v>89</v>
      </c>
      <c r="V30" s="386">
        <v>50</v>
      </c>
      <c r="W30" s="386">
        <v>80</v>
      </c>
      <c r="X30" s="386">
        <v>74</v>
      </c>
      <c r="Y30" s="386">
        <v>65</v>
      </c>
      <c r="Z30" s="386">
        <v>49</v>
      </c>
      <c r="AA30" s="386">
        <v>61</v>
      </c>
      <c r="AB30" s="386">
        <v>73</v>
      </c>
      <c r="AC30" s="386">
        <v>76</v>
      </c>
      <c r="AD30" s="386">
        <v>72</v>
      </c>
      <c r="AE30" s="386">
        <v>59</v>
      </c>
      <c r="AF30" s="386">
        <v>57</v>
      </c>
      <c r="AG30" s="386">
        <v>64</v>
      </c>
      <c r="AH30" s="386">
        <v>52</v>
      </c>
      <c r="AI30" s="386">
        <v>47</v>
      </c>
      <c r="AJ30" s="386">
        <v>53</v>
      </c>
      <c r="AK30" s="386">
        <v>52</v>
      </c>
      <c r="AL30" s="386">
        <v>62</v>
      </c>
      <c r="AM30" s="386">
        <v>43</v>
      </c>
      <c r="AN30" s="386">
        <v>61</v>
      </c>
      <c r="AO30" s="386">
        <v>93</v>
      </c>
      <c r="AP30" s="386">
        <v>77</v>
      </c>
      <c r="AQ30" s="386">
        <v>66</v>
      </c>
      <c r="AR30" s="386">
        <v>92</v>
      </c>
      <c r="AS30" s="386">
        <v>79</v>
      </c>
      <c r="AT30" s="386">
        <v>71</v>
      </c>
      <c r="AU30" s="386">
        <v>68</v>
      </c>
      <c r="AV30" s="386">
        <v>92</v>
      </c>
      <c r="AW30" s="386">
        <v>82</v>
      </c>
      <c r="AX30" s="386">
        <v>78</v>
      </c>
      <c r="AY30" s="386">
        <v>73</v>
      </c>
      <c r="AZ30" s="386">
        <v>74</v>
      </c>
      <c r="BA30" s="355" t="s">
        <v>1339</v>
      </c>
      <c r="BB30" s="355" t="s">
        <v>1339</v>
      </c>
      <c r="BC30" s="355" t="s">
        <v>1339</v>
      </c>
      <c r="BD30" s="355" t="s">
        <v>1339</v>
      </c>
      <c r="BE30" s="355" t="s">
        <v>1339</v>
      </c>
      <c r="BF30" s="355" t="s">
        <v>1339</v>
      </c>
      <c r="BG30" s="355" t="s">
        <v>1339</v>
      </c>
      <c r="BH30" s="355" t="s">
        <v>1339</v>
      </c>
      <c r="BI30" s="355" t="s">
        <v>1339</v>
      </c>
      <c r="BJ30" s="355" t="s">
        <v>1339</v>
      </c>
      <c r="BK30" s="355" t="s">
        <v>1339</v>
      </c>
      <c r="BL30" s="355" t="s">
        <v>1339</v>
      </c>
      <c r="BM30" s="355" t="s">
        <v>1339</v>
      </c>
      <c r="BN30" s="355" t="s">
        <v>1339</v>
      </c>
      <c r="BO30" s="355" t="s">
        <v>1339</v>
      </c>
      <c r="BP30" s="355" t="s">
        <v>1339</v>
      </c>
      <c r="BQ30" s="355" t="s">
        <v>1339</v>
      </c>
      <c r="BR30" s="355" t="s">
        <v>1339</v>
      </c>
      <c r="BS30" s="355" t="s">
        <v>1339</v>
      </c>
      <c r="BT30" s="355" t="s">
        <v>1339</v>
      </c>
      <c r="BU30" s="355" t="s">
        <v>1339</v>
      </c>
      <c r="BV30" s="355" t="s">
        <v>1339</v>
      </c>
    </row>
    <row r="31" spans="1:74" ht="11.1" customHeight="1" x14ac:dyDescent="0.2">
      <c r="A31" s="267" t="s">
        <v>1247</v>
      </c>
      <c r="B31" s="554" t="s">
        <v>1078</v>
      </c>
      <c r="C31" s="386">
        <v>35</v>
      </c>
      <c r="D31" s="386">
        <v>49</v>
      </c>
      <c r="E31" s="386">
        <v>71</v>
      </c>
      <c r="F31" s="386">
        <v>40</v>
      </c>
      <c r="G31" s="386">
        <v>65</v>
      </c>
      <c r="H31" s="386">
        <v>84</v>
      </c>
      <c r="I31" s="386">
        <v>92</v>
      </c>
      <c r="J31" s="386">
        <v>93</v>
      </c>
      <c r="K31" s="386">
        <v>82</v>
      </c>
      <c r="L31" s="386">
        <v>95</v>
      </c>
      <c r="M31" s="386">
        <v>78</v>
      </c>
      <c r="N31" s="386">
        <v>40</v>
      </c>
      <c r="O31" s="386">
        <v>89</v>
      </c>
      <c r="P31" s="386">
        <v>83</v>
      </c>
      <c r="Q31" s="386">
        <v>86</v>
      </c>
      <c r="R31" s="386">
        <v>100</v>
      </c>
      <c r="S31" s="386">
        <v>99</v>
      </c>
      <c r="T31" s="386">
        <v>112</v>
      </c>
      <c r="U31" s="386">
        <v>115</v>
      </c>
      <c r="V31" s="386">
        <v>104</v>
      </c>
      <c r="W31" s="386">
        <v>87</v>
      </c>
      <c r="X31" s="386">
        <v>60</v>
      </c>
      <c r="Y31" s="386">
        <v>79</v>
      </c>
      <c r="Z31" s="386">
        <v>77</v>
      </c>
      <c r="AA31" s="386">
        <v>40</v>
      </c>
      <c r="AB31" s="386">
        <v>67</v>
      </c>
      <c r="AC31" s="386">
        <v>57</v>
      </c>
      <c r="AD31" s="386">
        <v>74</v>
      </c>
      <c r="AE31" s="386">
        <v>102</v>
      </c>
      <c r="AF31" s="386">
        <v>81</v>
      </c>
      <c r="AG31" s="386">
        <v>93</v>
      </c>
      <c r="AH31" s="386">
        <v>99</v>
      </c>
      <c r="AI31" s="386">
        <v>87</v>
      </c>
      <c r="AJ31" s="386">
        <v>81</v>
      </c>
      <c r="AK31" s="386">
        <v>55</v>
      </c>
      <c r="AL31" s="386">
        <v>69</v>
      </c>
      <c r="AM31" s="386">
        <v>40</v>
      </c>
      <c r="AN31" s="386">
        <v>37</v>
      </c>
      <c r="AO31" s="386">
        <v>64</v>
      </c>
      <c r="AP31" s="386">
        <v>74</v>
      </c>
      <c r="AQ31" s="386">
        <v>63</v>
      </c>
      <c r="AR31" s="386">
        <v>80</v>
      </c>
      <c r="AS31" s="386">
        <v>73</v>
      </c>
      <c r="AT31" s="386">
        <v>74</v>
      </c>
      <c r="AU31" s="386">
        <v>77</v>
      </c>
      <c r="AV31" s="386">
        <v>79</v>
      </c>
      <c r="AW31" s="386">
        <v>69</v>
      </c>
      <c r="AX31" s="386">
        <v>74</v>
      </c>
      <c r="AY31" s="386">
        <v>71</v>
      </c>
      <c r="AZ31" s="386">
        <v>72</v>
      </c>
      <c r="BA31" s="355" t="s">
        <v>1339</v>
      </c>
      <c r="BB31" s="355" t="s">
        <v>1339</v>
      </c>
      <c r="BC31" s="355" t="s">
        <v>1339</v>
      </c>
      <c r="BD31" s="355" t="s">
        <v>1339</v>
      </c>
      <c r="BE31" s="355" t="s">
        <v>1339</v>
      </c>
      <c r="BF31" s="355" t="s">
        <v>1339</v>
      </c>
      <c r="BG31" s="355" t="s">
        <v>1339</v>
      </c>
      <c r="BH31" s="355" t="s">
        <v>1339</v>
      </c>
      <c r="BI31" s="355" t="s">
        <v>1339</v>
      </c>
      <c r="BJ31" s="355" t="s">
        <v>1339</v>
      </c>
      <c r="BK31" s="355" t="s">
        <v>1339</v>
      </c>
      <c r="BL31" s="355" t="s">
        <v>1339</v>
      </c>
      <c r="BM31" s="355" t="s">
        <v>1339</v>
      </c>
      <c r="BN31" s="355" t="s">
        <v>1339</v>
      </c>
      <c r="BO31" s="355" t="s">
        <v>1339</v>
      </c>
      <c r="BP31" s="355" t="s">
        <v>1339</v>
      </c>
      <c r="BQ31" s="355" t="s">
        <v>1339</v>
      </c>
      <c r="BR31" s="355" t="s">
        <v>1339</v>
      </c>
      <c r="BS31" s="355" t="s">
        <v>1339</v>
      </c>
      <c r="BT31" s="355" t="s">
        <v>1339</v>
      </c>
      <c r="BU31" s="355" t="s">
        <v>1339</v>
      </c>
      <c r="BV31" s="355" t="s">
        <v>1339</v>
      </c>
    </row>
    <row r="32" spans="1:74" ht="11.1" customHeight="1" x14ac:dyDescent="0.2">
      <c r="A32" s="267" t="s">
        <v>1248</v>
      </c>
      <c r="B32" s="554" t="s">
        <v>1080</v>
      </c>
      <c r="C32" s="386">
        <v>98</v>
      </c>
      <c r="D32" s="386">
        <v>116</v>
      </c>
      <c r="E32" s="386">
        <v>118</v>
      </c>
      <c r="F32" s="386">
        <v>151</v>
      </c>
      <c r="G32" s="386">
        <v>131</v>
      </c>
      <c r="H32" s="386">
        <v>112</v>
      </c>
      <c r="I32" s="386">
        <v>138</v>
      </c>
      <c r="J32" s="386">
        <v>165</v>
      </c>
      <c r="K32" s="386">
        <v>146</v>
      </c>
      <c r="L32" s="386">
        <v>133</v>
      </c>
      <c r="M32" s="386">
        <v>146</v>
      </c>
      <c r="N32" s="386">
        <v>142</v>
      </c>
      <c r="O32" s="386">
        <v>152</v>
      </c>
      <c r="P32" s="386">
        <v>146</v>
      </c>
      <c r="Q32" s="386">
        <v>162</v>
      </c>
      <c r="R32" s="386">
        <v>147</v>
      </c>
      <c r="S32" s="386">
        <v>128</v>
      </c>
      <c r="T32" s="386">
        <v>147</v>
      </c>
      <c r="U32" s="386">
        <v>135</v>
      </c>
      <c r="V32" s="386">
        <v>125</v>
      </c>
      <c r="W32" s="386">
        <v>111</v>
      </c>
      <c r="X32" s="386">
        <v>125</v>
      </c>
      <c r="Y32" s="386">
        <v>119</v>
      </c>
      <c r="Z32" s="386">
        <v>66</v>
      </c>
      <c r="AA32" s="386">
        <v>134</v>
      </c>
      <c r="AB32" s="386">
        <v>136</v>
      </c>
      <c r="AC32" s="386">
        <v>132</v>
      </c>
      <c r="AD32" s="386">
        <v>136</v>
      </c>
      <c r="AE32" s="386">
        <v>124</v>
      </c>
      <c r="AF32" s="386">
        <v>123</v>
      </c>
      <c r="AG32" s="386">
        <v>133</v>
      </c>
      <c r="AH32" s="386">
        <v>116</v>
      </c>
      <c r="AI32" s="386">
        <v>126</v>
      </c>
      <c r="AJ32" s="386">
        <v>93</v>
      </c>
      <c r="AK32" s="386">
        <v>88</v>
      </c>
      <c r="AL32" s="386">
        <v>91</v>
      </c>
      <c r="AM32" s="386">
        <v>129</v>
      </c>
      <c r="AN32" s="386">
        <v>99</v>
      </c>
      <c r="AO32" s="386">
        <v>140</v>
      </c>
      <c r="AP32" s="386">
        <v>128</v>
      </c>
      <c r="AQ32" s="386">
        <v>127</v>
      </c>
      <c r="AR32" s="386">
        <v>113</v>
      </c>
      <c r="AS32" s="386">
        <v>109</v>
      </c>
      <c r="AT32" s="386">
        <v>75</v>
      </c>
      <c r="AU32" s="386">
        <v>110</v>
      </c>
      <c r="AV32" s="386">
        <v>105</v>
      </c>
      <c r="AW32" s="386">
        <v>102</v>
      </c>
      <c r="AX32" s="386">
        <v>102</v>
      </c>
      <c r="AY32" s="386">
        <v>95</v>
      </c>
      <c r="AZ32" s="386">
        <v>97</v>
      </c>
      <c r="BA32" s="355" t="s">
        <v>1339</v>
      </c>
      <c r="BB32" s="355" t="s">
        <v>1339</v>
      </c>
      <c r="BC32" s="355" t="s">
        <v>1339</v>
      </c>
      <c r="BD32" s="355" t="s">
        <v>1339</v>
      </c>
      <c r="BE32" s="355" t="s">
        <v>1339</v>
      </c>
      <c r="BF32" s="355" t="s">
        <v>1339</v>
      </c>
      <c r="BG32" s="355" t="s">
        <v>1339</v>
      </c>
      <c r="BH32" s="355" t="s">
        <v>1339</v>
      </c>
      <c r="BI32" s="355" t="s">
        <v>1339</v>
      </c>
      <c r="BJ32" s="355" t="s">
        <v>1339</v>
      </c>
      <c r="BK32" s="355" t="s">
        <v>1339</v>
      </c>
      <c r="BL32" s="355" t="s">
        <v>1339</v>
      </c>
      <c r="BM32" s="355" t="s">
        <v>1339</v>
      </c>
      <c r="BN32" s="355" t="s">
        <v>1339</v>
      </c>
      <c r="BO32" s="355" t="s">
        <v>1339</v>
      </c>
      <c r="BP32" s="355" t="s">
        <v>1339</v>
      </c>
      <c r="BQ32" s="355" t="s">
        <v>1339</v>
      </c>
      <c r="BR32" s="355" t="s">
        <v>1339</v>
      </c>
      <c r="BS32" s="355" t="s">
        <v>1339</v>
      </c>
      <c r="BT32" s="355" t="s">
        <v>1339</v>
      </c>
      <c r="BU32" s="355" t="s">
        <v>1339</v>
      </c>
      <c r="BV32" s="355" t="s">
        <v>1339</v>
      </c>
    </row>
    <row r="33" spans="1:74" ht="11.1" customHeight="1" x14ac:dyDescent="0.2">
      <c r="A33" s="267" t="s">
        <v>1249</v>
      </c>
      <c r="B33" s="554" t="s">
        <v>1082</v>
      </c>
      <c r="C33" s="386">
        <v>43</v>
      </c>
      <c r="D33" s="386">
        <v>38</v>
      </c>
      <c r="E33" s="386">
        <v>57</v>
      </c>
      <c r="F33" s="386">
        <v>40</v>
      </c>
      <c r="G33" s="386">
        <v>57</v>
      </c>
      <c r="H33" s="386">
        <v>54</v>
      </c>
      <c r="I33" s="386">
        <v>61</v>
      </c>
      <c r="J33" s="386">
        <v>46</v>
      </c>
      <c r="K33" s="386">
        <v>59</v>
      </c>
      <c r="L33" s="386">
        <v>64</v>
      </c>
      <c r="M33" s="386">
        <v>47</v>
      </c>
      <c r="N33" s="386">
        <v>60</v>
      </c>
      <c r="O33" s="386">
        <v>54</v>
      </c>
      <c r="P33" s="386">
        <v>56</v>
      </c>
      <c r="Q33" s="386">
        <v>64</v>
      </c>
      <c r="R33" s="386">
        <v>57</v>
      </c>
      <c r="S33" s="386">
        <v>41</v>
      </c>
      <c r="T33" s="386">
        <v>33</v>
      </c>
      <c r="U33" s="386">
        <v>46</v>
      </c>
      <c r="V33" s="386">
        <v>41</v>
      </c>
      <c r="W33" s="386">
        <v>53</v>
      </c>
      <c r="X33" s="386">
        <v>44</v>
      </c>
      <c r="Y33" s="386">
        <v>46</v>
      </c>
      <c r="Z33" s="386">
        <v>38</v>
      </c>
      <c r="AA33" s="386">
        <v>37</v>
      </c>
      <c r="AB33" s="386">
        <v>40</v>
      </c>
      <c r="AC33" s="386">
        <v>37</v>
      </c>
      <c r="AD33" s="386">
        <v>41</v>
      </c>
      <c r="AE33" s="386">
        <v>36</v>
      </c>
      <c r="AF33" s="386">
        <v>38</v>
      </c>
      <c r="AG33" s="386">
        <v>26</v>
      </c>
      <c r="AH33" s="386">
        <v>32</v>
      </c>
      <c r="AI33" s="386">
        <v>38</v>
      </c>
      <c r="AJ33" s="386">
        <v>36</v>
      </c>
      <c r="AK33" s="386">
        <v>30</v>
      </c>
      <c r="AL33" s="386">
        <v>24</v>
      </c>
      <c r="AM33" s="386">
        <v>32</v>
      </c>
      <c r="AN33" s="386">
        <v>19</v>
      </c>
      <c r="AO33" s="386">
        <v>45</v>
      </c>
      <c r="AP33" s="386">
        <v>37</v>
      </c>
      <c r="AQ33" s="386">
        <v>52</v>
      </c>
      <c r="AR33" s="386">
        <v>46</v>
      </c>
      <c r="AS33" s="386">
        <v>55</v>
      </c>
      <c r="AT33" s="386">
        <v>58</v>
      </c>
      <c r="AU33" s="386">
        <v>57</v>
      </c>
      <c r="AV33" s="386">
        <v>46</v>
      </c>
      <c r="AW33" s="386">
        <v>65</v>
      </c>
      <c r="AX33" s="386">
        <v>48</v>
      </c>
      <c r="AY33" s="386">
        <v>45</v>
      </c>
      <c r="AZ33" s="386">
        <v>48</v>
      </c>
      <c r="BA33" s="355" t="s">
        <v>1339</v>
      </c>
      <c r="BB33" s="355" t="s">
        <v>1339</v>
      </c>
      <c r="BC33" s="355" t="s">
        <v>1339</v>
      </c>
      <c r="BD33" s="355" t="s">
        <v>1339</v>
      </c>
      <c r="BE33" s="355" t="s">
        <v>1339</v>
      </c>
      <c r="BF33" s="355" t="s">
        <v>1339</v>
      </c>
      <c r="BG33" s="355" t="s">
        <v>1339</v>
      </c>
      <c r="BH33" s="355" t="s">
        <v>1339</v>
      </c>
      <c r="BI33" s="355" t="s">
        <v>1339</v>
      </c>
      <c r="BJ33" s="355" t="s">
        <v>1339</v>
      </c>
      <c r="BK33" s="355" t="s">
        <v>1339</v>
      </c>
      <c r="BL33" s="355" t="s">
        <v>1339</v>
      </c>
      <c r="BM33" s="355" t="s">
        <v>1339</v>
      </c>
      <c r="BN33" s="355" t="s">
        <v>1339</v>
      </c>
      <c r="BO33" s="355" t="s">
        <v>1339</v>
      </c>
      <c r="BP33" s="355" t="s">
        <v>1339</v>
      </c>
      <c r="BQ33" s="355" t="s">
        <v>1339</v>
      </c>
      <c r="BR33" s="355" t="s">
        <v>1339</v>
      </c>
      <c r="BS33" s="355" t="s">
        <v>1339</v>
      </c>
      <c r="BT33" s="355" t="s">
        <v>1339</v>
      </c>
      <c r="BU33" s="355" t="s">
        <v>1339</v>
      </c>
      <c r="BV33" s="355" t="s">
        <v>1339</v>
      </c>
    </row>
    <row r="34" spans="1:74" ht="11.1" customHeight="1" x14ac:dyDescent="0.2">
      <c r="A34" s="267" t="s">
        <v>1250</v>
      </c>
      <c r="B34" s="554" t="s">
        <v>1084</v>
      </c>
      <c r="C34" s="386">
        <v>454</v>
      </c>
      <c r="D34" s="386">
        <v>434</v>
      </c>
      <c r="E34" s="386">
        <v>477</v>
      </c>
      <c r="F34" s="386">
        <v>512</v>
      </c>
      <c r="G34" s="386">
        <v>503</v>
      </c>
      <c r="H34" s="386">
        <v>538</v>
      </c>
      <c r="I34" s="386">
        <v>554</v>
      </c>
      <c r="J34" s="386">
        <v>564</v>
      </c>
      <c r="K34" s="386">
        <v>523</v>
      </c>
      <c r="L34" s="386">
        <v>585</v>
      </c>
      <c r="M34" s="386">
        <v>530</v>
      </c>
      <c r="N34" s="386">
        <v>506</v>
      </c>
      <c r="O34" s="386">
        <v>553</v>
      </c>
      <c r="P34" s="386">
        <v>449</v>
      </c>
      <c r="Q34" s="386">
        <v>587</v>
      </c>
      <c r="R34" s="386">
        <v>542</v>
      </c>
      <c r="S34" s="386">
        <v>561</v>
      </c>
      <c r="T34" s="386">
        <v>472</v>
      </c>
      <c r="U34" s="386">
        <v>529</v>
      </c>
      <c r="V34" s="386">
        <v>522</v>
      </c>
      <c r="W34" s="386">
        <v>477</v>
      </c>
      <c r="X34" s="386">
        <v>565</v>
      </c>
      <c r="Y34" s="386">
        <v>453</v>
      </c>
      <c r="Z34" s="386">
        <v>454</v>
      </c>
      <c r="AA34" s="386">
        <v>495</v>
      </c>
      <c r="AB34" s="386">
        <v>551</v>
      </c>
      <c r="AC34" s="386">
        <v>517</v>
      </c>
      <c r="AD34" s="386">
        <v>555</v>
      </c>
      <c r="AE34" s="386">
        <v>524</v>
      </c>
      <c r="AF34" s="386">
        <v>482</v>
      </c>
      <c r="AG34" s="386">
        <v>592</v>
      </c>
      <c r="AH34" s="386">
        <v>532</v>
      </c>
      <c r="AI34" s="386">
        <v>482</v>
      </c>
      <c r="AJ34" s="386">
        <v>526</v>
      </c>
      <c r="AK34" s="386">
        <v>512</v>
      </c>
      <c r="AL34" s="386">
        <v>456</v>
      </c>
      <c r="AM34" s="386">
        <v>526</v>
      </c>
      <c r="AN34" s="386">
        <v>515</v>
      </c>
      <c r="AO34" s="386">
        <v>501</v>
      </c>
      <c r="AP34" s="386">
        <v>567</v>
      </c>
      <c r="AQ34" s="386">
        <v>487</v>
      </c>
      <c r="AR34" s="386">
        <v>460</v>
      </c>
      <c r="AS34" s="386">
        <v>415</v>
      </c>
      <c r="AT34" s="386">
        <v>515</v>
      </c>
      <c r="AU34" s="386">
        <v>475</v>
      </c>
      <c r="AV34" s="386">
        <v>460</v>
      </c>
      <c r="AW34" s="386">
        <v>512</v>
      </c>
      <c r="AX34" s="386">
        <v>467</v>
      </c>
      <c r="AY34" s="386">
        <v>450</v>
      </c>
      <c r="AZ34" s="386">
        <v>448</v>
      </c>
      <c r="BA34" s="355" t="s">
        <v>1339</v>
      </c>
      <c r="BB34" s="355" t="s">
        <v>1339</v>
      </c>
      <c r="BC34" s="355" t="s">
        <v>1339</v>
      </c>
      <c r="BD34" s="355" t="s">
        <v>1339</v>
      </c>
      <c r="BE34" s="355" t="s">
        <v>1339</v>
      </c>
      <c r="BF34" s="355" t="s">
        <v>1339</v>
      </c>
      <c r="BG34" s="355" t="s">
        <v>1339</v>
      </c>
      <c r="BH34" s="355" t="s">
        <v>1339</v>
      </c>
      <c r="BI34" s="355" t="s">
        <v>1339</v>
      </c>
      <c r="BJ34" s="355" t="s">
        <v>1339</v>
      </c>
      <c r="BK34" s="355" t="s">
        <v>1339</v>
      </c>
      <c r="BL34" s="355" t="s">
        <v>1339</v>
      </c>
      <c r="BM34" s="355" t="s">
        <v>1339</v>
      </c>
      <c r="BN34" s="355" t="s">
        <v>1339</v>
      </c>
      <c r="BO34" s="355" t="s">
        <v>1339</v>
      </c>
      <c r="BP34" s="355" t="s">
        <v>1339</v>
      </c>
      <c r="BQ34" s="355" t="s">
        <v>1339</v>
      </c>
      <c r="BR34" s="355" t="s">
        <v>1339</v>
      </c>
      <c r="BS34" s="355" t="s">
        <v>1339</v>
      </c>
      <c r="BT34" s="355" t="s">
        <v>1339</v>
      </c>
      <c r="BU34" s="355" t="s">
        <v>1339</v>
      </c>
      <c r="BV34" s="355" t="s">
        <v>1339</v>
      </c>
    </row>
    <row r="35" spans="1:74" ht="11.1" customHeight="1" x14ac:dyDescent="0.2">
      <c r="A35" s="267" t="s">
        <v>1251</v>
      </c>
      <c r="B35" s="554" t="s">
        <v>1547</v>
      </c>
      <c r="C35" s="386">
        <v>201</v>
      </c>
      <c r="D35" s="386">
        <v>204</v>
      </c>
      <c r="E35" s="386">
        <v>254</v>
      </c>
      <c r="F35" s="386">
        <v>235</v>
      </c>
      <c r="G35" s="386">
        <v>255</v>
      </c>
      <c r="H35" s="386">
        <v>302</v>
      </c>
      <c r="I35" s="386">
        <v>244</v>
      </c>
      <c r="J35" s="386">
        <v>279</v>
      </c>
      <c r="K35" s="386">
        <v>326</v>
      </c>
      <c r="L35" s="386">
        <v>364</v>
      </c>
      <c r="M35" s="386">
        <v>221</v>
      </c>
      <c r="N35" s="386">
        <v>240</v>
      </c>
      <c r="O35" s="386">
        <v>252</v>
      </c>
      <c r="P35" s="386">
        <v>216</v>
      </c>
      <c r="Q35" s="386">
        <v>255</v>
      </c>
      <c r="R35" s="386">
        <v>281</v>
      </c>
      <c r="S35" s="386">
        <v>257</v>
      </c>
      <c r="T35" s="386">
        <v>272</v>
      </c>
      <c r="U35" s="386">
        <v>226</v>
      </c>
      <c r="V35" s="386">
        <v>225</v>
      </c>
      <c r="W35" s="386">
        <v>283</v>
      </c>
      <c r="X35" s="386">
        <v>260</v>
      </c>
      <c r="Y35" s="386">
        <v>200</v>
      </c>
      <c r="Z35" s="386">
        <v>193</v>
      </c>
      <c r="AA35" s="386">
        <v>181</v>
      </c>
      <c r="AB35" s="386">
        <v>184</v>
      </c>
      <c r="AC35" s="386">
        <v>185</v>
      </c>
      <c r="AD35" s="386">
        <v>184</v>
      </c>
      <c r="AE35" s="386">
        <v>193</v>
      </c>
      <c r="AF35" s="386">
        <v>206</v>
      </c>
      <c r="AG35" s="386">
        <v>198</v>
      </c>
      <c r="AH35" s="386">
        <v>200</v>
      </c>
      <c r="AI35" s="386">
        <v>179</v>
      </c>
      <c r="AJ35" s="386">
        <v>158</v>
      </c>
      <c r="AK35" s="386">
        <v>170</v>
      </c>
      <c r="AL35" s="386">
        <v>178</v>
      </c>
      <c r="AM35" s="386">
        <v>180</v>
      </c>
      <c r="AN35" s="386">
        <v>165</v>
      </c>
      <c r="AO35" s="386">
        <v>181</v>
      </c>
      <c r="AP35" s="386">
        <v>196</v>
      </c>
      <c r="AQ35" s="386">
        <v>234</v>
      </c>
      <c r="AR35" s="386">
        <v>206</v>
      </c>
      <c r="AS35" s="386">
        <v>195</v>
      </c>
      <c r="AT35" s="386">
        <v>231</v>
      </c>
      <c r="AU35" s="386">
        <v>208</v>
      </c>
      <c r="AV35" s="386">
        <v>217</v>
      </c>
      <c r="AW35" s="386">
        <v>216</v>
      </c>
      <c r="AX35" s="386">
        <v>230</v>
      </c>
      <c r="AY35" s="386">
        <v>220</v>
      </c>
      <c r="AZ35" s="386">
        <v>222</v>
      </c>
      <c r="BA35" s="355" t="s">
        <v>1339</v>
      </c>
      <c r="BB35" s="355" t="s">
        <v>1339</v>
      </c>
      <c r="BC35" s="355" t="s">
        <v>1339</v>
      </c>
      <c r="BD35" s="355" t="s">
        <v>1339</v>
      </c>
      <c r="BE35" s="355" t="s">
        <v>1339</v>
      </c>
      <c r="BF35" s="355" t="s">
        <v>1339</v>
      </c>
      <c r="BG35" s="355" t="s">
        <v>1339</v>
      </c>
      <c r="BH35" s="355" t="s">
        <v>1339</v>
      </c>
      <c r="BI35" s="355" t="s">
        <v>1339</v>
      </c>
      <c r="BJ35" s="355" t="s">
        <v>1339</v>
      </c>
      <c r="BK35" s="355" t="s">
        <v>1339</v>
      </c>
      <c r="BL35" s="355" t="s">
        <v>1339</v>
      </c>
      <c r="BM35" s="355" t="s">
        <v>1339</v>
      </c>
      <c r="BN35" s="355" t="s">
        <v>1339</v>
      </c>
      <c r="BO35" s="355" t="s">
        <v>1339</v>
      </c>
      <c r="BP35" s="355" t="s">
        <v>1339</v>
      </c>
      <c r="BQ35" s="355" t="s">
        <v>1339</v>
      </c>
      <c r="BR35" s="355" t="s">
        <v>1339</v>
      </c>
      <c r="BS35" s="355" t="s">
        <v>1339</v>
      </c>
      <c r="BT35" s="355" t="s">
        <v>1339</v>
      </c>
      <c r="BU35" s="355" t="s">
        <v>1339</v>
      </c>
      <c r="BV35" s="355" t="s">
        <v>1339</v>
      </c>
    </row>
    <row r="36" spans="1:74" ht="11.1" customHeight="1" x14ac:dyDescent="0.2">
      <c r="A36" s="267"/>
      <c r="B36" s="620"/>
      <c r="C36" s="386"/>
      <c r="D36" s="386"/>
      <c r="E36" s="386"/>
      <c r="F36" s="386"/>
      <c r="G36" s="386"/>
      <c r="H36" s="386"/>
      <c r="I36" s="386"/>
      <c r="J36" s="386"/>
      <c r="K36" s="386"/>
      <c r="L36" s="386"/>
      <c r="M36" s="386"/>
      <c r="N36" s="386"/>
      <c r="O36" s="386"/>
      <c r="P36" s="386"/>
      <c r="Q36" s="386"/>
      <c r="R36" s="386"/>
      <c r="S36" s="386"/>
      <c r="T36" s="386"/>
      <c r="U36" s="386"/>
      <c r="V36" s="386"/>
      <c r="W36" s="386"/>
      <c r="X36" s="386"/>
      <c r="Y36" s="386"/>
      <c r="Z36" s="386"/>
      <c r="AA36" s="386"/>
      <c r="AB36" s="386"/>
      <c r="AC36" s="386"/>
      <c r="AD36" s="386"/>
      <c r="AE36" s="386"/>
      <c r="AF36" s="386"/>
      <c r="AG36" s="386"/>
      <c r="AH36" s="386"/>
      <c r="AI36" s="386"/>
      <c r="AJ36" s="386"/>
      <c r="AK36" s="386"/>
      <c r="AL36" s="386"/>
      <c r="AM36" s="386"/>
      <c r="AN36" s="386"/>
      <c r="AO36" s="386"/>
      <c r="AP36" s="386"/>
      <c r="AQ36" s="386"/>
      <c r="AR36" s="386"/>
      <c r="AS36" s="386"/>
      <c r="AT36" s="386"/>
      <c r="AU36" s="386"/>
      <c r="AV36" s="386"/>
      <c r="AW36" s="386"/>
      <c r="AX36" s="386"/>
      <c r="AY36" s="386"/>
      <c r="AZ36" s="386"/>
      <c r="BA36" s="353"/>
      <c r="BB36" s="353"/>
      <c r="BC36" s="353"/>
      <c r="BD36" s="353"/>
      <c r="BE36" s="353"/>
      <c r="BF36" s="353"/>
      <c r="BG36" s="353"/>
      <c r="BH36" s="353"/>
      <c r="BI36" s="353"/>
      <c r="BJ36" s="353"/>
      <c r="BK36" s="353"/>
      <c r="BL36" s="353"/>
      <c r="BM36" s="353"/>
      <c r="BN36" s="353"/>
      <c r="BO36" s="353"/>
      <c r="BP36" s="353"/>
      <c r="BQ36" s="353"/>
      <c r="BR36" s="353"/>
      <c r="BS36" s="353"/>
      <c r="BT36" s="353"/>
      <c r="BU36" s="353"/>
      <c r="BV36" s="353"/>
    </row>
    <row r="37" spans="1:74" s="539" customFormat="1" ht="11.1" customHeight="1" x14ac:dyDescent="0.2">
      <c r="A37" s="267"/>
      <c r="B37" s="37" t="s">
        <v>1252</v>
      </c>
      <c r="C37" s="386"/>
      <c r="D37" s="386"/>
      <c r="E37" s="386"/>
      <c r="F37" s="386"/>
      <c r="G37" s="386"/>
      <c r="H37" s="386"/>
      <c r="I37" s="386"/>
      <c r="J37" s="386"/>
      <c r="K37" s="386"/>
      <c r="L37" s="386"/>
      <c r="M37" s="386"/>
      <c r="N37" s="386"/>
      <c r="O37" s="386"/>
      <c r="P37" s="386"/>
      <c r="Q37" s="386"/>
      <c r="R37" s="386"/>
      <c r="S37" s="386"/>
      <c r="T37" s="386"/>
      <c r="U37" s="386"/>
      <c r="V37" s="386"/>
      <c r="W37" s="386"/>
      <c r="X37" s="386"/>
      <c r="Y37" s="386"/>
      <c r="Z37" s="386"/>
      <c r="AA37" s="386"/>
      <c r="AB37" s="386"/>
      <c r="AC37" s="386"/>
      <c r="AD37" s="386"/>
      <c r="AE37" s="386"/>
      <c r="AF37" s="386"/>
      <c r="AG37" s="386"/>
      <c r="AH37" s="386"/>
      <c r="AI37" s="386"/>
      <c r="AJ37" s="386"/>
      <c r="AK37" s="386"/>
      <c r="AL37" s="386"/>
      <c r="AM37" s="386"/>
      <c r="AN37" s="386"/>
      <c r="AO37" s="386"/>
      <c r="AP37" s="386"/>
      <c r="AQ37" s="386"/>
      <c r="AR37" s="386"/>
      <c r="AS37" s="386"/>
      <c r="AT37" s="386"/>
      <c r="AU37" s="386"/>
      <c r="AV37" s="386"/>
      <c r="AW37" s="386"/>
      <c r="AX37" s="386"/>
      <c r="AY37" s="386"/>
      <c r="AZ37" s="386"/>
      <c r="BA37" s="353"/>
      <c r="BB37" s="353"/>
      <c r="BC37" s="353"/>
      <c r="BD37" s="353"/>
      <c r="BE37" s="353"/>
      <c r="BF37" s="353"/>
      <c r="BG37" s="353"/>
      <c r="BH37" s="353"/>
      <c r="BI37" s="353"/>
      <c r="BJ37" s="353"/>
      <c r="BK37" s="353"/>
      <c r="BL37" s="353"/>
      <c r="BM37" s="353"/>
      <c r="BN37" s="353"/>
      <c r="BO37" s="353"/>
      <c r="BP37" s="353"/>
      <c r="BQ37" s="353"/>
      <c r="BR37" s="353"/>
      <c r="BS37" s="353"/>
      <c r="BT37" s="353"/>
      <c r="BU37" s="353"/>
      <c r="BV37" s="353"/>
    </row>
    <row r="38" spans="1:74" ht="11.1" customHeight="1" x14ac:dyDescent="0.2">
      <c r="A38" s="267" t="s">
        <v>1253</v>
      </c>
      <c r="B38" s="554" t="s">
        <v>1076</v>
      </c>
      <c r="C38" s="386">
        <v>423</v>
      </c>
      <c r="D38" s="386">
        <v>448</v>
      </c>
      <c r="E38" s="386">
        <v>449</v>
      </c>
      <c r="F38" s="386">
        <v>477</v>
      </c>
      <c r="G38" s="386">
        <v>474</v>
      </c>
      <c r="H38" s="386">
        <v>501</v>
      </c>
      <c r="I38" s="386">
        <v>514</v>
      </c>
      <c r="J38" s="386">
        <v>512</v>
      </c>
      <c r="K38" s="386">
        <v>500</v>
      </c>
      <c r="L38" s="386">
        <v>527</v>
      </c>
      <c r="M38" s="386">
        <v>536</v>
      </c>
      <c r="N38" s="386">
        <v>572</v>
      </c>
      <c r="O38" s="386">
        <v>573</v>
      </c>
      <c r="P38" s="386">
        <v>588</v>
      </c>
      <c r="Q38" s="386">
        <v>593</v>
      </c>
      <c r="R38" s="386">
        <v>601</v>
      </c>
      <c r="S38" s="386">
        <v>617</v>
      </c>
      <c r="T38" s="386">
        <v>629</v>
      </c>
      <c r="U38" s="386">
        <v>628</v>
      </c>
      <c r="V38" s="386">
        <v>657</v>
      </c>
      <c r="W38" s="386">
        <v>651</v>
      </c>
      <c r="X38" s="386">
        <v>649</v>
      </c>
      <c r="Y38" s="386">
        <v>657</v>
      </c>
      <c r="Z38" s="386">
        <v>683</v>
      </c>
      <c r="AA38" s="386">
        <v>698</v>
      </c>
      <c r="AB38" s="386">
        <v>706</v>
      </c>
      <c r="AC38" s="386">
        <v>710</v>
      </c>
      <c r="AD38" s="386">
        <v>715</v>
      </c>
      <c r="AE38" s="386">
        <v>728</v>
      </c>
      <c r="AF38" s="386">
        <v>739</v>
      </c>
      <c r="AG38" s="386">
        <v>744</v>
      </c>
      <c r="AH38" s="386">
        <v>757</v>
      </c>
      <c r="AI38" s="386">
        <v>771</v>
      </c>
      <c r="AJ38" s="386">
        <v>779</v>
      </c>
      <c r="AK38" s="386">
        <v>791</v>
      </c>
      <c r="AL38" s="386">
        <v>792</v>
      </c>
      <c r="AM38" s="386">
        <v>813</v>
      </c>
      <c r="AN38" s="386">
        <v>816</v>
      </c>
      <c r="AO38" s="386">
        <v>788</v>
      </c>
      <c r="AP38" s="386">
        <v>780</v>
      </c>
      <c r="AQ38" s="386">
        <v>781</v>
      </c>
      <c r="AR38" s="386">
        <v>756</v>
      </c>
      <c r="AS38" s="386">
        <v>742</v>
      </c>
      <c r="AT38" s="386">
        <v>738</v>
      </c>
      <c r="AU38" s="386">
        <v>738</v>
      </c>
      <c r="AV38" s="386">
        <v>714</v>
      </c>
      <c r="AW38" s="386">
        <v>701</v>
      </c>
      <c r="AX38" s="386">
        <v>695</v>
      </c>
      <c r="AY38" s="386">
        <v>694</v>
      </c>
      <c r="AZ38" s="386">
        <v>694</v>
      </c>
      <c r="BA38" s="355" t="s">
        <v>1339</v>
      </c>
      <c r="BB38" s="355" t="s">
        <v>1339</v>
      </c>
      <c r="BC38" s="355" t="s">
        <v>1339</v>
      </c>
      <c r="BD38" s="355" t="s">
        <v>1339</v>
      </c>
      <c r="BE38" s="355" t="s">
        <v>1339</v>
      </c>
      <c r="BF38" s="355" t="s">
        <v>1339</v>
      </c>
      <c r="BG38" s="355" t="s">
        <v>1339</v>
      </c>
      <c r="BH38" s="355" t="s">
        <v>1339</v>
      </c>
      <c r="BI38" s="355" t="s">
        <v>1339</v>
      </c>
      <c r="BJ38" s="355" t="s">
        <v>1339</v>
      </c>
      <c r="BK38" s="355" t="s">
        <v>1339</v>
      </c>
      <c r="BL38" s="355" t="s">
        <v>1339</v>
      </c>
      <c r="BM38" s="355" t="s">
        <v>1339</v>
      </c>
      <c r="BN38" s="355" t="s">
        <v>1339</v>
      </c>
      <c r="BO38" s="355" t="s">
        <v>1339</v>
      </c>
      <c r="BP38" s="355" t="s">
        <v>1339</v>
      </c>
      <c r="BQ38" s="355" t="s">
        <v>1339</v>
      </c>
      <c r="BR38" s="355" t="s">
        <v>1339</v>
      </c>
      <c r="BS38" s="355" t="s">
        <v>1339</v>
      </c>
      <c r="BT38" s="355" t="s">
        <v>1339</v>
      </c>
      <c r="BU38" s="355" t="s">
        <v>1339</v>
      </c>
      <c r="BV38" s="355" t="s">
        <v>1339</v>
      </c>
    </row>
    <row r="39" spans="1:74" ht="11.1" customHeight="1" x14ac:dyDescent="0.2">
      <c r="A39" s="602" t="s">
        <v>1254</v>
      </c>
      <c r="B39" s="554" t="s">
        <v>1078</v>
      </c>
      <c r="C39" s="386">
        <v>576</v>
      </c>
      <c r="D39" s="386">
        <v>592</v>
      </c>
      <c r="E39" s="386">
        <v>588</v>
      </c>
      <c r="F39" s="386">
        <v>606</v>
      </c>
      <c r="G39" s="386">
        <v>616</v>
      </c>
      <c r="H39" s="386">
        <v>607</v>
      </c>
      <c r="I39" s="386">
        <v>590</v>
      </c>
      <c r="J39" s="386">
        <v>573</v>
      </c>
      <c r="K39" s="386">
        <v>570</v>
      </c>
      <c r="L39" s="386">
        <v>552</v>
      </c>
      <c r="M39" s="386">
        <v>553</v>
      </c>
      <c r="N39" s="386">
        <v>593</v>
      </c>
      <c r="O39" s="386">
        <v>585</v>
      </c>
      <c r="P39" s="386">
        <v>582</v>
      </c>
      <c r="Q39" s="386">
        <v>577</v>
      </c>
      <c r="R39" s="386">
        <v>556</v>
      </c>
      <c r="S39" s="386">
        <v>531</v>
      </c>
      <c r="T39" s="386">
        <v>489</v>
      </c>
      <c r="U39" s="386">
        <v>444</v>
      </c>
      <c r="V39" s="386">
        <v>407</v>
      </c>
      <c r="W39" s="386">
        <v>385</v>
      </c>
      <c r="X39" s="386">
        <v>390</v>
      </c>
      <c r="Y39" s="386">
        <v>377</v>
      </c>
      <c r="Z39" s="386">
        <v>365</v>
      </c>
      <c r="AA39" s="386">
        <v>393</v>
      </c>
      <c r="AB39" s="386">
        <v>395</v>
      </c>
      <c r="AC39" s="386">
        <v>407</v>
      </c>
      <c r="AD39" s="386">
        <v>401</v>
      </c>
      <c r="AE39" s="386">
        <v>368</v>
      </c>
      <c r="AF39" s="386">
        <v>357</v>
      </c>
      <c r="AG39" s="386">
        <v>336</v>
      </c>
      <c r="AH39" s="386">
        <v>309</v>
      </c>
      <c r="AI39" s="386">
        <v>291</v>
      </c>
      <c r="AJ39" s="386">
        <v>278</v>
      </c>
      <c r="AK39" s="386">
        <v>294</v>
      </c>
      <c r="AL39" s="386">
        <v>299</v>
      </c>
      <c r="AM39" s="386">
        <v>330</v>
      </c>
      <c r="AN39" s="386">
        <v>361</v>
      </c>
      <c r="AO39" s="386">
        <v>364</v>
      </c>
      <c r="AP39" s="386">
        <v>358</v>
      </c>
      <c r="AQ39" s="386">
        <v>361</v>
      </c>
      <c r="AR39" s="386">
        <v>344</v>
      </c>
      <c r="AS39" s="386">
        <v>335</v>
      </c>
      <c r="AT39" s="386">
        <v>323</v>
      </c>
      <c r="AU39" s="386">
        <v>306</v>
      </c>
      <c r="AV39" s="386">
        <v>290</v>
      </c>
      <c r="AW39" s="386">
        <v>282</v>
      </c>
      <c r="AX39" s="386">
        <v>270</v>
      </c>
      <c r="AY39" s="386">
        <v>259</v>
      </c>
      <c r="AZ39" s="386">
        <v>247</v>
      </c>
      <c r="BA39" s="355" t="s">
        <v>1339</v>
      </c>
      <c r="BB39" s="355" t="s">
        <v>1339</v>
      </c>
      <c r="BC39" s="355" t="s">
        <v>1339</v>
      </c>
      <c r="BD39" s="355" t="s">
        <v>1339</v>
      </c>
      <c r="BE39" s="355" t="s">
        <v>1339</v>
      </c>
      <c r="BF39" s="355" t="s">
        <v>1339</v>
      </c>
      <c r="BG39" s="355" t="s">
        <v>1339</v>
      </c>
      <c r="BH39" s="355" t="s">
        <v>1339</v>
      </c>
      <c r="BI39" s="355" t="s">
        <v>1339</v>
      </c>
      <c r="BJ39" s="355" t="s">
        <v>1339</v>
      </c>
      <c r="BK39" s="355" t="s">
        <v>1339</v>
      </c>
      <c r="BL39" s="355" t="s">
        <v>1339</v>
      </c>
      <c r="BM39" s="355" t="s">
        <v>1339</v>
      </c>
      <c r="BN39" s="355" t="s">
        <v>1339</v>
      </c>
      <c r="BO39" s="355" t="s">
        <v>1339</v>
      </c>
      <c r="BP39" s="355" t="s">
        <v>1339</v>
      </c>
      <c r="BQ39" s="355" t="s">
        <v>1339</v>
      </c>
      <c r="BR39" s="355" t="s">
        <v>1339</v>
      </c>
      <c r="BS39" s="355" t="s">
        <v>1339</v>
      </c>
      <c r="BT39" s="355" t="s">
        <v>1339</v>
      </c>
      <c r="BU39" s="355" t="s">
        <v>1339</v>
      </c>
      <c r="BV39" s="355" t="s">
        <v>1339</v>
      </c>
    </row>
    <row r="40" spans="1:74" ht="11.1" customHeight="1" x14ac:dyDescent="0.2">
      <c r="A40" s="267" t="s">
        <v>1255</v>
      </c>
      <c r="B40" s="554" t="s">
        <v>1080</v>
      </c>
      <c r="C40" s="386">
        <v>1234</v>
      </c>
      <c r="D40" s="386">
        <v>1210</v>
      </c>
      <c r="E40" s="386">
        <v>1192</v>
      </c>
      <c r="F40" s="386">
        <v>1147</v>
      </c>
      <c r="G40" s="386">
        <v>1127</v>
      </c>
      <c r="H40" s="386">
        <v>1129</v>
      </c>
      <c r="I40" s="386">
        <v>1107</v>
      </c>
      <c r="J40" s="386">
        <v>1059</v>
      </c>
      <c r="K40" s="386">
        <v>1031</v>
      </c>
      <c r="L40" s="386">
        <v>1016</v>
      </c>
      <c r="M40" s="386">
        <v>995</v>
      </c>
      <c r="N40" s="386">
        <v>975</v>
      </c>
      <c r="O40" s="386">
        <v>944</v>
      </c>
      <c r="P40" s="386">
        <v>916</v>
      </c>
      <c r="Q40" s="386">
        <v>871</v>
      </c>
      <c r="R40" s="386">
        <v>838</v>
      </c>
      <c r="S40" s="386">
        <v>816</v>
      </c>
      <c r="T40" s="386">
        <v>772</v>
      </c>
      <c r="U40" s="386">
        <v>737</v>
      </c>
      <c r="V40" s="386">
        <v>705</v>
      </c>
      <c r="W40" s="386">
        <v>687</v>
      </c>
      <c r="X40" s="386">
        <v>654</v>
      </c>
      <c r="Y40" s="386">
        <v>630</v>
      </c>
      <c r="Z40" s="386">
        <v>659</v>
      </c>
      <c r="AA40" s="386">
        <v>623</v>
      </c>
      <c r="AB40" s="386">
        <v>584</v>
      </c>
      <c r="AC40" s="386">
        <v>553</v>
      </c>
      <c r="AD40" s="386">
        <v>519</v>
      </c>
      <c r="AE40" s="386">
        <v>495</v>
      </c>
      <c r="AF40" s="386">
        <v>471</v>
      </c>
      <c r="AG40" s="386">
        <v>435</v>
      </c>
      <c r="AH40" s="386">
        <v>417</v>
      </c>
      <c r="AI40" s="386">
        <v>392</v>
      </c>
      <c r="AJ40" s="386">
        <v>401</v>
      </c>
      <c r="AK40" s="386">
        <v>417</v>
      </c>
      <c r="AL40" s="386">
        <v>429</v>
      </c>
      <c r="AM40" s="386">
        <v>401</v>
      </c>
      <c r="AN40" s="386">
        <v>408</v>
      </c>
      <c r="AO40" s="386">
        <v>375</v>
      </c>
      <c r="AP40" s="386">
        <v>355</v>
      </c>
      <c r="AQ40" s="386">
        <v>333</v>
      </c>
      <c r="AR40" s="386">
        <v>319</v>
      </c>
      <c r="AS40" s="386">
        <v>312</v>
      </c>
      <c r="AT40" s="386">
        <v>338</v>
      </c>
      <c r="AU40" s="386">
        <v>334</v>
      </c>
      <c r="AV40" s="386">
        <v>342</v>
      </c>
      <c r="AW40" s="386">
        <v>348</v>
      </c>
      <c r="AX40" s="386">
        <v>351</v>
      </c>
      <c r="AY40" s="386">
        <v>360</v>
      </c>
      <c r="AZ40" s="386">
        <v>368</v>
      </c>
      <c r="BA40" s="355" t="s">
        <v>1339</v>
      </c>
      <c r="BB40" s="355" t="s">
        <v>1339</v>
      </c>
      <c r="BC40" s="355" t="s">
        <v>1339</v>
      </c>
      <c r="BD40" s="355" t="s">
        <v>1339</v>
      </c>
      <c r="BE40" s="355" t="s">
        <v>1339</v>
      </c>
      <c r="BF40" s="355" t="s">
        <v>1339</v>
      </c>
      <c r="BG40" s="355" t="s">
        <v>1339</v>
      </c>
      <c r="BH40" s="355" t="s">
        <v>1339</v>
      </c>
      <c r="BI40" s="355" t="s">
        <v>1339</v>
      </c>
      <c r="BJ40" s="355" t="s">
        <v>1339</v>
      </c>
      <c r="BK40" s="355" t="s">
        <v>1339</v>
      </c>
      <c r="BL40" s="355" t="s">
        <v>1339</v>
      </c>
      <c r="BM40" s="355" t="s">
        <v>1339</v>
      </c>
      <c r="BN40" s="355" t="s">
        <v>1339</v>
      </c>
      <c r="BO40" s="355" t="s">
        <v>1339</v>
      </c>
      <c r="BP40" s="355" t="s">
        <v>1339</v>
      </c>
      <c r="BQ40" s="355" t="s">
        <v>1339</v>
      </c>
      <c r="BR40" s="355" t="s">
        <v>1339</v>
      </c>
      <c r="BS40" s="355" t="s">
        <v>1339</v>
      </c>
      <c r="BT40" s="355" t="s">
        <v>1339</v>
      </c>
      <c r="BU40" s="355" t="s">
        <v>1339</v>
      </c>
      <c r="BV40" s="355" t="s">
        <v>1339</v>
      </c>
    </row>
    <row r="41" spans="1:74" ht="11.1" customHeight="1" x14ac:dyDescent="0.2">
      <c r="A41" s="267" t="s">
        <v>1256</v>
      </c>
      <c r="B41" s="554" t="s">
        <v>1082</v>
      </c>
      <c r="C41" s="386">
        <v>396</v>
      </c>
      <c r="D41" s="386">
        <v>418</v>
      </c>
      <c r="E41" s="386">
        <v>428</v>
      </c>
      <c r="F41" s="386">
        <v>458</v>
      </c>
      <c r="G41" s="386">
        <v>473</v>
      </c>
      <c r="H41" s="386">
        <v>491</v>
      </c>
      <c r="I41" s="386">
        <v>503</v>
      </c>
      <c r="J41" s="386">
        <v>531</v>
      </c>
      <c r="K41" s="386">
        <v>548</v>
      </c>
      <c r="L41" s="386">
        <v>559</v>
      </c>
      <c r="M41" s="386">
        <v>585</v>
      </c>
      <c r="N41" s="386">
        <v>599</v>
      </c>
      <c r="O41" s="386">
        <v>617</v>
      </c>
      <c r="P41" s="386">
        <v>635</v>
      </c>
      <c r="Q41" s="386">
        <v>645</v>
      </c>
      <c r="R41" s="386">
        <v>659</v>
      </c>
      <c r="S41" s="386">
        <v>683</v>
      </c>
      <c r="T41" s="386">
        <v>706</v>
      </c>
      <c r="U41" s="386">
        <v>712</v>
      </c>
      <c r="V41" s="386">
        <v>721</v>
      </c>
      <c r="W41" s="386">
        <v>715</v>
      </c>
      <c r="X41" s="386">
        <v>716</v>
      </c>
      <c r="Y41" s="386">
        <v>713</v>
      </c>
      <c r="Z41" s="386">
        <v>721</v>
      </c>
      <c r="AA41" s="386">
        <v>728</v>
      </c>
      <c r="AB41" s="386">
        <v>730</v>
      </c>
      <c r="AC41" s="386">
        <v>731</v>
      </c>
      <c r="AD41" s="386">
        <v>724</v>
      </c>
      <c r="AE41" s="386">
        <v>722</v>
      </c>
      <c r="AF41" s="386">
        <v>719</v>
      </c>
      <c r="AG41" s="386">
        <v>727</v>
      </c>
      <c r="AH41" s="386">
        <v>728</v>
      </c>
      <c r="AI41" s="386">
        <v>721</v>
      </c>
      <c r="AJ41" s="386">
        <v>716</v>
      </c>
      <c r="AK41" s="386">
        <v>717</v>
      </c>
      <c r="AL41" s="386">
        <v>724</v>
      </c>
      <c r="AM41" s="386">
        <v>721</v>
      </c>
      <c r="AN41" s="386">
        <v>733</v>
      </c>
      <c r="AO41" s="386">
        <v>718</v>
      </c>
      <c r="AP41" s="386">
        <v>713</v>
      </c>
      <c r="AQ41" s="386">
        <v>695</v>
      </c>
      <c r="AR41" s="386">
        <v>685</v>
      </c>
      <c r="AS41" s="386">
        <v>668</v>
      </c>
      <c r="AT41" s="386">
        <v>651</v>
      </c>
      <c r="AU41" s="386">
        <v>636</v>
      </c>
      <c r="AV41" s="386">
        <v>632</v>
      </c>
      <c r="AW41" s="386">
        <v>609</v>
      </c>
      <c r="AX41" s="386">
        <v>606</v>
      </c>
      <c r="AY41" s="386">
        <v>605</v>
      </c>
      <c r="AZ41" s="386">
        <v>607</v>
      </c>
      <c r="BA41" s="355" t="s">
        <v>1339</v>
      </c>
      <c r="BB41" s="355" t="s">
        <v>1339</v>
      </c>
      <c r="BC41" s="355" t="s">
        <v>1339</v>
      </c>
      <c r="BD41" s="355" t="s">
        <v>1339</v>
      </c>
      <c r="BE41" s="355" t="s">
        <v>1339</v>
      </c>
      <c r="BF41" s="355" t="s">
        <v>1339</v>
      </c>
      <c r="BG41" s="355" t="s">
        <v>1339</v>
      </c>
      <c r="BH41" s="355" t="s">
        <v>1339</v>
      </c>
      <c r="BI41" s="355" t="s">
        <v>1339</v>
      </c>
      <c r="BJ41" s="355" t="s">
        <v>1339</v>
      </c>
      <c r="BK41" s="355" t="s">
        <v>1339</v>
      </c>
      <c r="BL41" s="355" t="s">
        <v>1339</v>
      </c>
      <c r="BM41" s="355" t="s">
        <v>1339</v>
      </c>
      <c r="BN41" s="355" t="s">
        <v>1339</v>
      </c>
      <c r="BO41" s="355" t="s">
        <v>1339</v>
      </c>
      <c r="BP41" s="355" t="s">
        <v>1339</v>
      </c>
      <c r="BQ41" s="355" t="s">
        <v>1339</v>
      </c>
      <c r="BR41" s="355" t="s">
        <v>1339</v>
      </c>
      <c r="BS41" s="355" t="s">
        <v>1339</v>
      </c>
      <c r="BT41" s="355" t="s">
        <v>1339</v>
      </c>
      <c r="BU41" s="355" t="s">
        <v>1339</v>
      </c>
      <c r="BV41" s="355" t="s">
        <v>1339</v>
      </c>
    </row>
    <row r="42" spans="1:74" ht="11.1" customHeight="1" x14ac:dyDescent="0.2">
      <c r="A42" s="267" t="s">
        <v>1257</v>
      </c>
      <c r="B42" s="554" t="s">
        <v>1084</v>
      </c>
      <c r="C42" s="386">
        <v>2538</v>
      </c>
      <c r="D42" s="386">
        <v>2520</v>
      </c>
      <c r="E42" s="386">
        <v>2478</v>
      </c>
      <c r="F42" s="386">
        <v>2431</v>
      </c>
      <c r="G42" s="386">
        <v>2406</v>
      </c>
      <c r="H42" s="386">
        <v>2354</v>
      </c>
      <c r="I42" s="386">
        <v>2303</v>
      </c>
      <c r="J42" s="386">
        <v>2236</v>
      </c>
      <c r="K42" s="386">
        <v>2216</v>
      </c>
      <c r="L42" s="386">
        <v>2139</v>
      </c>
      <c r="M42" s="386">
        <v>2124</v>
      </c>
      <c r="N42" s="386">
        <v>2139</v>
      </c>
      <c r="O42" s="386">
        <v>2111</v>
      </c>
      <c r="P42" s="386">
        <v>2186</v>
      </c>
      <c r="Q42" s="386">
        <v>2120</v>
      </c>
      <c r="R42" s="386">
        <v>2107</v>
      </c>
      <c r="S42" s="386">
        <v>2067</v>
      </c>
      <c r="T42" s="386">
        <v>2108</v>
      </c>
      <c r="U42" s="386">
        <v>2080</v>
      </c>
      <c r="V42" s="386">
        <v>2043</v>
      </c>
      <c r="W42" s="386">
        <v>2042</v>
      </c>
      <c r="X42" s="386">
        <v>1943</v>
      </c>
      <c r="Y42" s="386">
        <v>1957</v>
      </c>
      <c r="Z42" s="386">
        <v>1971</v>
      </c>
      <c r="AA42" s="386">
        <v>1942</v>
      </c>
      <c r="AB42" s="386">
        <v>1863</v>
      </c>
      <c r="AC42" s="386">
        <v>1822</v>
      </c>
      <c r="AD42" s="386">
        <v>1744</v>
      </c>
      <c r="AE42" s="386">
        <v>1693</v>
      </c>
      <c r="AF42" s="386">
        <v>1678</v>
      </c>
      <c r="AG42" s="386">
        <v>1549</v>
      </c>
      <c r="AH42" s="386">
        <v>1481</v>
      </c>
      <c r="AI42" s="386">
        <v>1465</v>
      </c>
      <c r="AJ42" s="386">
        <v>1405</v>
      </c>
      <c r="AK42" s="386">
        <v>1361</v>
      </c>
      <c r="AL42" s="386">
        <v>1375</v>
      </c>
      <c r="AM42" s="386">
        <v>1320</v>
      </c>
      <c r="AN42" s="386">
        <v>1282</v>
      </c>
      <c r="AO42" s="386">
        <v>1256</v>
      </c>
      <c r="AP42" s="386">
        <v>1157</v>
      </c>
      <c r="AQ42" s="386">
        <v>1132</v>
      </c>
      <c r="AR42" s="386">
        <v>1123</v>
      </c>
      <c r="AS42" s="386">
        <v>1146</v>
      </c>
      <c r="AT42" s="386">
        <v>1062</v>
      </c>
      <c r="AU42" s="386">
        <v>1016</v>
      </c>
      <c r="AV42" s="386">
        <v>984</v>
      </c>
      <c r="AW42" s="386">
        <v>904</v>
      </c>
      <c r="AX42" s="386">
        <v>864</v>
      </c>
      <c r="AY42" s="386">
        <v>839</v>
      </c>
      <c r="AZ42" s="386">
        <v>814</v>
      </c>
      <c r="BA42" s="355" t="s">
        <v>1339</v>
      </c>
      <c r="BB42" s="355" t="s">
        <v>1339</v>
      </c>
      <c r="BC42" s="355" t="s">
        <v>1339</v>
      </c>
      <c r="BD42" s="355" t="s">
        <v>1339</v>
      </c>
      <c r="BE42" s="355" t="s">
        <v>1339</v>
      </c>
      <c r="BF42" s="355" t="s">
        <v>1339</v>
      </c>
      <c r="BG42" s="355" t="s">
        <v>1339</v>
      </c>
      <c r="BH42" s="355" t="s">
        <v>1339</v>
      </c>
      <c r="BI42" s="355" t="s">
        <v>1339</v>
      </c>
      <c r="BJ42" s="355" t="s">
        <v>1339</v>
      </c>
      <c r="BK42" s="355" t="s">
        <v>1339</v>
      </c>
      <c r="BL42" s="355" t="s">
        <v>1339</v>
      </c>
      <c r="BM42" s="355" t="s">
        <v>1339</v>
      </c>
      <c r="BN42" s="355" t="s">
        <v>1339</v>
      </c>
      <c r="BO42" s="355" t="s">
        <v>1339</v>
      </c>
      <c r="BP42" s="355" t="s">
        <v>1339</v>
      </c>
      <c r="BQ42" s="355" t="s">
        <v>1339</v>
      </c>
      <c r="BR42" s="355" t="s">
        <v>1339</v>
      </c>
      <c r="BS42" s="355" t="s">
        <v>1339</v>
      </c>
      <c r="BT42" s="355" t="s">
        <v>1339</v>
      </c>
      <c r="BU42" s="355" t="s">
        <v>1339</v>
      </c>
      <c r="BV42" s="355" t="s">
        <v>1339</v>
      </c>
    </row>
    <row r="43" spans="1:74" ht="11.1" customHeight="1" x14ac:dyDescent="0.2">
      <c r="A43" s="267" t="s">
        <v>1258</v>
      </c>
      <c r="B43" s="554" t="s">
        <v>1547</v>
      </c>
      <c r="C43" s="386">
        <v>1820</v>
      </c>
      <c r="D43" s="386">
        <v>1843</v>
      </c>
      <c r="E43" s="386">
        <v>1820</v>
      </c>
      <c r="F43" s="386">
        <v>1825</v>
      </c>
      <c r="G43" s="386">
        <v>1828</v>
      </c>
      <c r="H43" s="386">
        <v>1804</v>
      </c>
      <c r="I43" s="386">
        <v>1861</v>
      </c>
      <c r="J43" s="386">
        <v>1897</v>
      </c>
      <c r="K43" s="386">
        <v>1893</v>
      </c>
      <c r="L43" s="386">
        <v>1856</v>
      </c>
      <c r="M43" s="386">
        <v>1971</v>
      </c>
      <c r="N43" s="386">
        <v>2060</v>
      </c>
      <c r="O43" s="386">
        <v>2103</v>
      </c>
      <c r="P43" s="386">
        <v>2153</v>
      </c>
      <c r="Q43" s="386">
        <v>2164</v>
      </c>
      <c r="R43" s="386">
        <v>2149</v>
      </c>
      <c r="S43" s="386">
        <v>2156</v>
      </c>
      <c r="T43" s="386">
        <v>2126</v>
      </c>
      <c r="U43" s="386">
        <v>2143</v>
      </c>
      <c r="V43" s="386">
        <v>2160</v>
      </c>
      <c r="W43" s="386">
        <v>2116</v>
      </c>
      <c r="X43" s="386">
        <v>2082</v>
      </c>
      <c r="Y43" s="386">
        <v>2108</v>
      </c>
      <c r="Z43" s="386">
        <v>2135</v>
      </c>
      <c r="AA43" s="386">
        <v>2162</v>
      </c>
      <c r="AB43" s="386">
        <v>2184</v>
      </c>
      <c r="AC43" s="386">
        <v>2198</v>
      </c>
      <c r="AD43" s="386">
        <v>2208</v>
      </c>
      <c r="AE43" s="386">
        <v>2203</v>
      </c>
      <c r="AF43" s="386">
        <v>2176</v>
      </c>
      <c r="AG43" s="386">
        <v>2160</v>
      </c>
      <c r="AH43" s="386">
        <v>2152</v>
      </c>
      <c r="AI43" s="386">
        <v>2164</v>
      </c>
      <c r="AJ43" s="386">
        <v>2205</v>
      </c>
      <c r="AK43" s="386">
        <v>2233</v>
      </c>
      <c r="AL43" s="386">
        <v>2256</v>
      </c>
      <c r="AM43" s="386">
        <v>2277</v>
      </c>
      <c r="AN43" s="386">
        <v>2315</v>
      </c>
      <c r="AO43" s="386">
        <v>2345</v>
      </c>
      <c r="AP43" s="386">
        <v>2361</v>
      </c>
      <c r="AQ43" s="386">
        <v>2335</v>
      </c>
      <c r="AR43" s="386">
        <v>2323</v>
      </c>
      <c r="AS43" s="386">
        <v>2309</v>
      </c>
      <c r="AT43" s="386">
        <v>2269</v>
      </c>
      <c r="AU43" s="386">
        <v>2254</v>
      </c>
      <c r="AV43" s="386">
        <v>2246</v>
      </c>
      <c r="AW43" s="386">
        <v>2241</v>
      </c>
      <c r="AX43" s="386">
        <v>2228</v>
      </c>
      <c r="AY43" s="386">
        <v>2236</v>
      </c>
      <c r="AZ43" s="386">
        <v>2247</v>
      </c>
      <c r="BA43" s="355" t="s">
        <v>1339</v>
      </c>
      <c r="BB43" s="355" t="s">
        <v>1339</v>
      </c>
      <c r="BC43" s="355" t="s">
        <v>1339</v>
      </c>
      <c r="BD43" s="355" t="s">
        <v>1339</v>
      </c>
      <c r="BE43" s="355" t="s">
        <v>1339</v>
      </c>
      <c r="BF43" s="355" t="s">
        <v>1339</v>
      </c>
      <c r="BG43" s="355" t="s">
        <v>1339</v>
      </c>
      <c r="BH43" s="355" t="s">
        <v>1339</v>
      </c>
      <c r="BI43" s="355" t="s">
        <v>1339</v>
      </c>
      <c r="BJ43" s="355" t="s">
        <v>1339</v>
      </c>
      <c r="BK43" s="355" t="s">
        <v>1339</v>
      </c>
      <c r="BL43" s="355" t="s">
        <v>1339</v>
      </c>
      <c r="BM43" s="355" t="s">
        <v>1339</v>
      </c>
      <c r="BN43" s="355" t="s">
        <v>1339</v>
      </c>
      <c r="BO43" s="355" t="s">
        <v>1339</v>
      </c>
      <c r="BP43" s="355" t="s">
        <v>1339</v>
      </c>
      <c r="BQ43" s="355" t="s">
        <v>1339</v>
      </c>
      <c r="BR43" s="355" t="s">
        <v>1339</v>
      </c>
      <c r="BS43" s="355" t="s">
        <v>1339</v>
      </c>
      <c r="BT43" s="355" t="s">
        <v>1339</v>
      </c>
      <c r="BU43" s="355" t="s">
        <v>1339</v>
      </c>
      <c r="BV43" s="355" t="s">
        <v>1339</v>
      </c>
    </row>
    <row r="44" spans="1:74" ht="11.1" customHeight="1" x14ac:dyDescent="0.2">
      <c r="A44" s="267"/>
      <c r="B44" s="620"/>
      <c r="C44" s="347"/>
      <c r="D44" s="347"/>
      <c r="E44" s="347"/>
      <c r="F44" s="347"/>
      <c r="G44" s="347"/>
      <c r="H44" s="347"/>
      <c r="I44" s="347"/>
      <c r="J44" s="347"/>
      <c r="K44" s="347"/>
      <c r="L44" s="347"/>
      <c r="M44" s="347"/>
      <c r="N44" s="347"/>
      <c r="O44" s="347"/>
      <c r="P44" s="347"/>
      <c r="Q44" s="347"/>
      <c r="R44" s="347"/>
      <c r="S44" s="347"/>
      <c r="T44" s="347"/>
      <c r="U44" s="347"/>
      <c r="V44" s="347"/>
      <c r="W44" s="347"/>
      <c r="X44" s="347"/>
      <c r="Y44" s="347"/>
      <c r="Z44" s="347"/>
      <c r="AA44" s="347"/>
      <c r="AB44" s="347"/>
      <c r="AC44" s="347"/>
      <c r="AD44" s="347"/>
      <c r="AE44" s="347"/>
      <c r="AF44" s="347"/>
      <c r="AG44" s="347"/>
      <c r="AH44" s="347"/>
      <c r="AI44" s="347"/>
      <c r="AJ44" s="347"/>
      <c r="AK44" s="347"/>
      <c r="AL44" s="347"/>
      <c r="AM44" s="347"/>
      <c r="AN44" s="347"/>
      <c r="AO44" s="347"/>
      <c r="AP44" s="347"/>
      <c r="AQ44" s="347"/>
      <c r="AR44" s="347"/>
      <c r="AS44" s="347"/>
      <c r="AT44" s="347"/>
      <c r="AU44" s="347"/>
      <c r="AV44" s="347"/>
      <c r="AW44" s="347"/>
      <c r="AX44" s="347"/>
      <c r="AY44" s="347"/>
      <c r="AZ44" s="347"/>
      <c r="BA44" s="353"/>
      <c r="BB44" s="353"/>
      <c r="BC44" s="353"/>
      <c r="BD44" s="353"/>
      <c r="BE44" s="353"/>
      <c r="BF44" s="353"/>
      <c r="BG44" s="353"/>
      <c r="BH44" s="353"/>
      <c r="BI44" s="353"/>
      <c r="BJ44" s="353"/>
      <c r="BK44" s="353"/>
      <c r="BL44" s="353"/>
      <c r="BM44" s="353"/>
      <c r="BN44" s="353"/>
      <c r="BO44" s="353"/>
      <c r="BP44" s="353"/>
      <c r="BQ44" s="353"/>
      <c r="BR44" s="353"/>
      <c r="BS44" s="353"/>
      <c r="BT44" s="353"/>
      <c r="BU44" s="353"/>
      <c r="BV44" s="353"/>
    </row>
    <row r="45" spans="1:74" ht="11.1" customHeight="1" x14ac:dyDescent="0.2">
      <c r="A45" s="267"/>
      <c r="B45" s="37" t="s">
        <v>1259</v>
      </c>
      <c r="C45" s="347"/>
      <c r="D45" s="347"/>
      <c r="E45" s="347"/>
      <c r="F45" s="347"/>
      <c r="G45" s="347"/>
      <c r="H45" s="347"/>
      <c r="I45" s="347"/>
      <c r="J45" s="347"/>
      <c r="K45" s="347"/>
      <c r="L45" s="347"/>
      <c r="M45" s="347"/>
      <c r="N45" s="347"/>
      <c r="O45" s="347"/>
      <c r="P45" s="347"/>
      <c r="Q45" s="347"/>
      <c r="R45" s="347"/>
      <c r="S45" s="347"/>
      <c r="T45" s="347"/>
      <c r="U45" s="347"/>
      <c r="V45" s="347"/>
      <c r="W45" s="347"/>
      <c r="X45" s="347"/>
      <c r="Y45" s="347"/>
      <c r="Z45" s="347"/>
      <c r="AA45" s="347"/>
      <c r="AB45" s="347"/>
      <c r="AC45" s="347"/>
      <c r="AD45" s="347"/>
      <c r="AE45" s="347"/>
      <c r="AF45" s="347"/>
      <c r="AG45" s="347"/>
      <c r="AH45" s="347"/>
      <c r="AI45" s="347"/>
      <c r="AJ45" s="347"/>
      <c r="AK45" s="347"/>
      <c r="AL45" s="347"/>
      <c r="AM45" s="347"/>
      <c r="AN45" s="347"/>
      <c r="AO45" s="347"/>
      <c r="AP45" s="347"/>
      <c r="AQ45" s="347"/>
      <c r="AR45" s="347"/>
      <c r="AS45" s="347"/>
      <c r="AT45" s="347"/>
      <c r="AU45" s="347"/>
      <c r="AV45" s="347"/>
      <c r="AW45" s="347"/>
      <c r="AX45" s="347"/>
      <c r="AY45" s="347"/>
      <c r="AZ45" s="347"/>
      <c r="BA45" s="353"/>
      <c r="BB45" s="353"/>
      <c r="BC45" s="353"/>
      <c r="BD45" s="353"/>
      <c r="BE45" s="353"/>
      <c r="BF45" s="353"/>
      <c r="BG45" s="353"/>
      <c r="BH45" s="353"/>
      <c r="BI45" s="353"/>
      <c r="BJ45" s="353"/>
      <c r="BK45" s="353"/>
      <c r="BL45" s="353"/>
      <c r="BM45" s="353"/>
      <c r="BN45" s="353"/>
      <c r="BO45" s="353"/>
      <c r="BP45" s="353"/>
      <c r="BQ45" s="353"/>
      <c r="BR45" s="353"/>
      <c r="BS45" s="353"/>
      <c r="BT45" s="353"/>
      <c r="BU45" s="353"/>
      <c r="BV45" s="353"/>
    </row>
    <row r="46" spans="1:74" ht="11.1" customHeight="1" x14ac:dyDescent="0.2">
      <c r="A46" s="267" t="s">
        <v>1260</v>
      </c>
      <c r="B46" s="554" t="s">
        <v>1076</v>
      </c>
      <c r="C46" s="386">
        <v>8.1272574881999997</v>
      </c>
      <c r="D46" s="386">
        <v>8.5528960476000009</v>
      </c>
      <c r="E46" s="386">
        <v>8.8030314095000008</v>
      </c>
      <c r="F46" s="386">
        <v>9.1210548550000006</v>
      </c>
      <c r="G46" s="386">
        <v>9.4851963435000002</v>
      </c>
      <c r="H46" s="386">
        <v>9.9115001810999992</v>
      </c>
      <c r="I46" s="386">
        <v>10.293228081000001</v>
      </c>
      <c r="J46" s="386">
        <v>10.356548986</v>
      </c>
      <c r="K46" s="386">
        <v>10.602463095999999</v>
      </c>
      <c r="L46" s="386">
        <v>11.301737275000001</v>
      </c>
      <c r="M46" s="386">
        <v>12.083852050999999</v>
      </c>
      <c r="N46" s="386">
        <v>12.645849328000001</v>
      </c>
      <c r="O46" s="386">
        <v>13.12251457</v>
      </c>
      <c r="P46" s="386">
        <v>13.514524095000001</v>
      </c>
      <c r="Q46" s="386">
        <v>13.505365675</v>
      </c>
      <c r="R46" s="386">
        <v>13.297557992</v>
      </c>
      <c r="S46" s="386">
        <v>13.093969199</v>
      </c>
      <c r="T46" s="386">
        <v>13.006407385999999</v>
      </c>
      <c r="U46" s="386">
        <v>13.114708258</v>
      </c>
      <c r="V46" s="386">
        <v>13.224770218</v>
      </c>
      <c r="W46" s="386">
        <v>13.168988612</v>
      </c>
      <c r="X46" s="386">
        <v>13.250441473</v>
      </c>
      <c r="Y46" s="386">
        <v>12.174912585</v>
      </c>
      <c r="Z46" s="386">
        <v>11.813068143000001</v>
      </c>
      <c r="AA46" s="386">
        <v>11.847065426</v>
      </c>
      <c r="AB46" s="386">
        <v>11.937686815999999</v>
      </c>
      <c r="AC46" s="386">
        <v>11.973889163999999</v>
      </c>
      <c r="AD46" s="386">
        <v>12.046797071</v>
      </c>
      <c r="AE46" s="386">
        <v>12.603512085</v>
      </c>
      <c r="AF46" s="386">
        <v>13.919291081000001</v>
      </c>
      <c r="AG46" s="386">
        <v>14.441925019999999</v>
      </c>
      <c r="AH46" s="386">
        <v>14.949232491</v>
      </c>
      <c r="AI46" s="386">
        <v>14.840693551999999</v>
      </c>
      <c r="AJ46" s="386">
        <v>14.622912309</v>
      </c>
      <c r="AK46" s="386">
        <v>14.589389007999999</v>
      </c>
      <c r="AL46" s="386">
        <v>14.664131369</v>
      </c>
      <c r="AM46" s="386">
        <v>14.973643457</v>
      </c>
      <c r="AN46" s="386">
        <v>15.213283886999999</v>
      </c>
      <c r="AO46" s="386">
        <v>15.204824781999999</v>
      </c>
      <c r="AP46" s="386">
        <v>15.293783213999999</v>
      </c>
      <c r="AQ46" s="386">
        <v>15.543954285</v>
      </c>
      <c r="AR46" s="386">
        <v>15.825680436000001</v>
      </c>
      <c r="AS46" s="386">
        <v>15.952985720999999</v>
      </c>
      <c r="AT46" s="386">
        <v>15.850201811</v>
      </c>
      <c r="AU46" s="386">
        <v>15.652114611</v>
      </c>
      <c r="AV46" s="386">
        <v>15.678915678999999</v>
      </c>
      <c r="AW46" s="386">
        <v>15.734511233999999</v>
      </c>
      <c r="AX46" s="386">
        <v>15.810841754</v>
      </c>
      <c r="AY46" s="386">
        <v>15.912653983</v>
      </c>
      <c r="AZ46" s="386">
        <v>16.039504645000001</v>
      </c>
      <c r="BA46" s="355" t="s">
        <v>1339</v>
      </c>
      <c r="BB46" s="355" t="s">
        <v>1339</v>
      </c>
      <c r="BC46" s="355" t="s">
        <v>1339</v>
      </c>
      <c r="BD46" s="355" t="s">
        <v>1339</v>
      </c>
      <c r="BE46" s="355" t="s">
        <v>1339</v>
      </c>
      <c r="BF46" s="355" t="s">
        <v>1339</v>
      </c>
      <c r="BG46" s="355" t="s">
        <v>1339</v>
      </c>
      <c r="BH46" s="355" t="s">
        <v>1339</v>
      </c>
      <c r="BI46" s="355" t="s">
        <v>1339</v>
      </c>
      <c r="BJ46" s="355" t="s">
        <v>1339</v>
      </c>
      <c r="BK46" s="355" t="s">
        <v>1339</v>
      </c>
      <c r="BL46" s="355" t="s">
        <v>1339</v>
      </c>
      <c r="BM46" s="355" t="s">
        <v>1339</v>
      </c>
      <c r="BN46" s="355" t="s">
        <v>1339</v>
      </c>
      <c r="BO46" s="355" t="s">
        <v>1339</v>
      </c>
      <c r="BP46" s="355" t="s">
        <v>1339</v>
      </c>
      <c r="BQ46" s="355" t="s">
        <v>1339</v>
      </c>
      <c r="BR46" s="355" t="s">
        <v>1339</v>
      </c>
      <c r="BS46" s="355" t="s">
        <v>1339</v>
      </c>
      <c r="BT46" s="355" t="s">
        <v>1339</v>
      </c>
      <c r="BU46" s="355" t="s">
        <v>1339</v>
      </c>
      <c r="BV46" s="355" t="s">
        <v>1339</v>
      </c>
    </row>
    <row r="47" spans="1:74" ht="11.1" customHeight="1" x14ac:dyDescent="0.2">
      <c r="A47" s="267" t="s">
        <v>1261</v>
      </c>
      <c r="B47" s="554" t="s">
        <v>1078</v>
      </c>
      <c r="C47" s="386">
        <v>40.839361996000001</v>
      </c>
      <c r="D47" s="386">
        <v>38.940957765999997</v>
      </c>
      <c r="E47" s="386">
        <v>36.851292890000003</v>
      </c>
      <c r="F47" s="386">
        <v>35.451985874999998</v>
      </c>
      <c r="G47" s="386">
        <v>36.813250537999998</v>
      </c>
      <c r="H47" s="386">
        <v>40.289325075999997</v>
      </c>
      <c r="I47" s="386">
        <v>43.685986835999998</v>
      </c>
      <c r="J47" s="386">
        <v>46.137042682000001</v>
      </c>
      <c r="K47" s="386">
        <v>47.680053692999998</v>
      </c>
      <c r="L47" s="386">
        <v>48.731528994999998</v>
      </c>
      <c r="M47" s="386">
        <v>49.298564425999999</v>
      </c>
      <c r="N47" s="386">
        <v>49.619322128</v>
      </c>
      <c r="O47" s="386">
        <v>49.838426173999999</v>
      </c>
      <c r="P47" s="386">
        <v>50.477891612999997</v>
      </c>
      <c r="Q47" s="386">
        <v>52.158775929999997</v>
      </c>
      <c r="R47" s="386">
        <v>55.227859311000003</v>
      </c>
      <c r="S47" s="386">
        <v>59.564447825999999</v>
      </c>
      <c r="T47" s="386">
        <v>64.062289351000004</v>
      </c>
      <c r="U47" s="386">
        <v>66.848544154999999</v>
      </c>
      <c r="V47" s="386">
        <v>67.712897154999993</v>
      </c>
      <c r="W47" s="386">
        <v>66.466927361000003</v>
      </c>
      <c r="X47" s="386">
        <v>66.186025545000007</v>
      </c>
      <c r="Y47" s="386">
        <v>62.591163887999997</v>
      </c>
      <c r="Z47" s="386">
        <v>58.823819049000001</v>
      </c>
      <c r="AA47" s="386">
        <v>55.989938461999998</v>
      </c>
      <c r="AB47" s="386">
        <v>52.870236134000002</v>
      </c>
      <c r="AC47" s="386">
        <v>52.242251727000003</v>
      </c>
      <c r="AD47" s="386">
        <v>52.715098525000002</v>
      </c>
      <c r="AE47" s="386">
        <v>56.188126949000001</v>
      </c>
      <c r="AF47" s="386">
        <v>58.535897523999999</v>
      </c>
      <c r="AG47" s="386">
        <v>61.732215285000002</v>
      </c>
      <c r="AH47" s="386">
        <v>63.333110730000001</v>
      </c>
      <c r="AI47" s="386">
        <v>63.613225847000002</v>
      </c>
      <c r="AJ47" s="386">
        <v>61.915701454000001</v>
      </c>
      <c r="AK47" s="386">
        <v>59.236310779</v>
      </c>
      <c r="AL47" s="386">
        <v>56.266212050999997</v>
      </c>
      <c r="AM47" s="386">
        <v>53.659361115999999</v>
      </c>
      <c r="AN47" s="386">
        <v>52.277309993999999</v>
      </c>
      <c r="AO47" s="386">
        <v>52.876098038999999</v>
      </c>
      <c r="AP47" s="386">
        <v>55.507873056999998</v>
      </c>
      <c r="AQ47" s="386">
        <v>58.674874475999999</v>
      </c>
      <c r="AR47" s="386">
        <v>61.365407236999999</v>
      </c>
      <c r="AS47" s="386">
        <v>62.881592757</v>
      </c>
      <c r="AT47" s="386">
        <v>63.380318168000002</v>
      </c>
      <c r="AU47" s="386">
        <v>62.904256054000001</v>
      </c>
      <c r="AV47" s="386">
        <v>61.575727209</v>
      </c>
      <c r="AW47" s="386">
        <v>60.116307020000001</v>
      </c>
      <c r="AX47" s="386">
        <v>58.667839495000003</v>
      </c>
      <c r="AY47" s="386">
        <v>57.208374908000003</v>
      </c>
      <c r="AZ47" s="386">
        <v>55.842295733999997</v>
      </c>
      <c r="BA47" s="355" t="s">
        <v>1339</v>
      </c>
      <c r="BB47" s="355" t="s">
        <v>1339</v>
      </c>
      <c r="BC47" s="355" t="s">
        <v>1339</v>
      </c>
      <c r="BD47" s="355" t="s">
        <v>1339</v>
      </c>
      <c r="BE47" s="355" t="s">
        <v>1339</v>
      </c>
      <c r="BF47" s="355" t="s">
        <v>1339</v>
      </c>
      <c r="BG47" s="355" t="s">
        <v>1339</v>
      </c>
      <c r="BH47" s="355" t="s">
        <v>1339</v>
      </c>
      <c r="BI47" s="355" t="s">
        <v>1339</v>
      </c>
      <c r="BJ47" s="355" t="s">
        <v>1339</v>
      </c>
      <c r="BK47" s="355" t="s">
        <v>1339</v>
      </c>
      <c r="BL47" s="355" t="s">
        <v>1339</v>
      </c>
      <c r="BM47" s="355" t="s">
        <v>1339</v>
      </c>
      <c r="BN47" s="355" t="s">
        <v>1339</v>
      </c>
      <c r="BO47" s="355" t="s">
        <v>1339</v>
      </c>
      <c r="BP47" s="355" t="s">
        <v>1339</v>
      </c>
      <c r="BQ47" s="355" t="s">
        <v>1339</v>
      </c>
      <c r="BR47" s="355" t="s">
        <v>1339</v>
      </c>
      <c r="BS47" s="355" t="s">
        <v>1339</v>
      </c>
      <c r="BT47" s="355" t="s">
        <v>1339</v>
      </c>
      <c r="BU47" s="355" t="s">
        <v>1339</v>
      </c>
      <c r="BV47" s="355" t="s">
        <v>1339</v>
      </c>
    </row>
    <row r="48" spans="1:74" ht="11.1" customHeight="1" x14ac:dyDescent="0.2">
      <c r="A48" s="267" t="s">
        <v>1262</v>
      </c>
      <c r="B48" s="554" t="s">
        <v>1080</v>
      </c>
      <c r="C48" s="386">
        <v>61.407034908999997</v>
      </c>
      <c r="D48" s="386">
        <v>63.357187736</v>
      </c>
      <c r="E48" s="386">
        <v>66.888117070999996</v>
      </c>
      <c r="F48" s="386">
        <v>70.678740568999999</v>
      </c>
      <c r="G48" s="386">
        <v>74.019073473000006</v>
      </c>
      <c r="H48" s="386">
        <v>77.677193939999995</v>
      </c>
      <c r="I48" s="386">
        <v>80.320489948000002</v>
      </c>
      <c r="J48" s="386">
        <v>81.201299519000003</v>
      </c>
      <c r="K48" s="386">
        <v>79.710972162999994</v>
      </c>
      <c r="L48" s="386">
        <v>77.829035903999994</v>
      </c>
      <c r="M48" s="386">
        <v>77.047217739999994</v>
      </c>
      <c r="N48" s="386">
        <v>77.781001631999999</v>
      </c>
      <c r="O48" s="386">
        <v>79.422410309</v>
      </c>
      <c r="P48" s="386">
        <v>81.748261545999995</v>
      </c>
      <c r="Q48" s="386">
        <v>84.493215941000003</v>
      </c>
      <c r="R48" s="386">
        <v>87.748213308000004</v>
      </c>
      <c r="S48" s="386">
        <v>89.327397806999997</v>
      </c>
      <c r="T48" s="386">
        <v>88.401373264</v>
      </c>
      <c r="U48" s="386">
        <v>85.622667793999995</v>
      </c>
      <c r="V48" s="386">
        <v>80.566216815000004</v>
      </c>
      <c r="W48" s="386">
        <v>74.682192610000001</v>
      </c>
      <c r="X48" s="386">
        <v>67.535415900999993</v>
      </c>
      <c r="Y48" s="386">
        <v>64.625358657000007</v>
      </c>
      <c r="Z48" s="386">
        <v>60.486778633999997</v>
      </c>
      <c r="AA48" s="386">
        <v>66.457022253999995</v>
      </c>
      <c r="AB48" s="386">
        <v>70.518028744999995</v>
      </c>
      <c r="AC48" s="386">
        <v>74.386573345000002</v>
      </c>
      <c r="AD48" s="386">
        <v>80.735291339</v>
      </c>
      <c r="AE48" s="386">
        <v>82.626500691999993</v>
      </c>
      <c r="AF48" s="386">
        <v>87.698166236000006</v>
      </c>
      <c r="AG48" s="386">
        <v>86.639835482999999</v>
      </c>
      <c r="AH48" s="386">
        <v>83.482868991999993</v>
      </c>
      <c r="AI48" s="386">
        <v>78.883579640999997</v>
      </c>
      <c r="AJ48" s="386">
        <v>76.419630044000002</v>
      </c>
      <c r="AK48" s="386">
        <v>76.373854643000001</v>
      </c>
      <c r="AL48" s="386">
        <v>76.158242180000002</v>
      </c>
      <c r="AM48" s="386">
        <v>74.828507059000003</v>
      </c>
      <c r="AN48" s="386">
        <v>73.85082251</v>
      </c>
      <c r="AO48" s="386">
        <v>74.388536259999995</v>
      </c>
      <c r="AP48" s="386">
        <v>76.030956169000007</v>
      </c>
      <c r="AQ48" s="386">
        <v>76.995600518000003</v>
      </c>
      <c r="AR48" s="386">
        <v>76.260942818999993</v>
      </c>
      <c r="AS48" s="386">
        <v>75.029185873000003</v>
      </c>
      <c r="AT48" s="386">
        <v>74.548160139000004</v>
      </c>
      <c r="AU48" s="386">
        <v>74.929707656999994</v>
      </c>
      <c r="AV48" s="386">
        <v>75.121667005999996</v>
      </c>
      <c r="AW48" s="386">
        <v>75.296915669000001</v>
      </c>
      <c r="AX48" s="386">
        <v>75.436360847000003</v>
      </c>
      <c r="AY48" s="386">
        <v>75.575706193000002</v>
      </c>
      <c r="AZ48" s="386">
        <v>75.738531756</v>
      </c>
      <c r="BA48" s="355" t="s">
        <v>1339</v>
      </c>
      <c r="BB48" s="355" t="s">
        <v>1339</v>
      </c>
      <c r="BC48" s="355" t="s">
        <v>1339</v>
      </c>
      <c r="BD48" s="355" t="s">
        <v>1339</v>
      </c>
      <c r="BE48" s="355" t="s">
        <v>1339</v>
      </c>
      <c r="BF48" s="355" t="s">
        <v>1339</v>
      </c>
      <c r="BG48" s="355" t="s">
        <v>1339</v>
      </c>
      <c r="BH48" s="355" t="s">
        <v>1339</v>
      </c>
      <c r="BI48" s="355" t="s">
        <v>1339</v>
      </c>
      <c r="BJ48" s="355" t="s">
        <v>1339</v>
      </c>
      <c r="BK48" s="355" t="s">
        <v>1339</v>
      </c>
      <c r="BL48" s="355" t="s">
        <v>1339</v>
      </c>
      <c r="BM48" s="355" t="s">
        <v>1339</v>
      </c>
      <c r="BN48" s="355" t="s">
        <v>1339</v>
      </c>
      <c r="BO48" s="355" t="s">
        <v>1339</v>
      </c>
      <c r="BP48" s="355" t="s">
        <v>1339</v>
      </c>
      <c r="BQ48" s="355" t="s">
        <v>1339</v>
      </c>
      <c r="BR48" s="355" t="s">
        <v>1339</v>
      </c>
      <c r="BS48" s="355" t="s">
        <v>1339</v>
      </c>
      <c r="BT48" s="355" t="s">
        <v>1339</v>
      </c>
      <c r="BU48" s="355" t="s">
        <v>1339</v>
      </c>
      <c r="BV48" s="355" t="s">
        <v>1339</v>
      </c>
    </row>
    <row r="49" spans="1:74" ht="11.1" customHeight="1" x14ac:dyDescent="0.2">
      <c r="A49" s="267" t="s">
        <v>1263</v>
      </c>
      <c r="B49" s="554" t="s">
        <v>1082</v>
      </c>
      <c r="C49" s="386">
        <v>0.75421853192999999</v>
      </c>
      <c r="D49" s="386">
        <v>0.68271999381000004</v>
      </c>
      <c r="E49" s="386">
        <v>0.60930843115</v>
      </c>
      <c r="F49" s="386">
        <v>0.59129274106999996</v>
      </c>
      <c r="G49" s="386">
        <v>0.62711649414000004</v>
      </c>
      <c r="H49" s="386">
        <v>0.63765413340999999</v>
      </c>
      <c r="I49" s="386">
        <v>0.61101657911999996</v>
      </c>
      <c r="J49" s="386">
        <v>0.57968213318999995</v>
      </c>
      <c r="K49" s="386">
        <v>0.57255357956999997</v>
      </c>
      <c r="L49" s="386">
        <v>0.58973688516</v>
      </c>
      <c r="M49" s="386">
        <v>0.58122435646000004</v>
      </c>
      <c r="N49" s="386">
        <v>0.55113922000000004</v>
      </c>
      <c r="O49" s="386">
        <v>0.51903297083</v>
      </c>
      <c r="P49" s="386">
        <v>0.51761373993000004</v>
      </c>
      <c r="Q49" s="386">
        <v>0.52403274407</v>
      </c>
      <c r="R49" s="386">
        <v>0.50740700202</v>
      </c>
      <c r="S49" s="386">
        <v>0.47785540168000001</v>
      </c>
      <c r="T49" s="386">
        <v>0.45837639374</v>
      </c>
      <c r="U49" s="386">
        <v>0.45750654438999999</v>
      </c>
      <c r="V49" s="386">
        <v>0.48493019033000001</v>
      </c>
      <c r="W49" s="386">
        <v>0.49952725461000003</v>
      </c>
      <c r="X49" s="386">
        <v>0.50793946387</v>
      </c>
      <c r="Y49" s="386">
        <v>0.43763740347000002</v>
      </c>
      <c r="Z49" s="386">
        <v>0.42147739033999998</v>
      </c>
      <c r="AA49" s="386">
        <v>0.34327483904</v>
      </c>
      <c r="AB49" s="386">
        <v>0.28770650372000001</v>
      </c>
      <c r="AC49" s="386">
        <v>0.22775228317999999</v>
      </c>
      <c r="AD49" s="386">
        <v>0.14283260584999999</v>
      </c>
      <c r="AE49" s="386">
        <v>0.16220201217999999</v>
      </c>
      <c r="AF49" s="386">
        <v>0.18659827876999999</v>
      </c>
      <c r="AG49" s="386">
        <v>0.30654928173000001</v>
      </c>
      <c r="AH49" s="386">
        <v>0.38546505418999999</v>
      </c>
      <c r="AI49" s="386">
        <v>0.42782906128999998</v>
      </c>
      <c r="AJ49" s="386">
        <v>0.4291586577</v>
      </c>
      <c r="AK49" s="386">
        <v>0.41870208866000003</v>
      </c>
      <c r="AL49" s="386">
        <v>0.40674604482999999</v>
      </c>
      <c r="AM49" s="386">
        <v>0.37675419002999999</v>
      </c>
      <c r="AN49" s="386">
        <v>0.33437034088000001</v>
      </c>
      <c r="AO49" s="386">
        <v>0.32492800518999998</v>
      </c>
      <c r="AP49" s="386">
        <v>0.36802936001999997</v>
      </c>
      <c r="AQ49" s="386">
        <v>0.43744404145999999</v>
      </c>
      <c r="AR49" s="386">
        <v>0.50123773189999998</v>
      </c>
      <c r="AS49" s="386">
        <v>0.54512879869999997</v>
      </c>
      <c r="AT49" s="386">
        <v>0.56724904885000005</v>
      </c>
      <c r="AU49" s="386">
        <v>0.56809448300999998</v>
      </c>
      <c r="AV49" s="386">
        <v>0.55195152831000005</v>
      </c>
      <c r="AW49" s="386">
        <v>0.53304848450999998</v>
      </c>
      <c r="AX49" s="386">
        <v>0.51241439054000004</v>
      </c>
      <c r="AY49" s="386">
        <v>0.49073383215999999</v>
      </c>
      <c r="AZ49" s="386">
        <v>0.47080903412000003</v>
      </c>
      <c r="BA49" s="355" t="s">
        <v>1339</v>
      </c>
      <c r="BB49" s="355" t="s">
        <v>1339</v>
      </c>
      <c r="BC49" s="355" t="s">
        <v>1339</v>
      </c>
      <c r="BD49" s="355" t="s">
        <v>1339</v>
      </c>
      <c r="BE49" s="355" t="s">
        <v>1339</v>
      </c>
      <c r="BF49" s="355" t="s">
        <v>1339</v>
      </c>
      <c r="BG49" s="355" t="s">
        <v>1339</v>
      </c>
      <c r="BH49" s="355" t="s">
        <v>1339</v>
      </c>
      <c r="BI49" s="355" t="s">
        <v>1339</v>
      </c>
      <c r="BJ49" s="355" t="s">
        <v>1339</v>
      </c>
      <c r="BK49" s="355" t="s">
        <v>1339</v>
      </c>
      <c r="BL49" s="355" t="s">
        <v>1339</v>
      </c>
      <c r="BM49" s="355" t="s">
        <v>1339</v>
      </c>
      <c r="BN49" s="355" t="s">
        <v>1339</v>
      </c>
      <c r="BO49" s="355" t="s">
        <v>1339</v>
      </c>
      <c r="BP49" s="355" t="s">
        <v>1339</v>
      </c>
      <c r="BQ49" s="355" t="s">
        <v>1339</v>
      </c>
      <c r="BR49" s="355" t="s">
        <v>1339</v>
      </c>
      <c r="BS49" s="355" t="s">
        <v>1339</v>
      </c>
      <c r="BT49" s="355" t="s">
        <v>1339</v>
      </c>
      <c r="BU49" s="355" t="s">
        <v>1339</v>
      </c>
      <c r="BV49" s="355" t="s">
        <v>1339</v>
      </c>
    </row>
    <row r="50" spans="1:74" ht="11.1" customHeight="1" x14ac:dyDescent="0.2">
      <c r="A50" s="267" t="s">
        <v>1264</v>
      </c>
      <c r="B50" s="554" t="s">
        <v>1084</v>
      </c>
      <c r="C50" s="386">
        <v>388.97210724000001</v>
      </c>
      <c r="D50" s="386">
        <v>391.90803949000002</v>
      </c>
      <c r="E50" s="386">
        <v>395.54289894999999</v>
      </c>
      <c r="F50" s="386">
        <v>402.18027538000001</v>
      </c>
      <c r="G50" s="386">
        <v>411.94153276999998</v>
      </c>
      <c r="H50" s="386">
        <v>422.26240543</v>
      </c>
      <c r="I50" s="386">
        <v>430.22081073999999</v>
      </c>
      <c r="J50" s="386">
        <v>436.04119426</v>
      </c>
      <c r="K50" s="386">
        <v>439.37988836</v>
      </c>
      <c r="L50" s="386">
        <v>440.78529994000002</v>
      </c>
      <c r="M50" s="386">
        <v>441.42154832</v>
      </c>
      <c r="N50" s="386">
        <v>441.82830862999998</v>
      </c>
      <c r="O50" s="386">
        <v>440.75416623000001</v>
      </c>
      <c r="P50" s="386">
        <v>439.47862328000002</v>
      </c>
      <c r="Q50" s="386">
        <v>437.50779925000001</v>
      </c>
      <c r="R50" s="386">
        <v>436.45214012000002</v>
      </c>
      <c r="S50" s="386">
        <v>438.59934766999999</v>
      </c>
      <c r="T50" s="386">
        <v>443.06853847999997</v>
      </c>
      <c r="U50" s="386">
        <v>448.50632452000002</v>
      </c>
      <c r="V50" s="386">
        <v>451.04902006999998</v>
      </c>
      <c r="W50" s="386">
        <v>449.74745869999998</v>
      </c>
      <c r="X50" s="386">
        <v>450.0598147</v>
      </c>
      <c r="Y50" s="386">
        <v>445.14648079</v>
      </c>
      <c r="Z50" s="386">
        <v>443.49131375000002</v>
      </c>
      <c r="AA50" s="386">
        <v>447.22643520999998</v>
      </c>
      <c r="AB50" s="386">
        <v>452.18177252999999</v>
      </c>
      <c r="AC50" s="386">
        <v>457.1758385</v>
      </c>
      <c r="AD50" s="386">
        <v>464.14872137999998</v>
      </c>
      <c r="AE50" s="386">
        <v>467.89631051999999</v>
      </c>
      <c r="AF50" s="386">
        <v>477.71678747999999</v>
      </c>
      <c r="AG50" s="386">
        <v>471.78891433000001</v>
      </c>
      <c r="AH50" s="386">
        <v>465.93152543000002</v>
      </c>
      <c r="AI50" s="386">
        <v>454.65673070000003</v>
      </c>
      <c r="AJ50" s="386">
        <v>443.32265391999999</v>
      </c>
      <c r="AK50" s="386">
        <v>436.49116731999999</v>
      </c>
      <c r="AL50" s="386">
        <v>435.91755291999999</v>
      </c>
      <c r="AM50" s="386">
        <v>438.24465844000002</v>
      </c>
      <c r="AN50" s="386">
        <v>443.64142728000002</v>
      </c>
      <c r="AO50" s="386">
        <v>448.81870784</v>
      </c>
      <c r="AP50" s="386">
        <v>452.90273302000003</v>
      </c>
      <c r="AQ50" s="386">
        <v>456.32050752999999</v>
      </c>
      <c r="AR50" s="386">
        <v>454.41125142999999</v>
      </c>
      <c r="AS50" s="386">
        <v>450.14940322000001</v>
      </c>
      <c r="AT50" s="386">
        <v>446.29102022000001</v>
      </c>
      <c r="AU50" s="386">
        <v>444.86058186999998</v>
      </c>
      <c r="AV50" s="386">
        <v>449.51334027000001</v>
      </c>
      <c r="AW50" s="386">
        <v>454.29450660999998</v>
      </c>
      <c r="AX50" s="386">
        <v>459.69884273999998</v>
      </c>
      <c r="AY50" s="386">
        <v>466.35196913999999</v>
      </c>
      <c r="AZ50" s="386">
        <v>473.99852601999999</v>
      </c>
      <c r="BA50" s="355" t="s">
        <v>1339</v>
      </c>
      <c r="BB50" s="355" t="s">
        <v>1339</v>
      </c>
      <c r="BC50" s="355" t="s">
        <v>1339</v>
      </c>
      <c r="BD50" s="355" t="s">
        <v>1339</v>
      </c>
      <c r="BE50" s="355" t="s">
        <v>1339</v>
      </c>
      <c r="BF50" s="355" t="s">
        <v>1339</v>
      </c>
      <c r="BG50" s="355" t="s">
        <v>1339</v>
      </c>
      <c r="BH50" s="355" t="s">
        <v>1339</v>
      </c>
      <c r="BI50" s="355" t="s">
        <v>1339</v>
      </c>
      <c r="BJ50" s="355" t="s">
        <v>1339</v>
      </c>
      <c r="BK50" s="355" t="s">
        <v>1339</v>
      </c>
      <c r="BL50" s="355" t="s">
        <v>1339</v>
      </c>
      <c r="BM50" s="355" t="s">
        <v>1339</v>
      </c>
      <c r="BN50" s="355" t="s">
        <v>1339</v>
      </c>
      <c r="BO50" s="355" t="s">
        <v>1339</v>
      </c>
      <c r="BP50" s="355" t="s">
        <v>1339</v>
      </c>
      <c r="BQ50" s="355" t="s">
        <v>1339</v>
      </c>
      <c r="BR50" s="355" t="s">
        <v>1339</v>
      </c>
      <c r="BS50" s="355" t="s">
        <v>1339</v>
      </c>
      <c r="BT50" s="355" t="s">
        <v>1339</v>
      </c>
      <c r="BU50" s="355" t="s">
        <v>1339</v>
      </c>
      <c r="BV50" s="355" t="s">
        <v>1339</v>
      </c>
    </row>
    <row r="51" spans="1:74" ht="11.1" customHeight="1" x14ac:dyDescent="0.2">
      <c r="A51" s="267" t="s">
        <v>1265</v>
      </c>
      <c r="B51" s="554" t="s">
        <v>1547</v>
      </c>
      <c r="C51" s="386">
        <v>68.049248876999997</v>
      </c>
      <c r="D51" s="386">
        <v>69.210714796000005</v>
      </c>
      <c r="E51" s="386">
        <v>70.217182448000003</v>
      </c>
      <c r="F51" s="386">
        <v>71.786468927000001</v>
      </c>
      <c r="G51" s="386">
        <v>73.783386238000006</v>
      </c>
      <c r="H51" s="386">
        <v>75.559803987999999</v>
      </c>
      <c r="I51" s="386">
        <v>77.296179250999998</v>
      </c>
      <c r="J51" s="386">
        <v>78.648868515999993</v>
      </c>
      <c r="K51" s="386">
        <v>78.699323375000006</v>
      </c>
      <c r="L51" s="386">
        <v>77.830385992999993</v>
      </c>
      <c r="M51" s="386">
        <v>77.155559400000001</v>
      </c>
      <c r="N51" s="386">
        <v>77.278615031000001</v>
      </c>
      <c r="O51" s="386">
        <v>77.759751129999998</v>
      </c>
      <c r="P51" s="386">
        <v>78.212668511999993</v>
      </c>
      <c r="Q51" s="386">
        <v>78.762142412000003</v>
      </c>
      <c r="R51" s="386">
        <v>79.901902884999998</v>
      </c>
      <c r="S51" s="386">
        <v>82.003138828000004</v>
      </c>
      <c r="T51" s="386">
        <v>84.273393642000002</v>
      </c>
      <c r="U51" s="386">
        <v>85.727361852000001</v>
      </c>
      <c r="V51" s="386">
        <v>85.928659315000004</v>
      </c>
      <c r="W51" s="386">
        <v>84.561893652999998</v>
      </c>
      <c r="X51" s="386">
        <v>83.397515795000004</v>
      </c>
      <c r="Y51" s="386">
        <v>80.591939107000002</v>
      </c>
      <c r="Z51" s="386">
        <v>79.068713583000005</v>
      </c>
      <c r="AA51" s="386">
        <v>79.529582202</v>
      </c>
      <c r="AB51" s="386">
        <v>78.917217473999997</v>
      </c>
      <c r="AC51" s="386">
        <v>77.599510168999998</v>
      </c>
      <c r="AD51" s="386">
        <v>76.811665371000004</v>
      </c>
      <c r="AE51" s="386">
        <v>78.262578525999999</v>
      </c>
      <c r="AF51" s="386">
        <v>80.460102074999995</v>
      </c>
      <c r="AG51" s="386">
        <v>84.846876117999997</v>
      </c>
      <c r="AH51" s="386">
        <v>87.455777014000006</v>
      </c>
      <c r="AI51" s="386">
        <v>88.853379747999995</v>
      </c>
      <c r="AJ51" s="386">
        <v>89.363020019000004</v>
      </c>
      <c r="AK51" s="386">
        <v>89.343293885999998</v>
      </c>
      <c r="AL51" s="386">
        <v>87.880809275000004</v>
      </c>
      <c r="AM51" s="386">
        <v>85.070085184000007</v>
      </c>
      <c r="AN51" s="386">
        <v>81.955654521</v>
      </c>
      <c r="AO51" s="386">
        <v>80.044410022999998</v>
      </c>
      <c r="AP51" s="386">
        <v>79.271585014999999</v>
      </c>
      <c r="AQ51" s="386">
        <v>80.022841412999995</v>
      </c>
      <c r="AR51" s="386">
        <v>81.434501978</v>
      </c>
      <c r="AS51" s="386">
        <v>82.811266670999998</v>
      </c>
      <c r="AT51" s="386">
        <v>84.003035518000004</v>
      </c>
      <c r="AU51" s="386">
        <v>84.225966165000003</v>
      </c>
      <c r="AV51" s="386">
        <v>83.528133229999995</v>
      </c>
      <c r="AW51" s="386">
        <v>82.814113383999995</v>
      </c>
      <c r="AX51" s="386">
        <v>82.106618904000001</v>
      </c>
      <c r="AY51" s="386">
        <v>81.353282390000004</v>
      </c>
      <c r="AZ51" s="386">
        <v>80.586221156999997</v>
      </c>
      <c r="BA51" s="355" t="s">
        <v>1339</v>
      </c>
      <c r="BB51" s="355" t="s">
        <v>1339</v>
      </c>
      <c r="BC51" s="355" t="s">
        <v>1339</v>
      </c>
      <c r="BD51" s="355" t="s">
        <v>1339</v>
      </c>
      <c r="BE51" s="355" t="s">
        <v>1339</v>
      </c>
      <c r="BF51" s="355" t="s">
        <v>1339</v>
      </c>
      <c r="BG51" s="355" t="s">
        <v>1339</v>
      </c>
      <c r="BH51" s="355" t="s">
        <v>1339</v>
      </c>
      <c r="BI51" s="355" t="s">
        <v>1339</v>
      </c>
      <c r="BJ51" s="355" t="s">
        <v>1339</v>
      </c>
      <c r="BK51" s="355" t="s">
        <v>1339</v>
      </c>
      <c r="BL51" s="355" t="s">
        <v>1339</v>
      </c>
      <c r="BM51" s="355" t="s">
        <v>1339</v>
      </c>
      <c r="BN51" s="355" t="s">
        <v>1339</v>
      </c>
      <c r="BO51" s="355" t="s">
        <v>1339</v>
      </c>
      <c r="BP51" s="355" t="s">
        <v>1339</v>
      </c>
      <c r="BQ51" s="355" t="s">
        <v>1339</v>
      </c>
      <c r="BR51" s="355" t="s">
        <v>1339</v>
      </c>
      <c r="BS51" s="355" t="s">
        <v>1339</v>
      </c>
      <c r="BT51" s="355" t="s">
        <v>1339</v>
      </c>
      <c r="BU51" s="355" t="s">
        <v>1339</v>
      </c>
      <c r="BV51" s="355" t="s">
        <v>1339</v>
      </c>
    </row>
    <row r="52" spans="1:74" ht="11.1" customHeight="1" x14ac:dyDescent="0.2">
      <c r="A52" s="169"/>
      <c r="B52" s="620"/>
      <c r="C52" s="618"/>
      <c r="D52" s="618"/>
      <c r="E52" s="618"/>
      <c r="F52" s="618"/>
      <c r="G52" s="618"/>
      <c r="H52" s="618"/>
      <c r="I52" s="618"/>
      <c r="J52" s="618"/>
      <c r="K52" s="618"/>
      <c r="L52" s="618"/>
      <c r="M52" s="618"/>
      <c r="N52" s="618"/>
      <c r="O52" s="618"/>
      <c r="P52" s="618"/>
      <c r="Q52" s="618"/>
      <c r="R52" s="618"/>
      <c r="S52" s="618"/>
      <c r="T52" s="618"/>
      <c r="U52" s="618"/>
      <c r="V52" s="618"/>
      <c r="W52" s="618"/>
      <c r="X52" s="618"/>
      <c r="Y52" s="618"/>
      <c r="Z52" s="618"/>
      <c r="AA52" s="618"/>
      <c r="AB52" s="618"/>
      <c r="AC52" s="618"/>
      <c r="AD52" s="618"/>
      <c r="AE52" s="618"/>
      <c r="AF52" s="618"/>
      <c r="AG52" s="618"/>
      <c r="AH52" s="618"/>
      <c r="AI52" s="618"/>
      <c r="AJ52" s="618"/>
      <c r="AK52" s="618"/>
      <c r="AL52" s="618"/>
      <c r="AM52" s="618"/>
      <c r="AN52" s="618"/>
      <c r="AO52" s="618"/>
      <c r="AP52" s="618"/>
      <c r="AQ52" s="618"/>
      <c r="AR52" s="618"/>
      <c r="AS52" s="618"/>
      <c r="AT52" s="618"/>
      <c r="AU52" s="618"/>
      <c r="AV52" s="618"/>
      <c r="AW52" s="618"/>
      <c r="AX52" s="618"/>
      <c r="AY52" s="618"/>
      <c r="AZ52" s="618"/>
      <c r="BA52" s="353"/>
      <c r="BB52" s="353"/>
      <c r="BC52" s="353"/>
      <c r="BD52" s="353"/>
      <c r="BE52" s="353"/>
      <c r="BF52" s="353"/>
      <c r="BG52" s="353"/>
      <c r="BH52" s="353"/>
      <c r="BI52" s="353"/>
      <c r="BJ52" s="353"/>
      <c r="BK52" s="353"/>
      <c r="BL52" s="353"/>
      <c r="BM52" s="353"/>
      <c r="BN52" s="353"/>
      <c r="BO52" s="353"/>
      <c r="BP52" s="353"/>
      <c r="BQ52" s="353"/>
      <c r="BR52" s="353"/>
      <c r="BS52" s="353"/>
      <c r="BT52" s="353"/>
      <c r="BU52" s="353"/>
      <c r="BV52" s="353"/>
    </row>
    <row r="53" spans="1:74" ht="11.1" customHeight="1" x14ac:dyDescent="0.2">
      <c r="A53" s="267"/>
      <c r="B53" s="37" t="s">
        <v>1266</v>
      </c>
      <c r="C53" s="619"/>
      <c r="D53" s="619"/>
      <c r="E53" s="619"/>
      <c r="F53" s="619"/>
      <c r="G53" s="619"/>
      <c r="H53" s="619"/>
      <c r="I53" s="619"/>
      <c r="J53" s="619"/>
      <c r="K53" s="619"/>
      <c r="L53" s="619"/>
      <c r="M53" s="619"/>
      <c r="N53" s="619"/>
      <c r="O53" s="619"/>
      <c r="P53" s="619"/>
      <c r="Q53" s="619"/>
      <c r="R53" s="619"/>
      <c r="S53" s="619"/>
      <c r="T53" s="619"/>
      <c r="U53" s="619"/>
      <c r="V53" s="619"/>
      <c r="W53" s="619"/>
      <c r="X53" s="619"/>
      <c r="Y53" s="619"/>
      <c r="Z53" s="619"/>
      <c r="AA53" s="619"/>
      <c r="AB53" s="619"/>
      <c r="AC53" s="619"/>
      <c r="AD53" s="619"/>
      <c r="AE53" s="619"/>
      <c r="AF53" s="619"/>
      <c r="AG53" s="619"/>
      <c r="AH53" s="619"/>
      <c r="AI53" s="619"/>
      <c r="AJ53" s="619"/>
      <c r="AK53" s="619"/>
      <c r="AL53" s="619"/>
      <c r="AM53" s="619"/>
      <c r="AN53" s="619"/>
      <c r="AO53" s="619"/>
      <c r="AP53" s="619"/>
      <c r="AQ53" s="619"/>
      <c r="AR53" s="619"/>
      <c r="AS53" s="619"/>
      <c r="AT53" s="619"/>
      <c r="AU53" s="619"/>
      <c r="AV53" s="619"/>
      <c r="AW53" s="619"/>
      <c r="AX53" s="619"/>
      <c r="AY53" s="619"/>
      <c r="AZ53" s="619"/>
      <c r="BA53" s="353"/>
      <c r="BB53" s="353"/>
      <c r="BC53" s="353"/>
      <c r="BD53" s="353"/>
      <c r="BE53" s="353"/>
      <c r="BF53" s="353"/>
      <c r="BG53" s="353"/>
      <c r="BH53" s="353"/>
      <c r="BI53" s="353"/>
      <c r="BJ53" s="353"/>
      <c r="BK53" s="353"/>
      <c r="BL53" s="353"/>
      <c r="BM53" s="353"/>
      <c r="BN53" s="353"/>
      <c r="BO53" s="353"/>
      <c r="BP53" s="353"/>
      <c r="BQ53" s="353"/>
      <c r="BR53" s="353"/>
      <c r="BS53" s="353"/>
      <c r="BT53" s="353"/>
      <c r="BU53" s="353"/>
      <c r="BV53" s="353"/>
    </row>
    <row r="54" spans="1:74" ht="11.1" customHeight="1" x14ac:dyDescent="0.2">
      <c r="A54" s="267" t="s">
        <v>1267</v>
      </c>
      <c r="B54" s="554" t="s">
        <v>1076</v>
      </c>
      <c r="C54" s="468">
        <v>0.20318143720000001</v>
      </c>
      <c r="D54" s="468">
        <v>0.21382240119000001</v>
      </c>
      <c r="E54" s="468">
        <v>0.20472166069</v>
      </c>
      <c r="F54" s="468">
        <v>0.19406499691000001</v>
      </c>
      <c r="G54" s="468">
        <v>0.19760825715999999</v>
      </c>
      <c r="H54" s="468">
        <v>0.20227551390000001</v>
      </c>
      <c r="I54" s="468">
        <v>0.20182800159</v>
      </c>
      <c r="J54" s="468">
        <v>0.20306958795999999</v>
      </c>
      <c r="K54" s="468">
        <v>0.21637679787</v>
      </c>
      <c r="L54" s="468">
        <v>0.24046249521999999</v>
      </c>
      <c r="M54" s="468">
        <v>0.25710323513</v>
      </c>
      <c r="N54" s="468">
        <v>0.24318941015000001</v>
      </c>
      <c r="O54" s="468">
        <v>0.25235604942000001</v>
      </c>
      <c r="P54" s="468">
        <v>0.25989469412999999</v>
      </c>
      <c r="Q54" s="468">
        <v>0.25971857066999998</v>
      </c>
      <c r="R54" s="468">
        <v>0.26073643121000001</v>
      </c>
      <c r="S54" s="468">
        <v>0.2567444941</v>
      </c>
      <c r="T54" s="468">
        <v>0.25012321897000001</v>
      </c>
      <c r="U54" s="468">
        <v>0.26229416515999998</v>
      </c>
      <c r="V54" s="468">
        <v>0.27551604620999998</v>
      </c>
      <c r="W54" s="468">
        <v>0.27435392940999997</v>
      </c>
      <c r="X54" s="468">
        <v>0.3081498017</v>
      </c>
      <c r="Y54" s="468">
        <v>0.30437281461999999</v>
      </c>
      <c r="Z54" s="468">
        <v>0.30289918314999997</v>
      </c>
      <c r="AA54" s="468">
        <v>0.29617663565000002</v>
      </c>
      <c r="AB54" s="468">
        <v>0.29116309307999999</v>
      </c>
      <c r="AC54" s="468">
        <v>0.29204607716999997</v>
      </c>
      <c r="AD54" s="468">
        <v>0.28015807141999999</v>
      </c>
      <c r="AE54" s="468">
        <v>0.29310493222</v>
      </c>
      <c r="AF54" s="468">
        <v>0.33949490442000002</v>
      </c>
      <c r="AG54" s="468">
        <v>0.37030576975000001</v>
      </c>
      <c r="AH54" s="468">
        <v>0.41525645807</v>
      </c>
      <c r="AI54" s="468">
        <v>0.40109982574000003</v>
      </c>
      <c r="AJ54" s="468">
        <v>0.41779749454999998</v>
      </c>
      <c r="AK54" s="468">
        <v>0.44210269721000001</v>
      </c>
      <c r="AL54" s="468">
        <v>0.44436761724000001</v>
      </c>
      <c r="AM54" s="468">
        <v>0.44040127815000002</v>
      </c>
      <c r="AN54" s="468">
        <v>0.44744952607999999</v>
      </c>
      <c r="AO54" s="468">
        <v>0.44720072888000001</v>
      </c>
      <c r="AP54" s="468">
        <v>0.43696523466999998</v>
      </c>
      <c r="AQ54" s="468">
        <v>0.44411297957000001</v>
      </c>
      <c r="AR54" s="468">
        <v>0.42772109285999999</v>
      </c>
      <c r="AS54" s="468">
        <v>0.44313849224000001</v>
      </c>
      <c r="AT54" s="468">
        <v>0.44028338365000003</v>
      </c>
      <c r="AU54" s="468">
        <v>0.44720327459999998</v>
      </c>
      <c r="AV54" s="468">
        <v>0.43552543553</v>
      </c>
      <c r="AW54" s="468">
        <v>0.42525706039</v>
      </c>
      <c r="AX54" s="468">
        <v>0.42732004740000001</v>
      </c>
      <c r="AY54" s="468">
        <v>0.41875405219</v>
      </c>
      <c r="AZ54" s="468">
        <v>0.41126934986000002</v>
      </c>
      <c r="BA54" s="355" t="s">
        <v>1339</v>
      </c>
      <c r="BB54" s="355" t="s">
        <v>1339</v>
      </c>
      <c r="BC54" s="355" t="s">
        <v>1339</v>
      </c>
      <c r="BD54" s="355" t="s">
        <v>1339</v>
      </c>
      <c r="BE54" s="355" t="s">
        <v>1339</v>
      </c>
      <c r="BF54" s="355" t="s">
        <v>1339</v>
      </c>
      <c r="BG54" s="355" t="s">
        <v>1339</v>
      </c>
      <c r="BH54" s="355" t="s">
        <v>1339</v>
      </c>
      <c r="BI54" s="355" t="s">
        <v>1339</v>
      </c>
      <c r="BJ54" s="355" t="s">
        <v>1339</v>
      </c>
      <c r="BK54" s="355" t="s">
        <v>1339</v>
      </c>
      <c r="BL54" s="355" t="s">
        <v>1339</v>
      </c>
      <c r="BM54" s="355" t="s">
        <v>1339</v>
      </c>
      <c r="BN54" s="355" t="s">
        <v>1339</v>
      </c>
      <c r="BO54" s="355" t="s">
        <v>1339</v>
      </c>
      <c r="BP54" s="355" t="s">
        <v>1339</v>
      </c>
      <c r="BQ54" s="355" t="s">
        <v>1339</v>
      </c>
      <c r="BR54" s="355" t="s">
        <v>1339</v>
      </c>
      <c r="BS54" s="355" t="s">
        <v>1339</v>
      </c>
      <c r="BT54" s="355" t="s">
        <v>1339</v>
      </c>
      <c r="BU54" s="355" t="s">
        <v>1339</v>
      </c>
      <c r="BV54" s="355" t="s">
        <v>1339</v>
      </c>
    </row>
    <row r="55" spans="1:74" ht="11.1" customHeight="1" x14ac:dyDescent="0.2">
      <c r="A55" s="267" t="s">
        <v>1268</v>
      </c>
      <c r="B55" s="554" t="s">
        <v>1078</v>
      </c>
      <c r="C55" s="468">
        <v>1.6335744799</v>
      </c>
      <c r="D55" s="468">
        <v>1.4422576949999999</v>
      </c>
      <c r="E55" s="468">
        <v>1.3648626996</v>
      </c>
      <c r="F55" s="468">
        <v>1.0743026023</v>
      </c>
      <c r="G55" s="468">
        <v>1.0827426629000001</v>
      </c>
      <c r="H55" s="468">
        <v>1.1511235736000001</v>
      </c>
      <c r="I55" s="468">
        <v>1.1496312325</v>
      </c>
      <c r="J55" s="468">
        <v>1.2141327020999999</v>
      </c>
      <c r="K55" s="468">
        <v>1.2547382550999999</v>
      </c>
      <c r="L55" s="468">
        <v>1.2495263845</v>
      </c>
      <c r="M55" s="468">
        <v>1.2324641106000001</v>
      </c>
      <c r="N55" s="468">
        <v>1.2722903109999999</v>
      </c>
      <c r="O55" s="468">
        <v>1.2155713700999999</v>
      </c>
      <c r="P55" s="468">
        <v>1.2311680881</v>
      </c>
      <c r="Q55" s="468">
        <v>1.2721652666000001</v>
      </c>
      <c r="R55" s="468">
        <v>1.3470209587999999</v>
      </c>
      <c r="S55" s="468">
        <v>1.4527914103999999</v>
      </c>
      <c r="T55" s="468">
        <v>1.6015572337999999</v>
      </c>
      <c r="U55" s="468">
        <v>1.8067174096</v>
      </c>
      <c r="V55" s="468">
        <v>1.9346542043999999</v>
      </c>
      <c r="W55" s="468">
        <v>1.8990550674</v>
      </c>
      <c r="X55" s="468">
        <v>1.9466478101</v>
      </c>
      <c r="Y55" s="468">
        <v>1.9559738714999999</v>
      </c>
      <c r="Z55" s="468">
        <v>1.7825399712000001</v>
      </c>
      <c r="AA55" s="468">
        <v>1.6966648018999999</v>
      </c>
      <c r="AB55" s="468">
        <v>1.6521948792000001</v>
      </c>
      <c r="AC55" s="468">
        <v>1.5365368155000001</v>
      </c>
      <c r="AD55" s="468">
        <v>1.5504440743000001</v>
      </c>
      <c r="AE55" s="468">
        <v>1.6525919690999999</v>
      </c>
      <c r="AF55" s="468">
        <v>1.7216440448000001</v>
      </c>
      <c r="AG55" s="468">
        <v>1.8156533907000001</v>
      </c>
      <c r="AH55" s="468">
        <v>1.8095174493999999</v>
      </c>
      <c r="AI55" s="468">
        <v>1.8175207385000001</v>
      </c>
      <c r="AJ55" s="468">
        <v>1.7690200414999999</v>
      </c>
      <c r="AK55" s="468">
        <v>1.7422444346999999</v>
      </c>
      <c r="AL55" s="468">
        <v>1.6548885897000001</v>
      </c>
      <c r="AM55" s="468">
        <v>1.5331246033000001</v>
      </c>
      <c r="AN55" s="468">
        <v>1.4521474997999999</v>
      </c>
      <c r="AO55" s="468">
        <v>1.5107456583000001</v>
      </c>
      <c r="AP55" s="468">
        <v>1.6820567593</v>
      </c>
      <c r="AQ55" s="468">
        <v>1.7780264992999999</v>
      </c>
      <c r="AR55" s="468">
        <v>1.8595577951</v>
      </c>
      <c r="AS55" s="468">
        <v>1.9650497736999999</v>
      </c>
      <c r="AT55" s="468">
        <v>2.0445263924999999</v>
      </c>
      <c r="AU55" s="468">
        <v>2.0291695501000002</v>
      </c>
      <c r="AV55" s="468">
        <v>2.0525242402999999</v>
      </c>
      <c r="AW55" s="468">
        <v>2.0729761040999999</v>
      </c>
      <c r="AX55" s="468">
        <v>1.9555946498000001</v>
      </c>
      <c r="AY55" s="468">
        <v>1.9727025831</v>
      </c>
      <c r="AZ55" s="468">
        <v>1.9255964046</v>
      </c>
      <c r="BA55" s="355" t="s">
        <v>1339</v>
      </c>
      <c r="BB55" s="355" t="s">
        <v>1339</v>
      </c>
      <c r="BC55" s="355" t="s">
        <v>1339</v>
      </c>
      <c r="BD55" s="355" t="s">
        <v>1339</v>
      </c>
      <c r="BE55" s="355" t="s">
        <v>1339</v>
      </c>
      <c r="BF55" s="355" t="s">
        <v>1339</v>
      </c>
      <c r="BG55" s="355" t="s">
        <v>1339</v>
      </c>
      <c r="BH55" s="355" t="s">
        <v>1339</v>
      </c>
      <c r="BI55" s="355" t="s">
        <v>1339</v>
      </c>
      <c r="BJ55" s="355" t="s">
        <v>1339</v>
      </c>
      <c r="BK55" s="355" t="s">
        <v>1339</v>
      </c>
      <c r="BL55" s="355" t="s">
        <v>1339</v>
      </c>
      <c r="BM55" s="355" t="s">
        <v>1339</v>
      </c>
      <c r="BN55" s="355" t="s">
        <v>1339</v>
      </c>
      <c r="BO55" s="355" t="s">
        <v>1339</v>
      </c>
      <c r="BP55" s="355" t="s">
        <v>1339</v>
      </c>
      <c r="BQ55" s="355" t="s">
        <v>1339</v>
      </c>
      <c r="BR55" s="355" t="s">
        <v>1339</v>
      </c>
      <c r="BS55" s="355" t="s">
        <v>1339</v>
      </c>
      <c r="BT55" s="355" t="s">
        <v>1339</v>
      </c>
      <c r="BU55" s="355" t="s">
        <v>1339</v>
      </c>
      <c r="BV55" s="355" t="s">
        <v>1339</v>
      </c>
    </row>
    <row r="56" spans="1:74" ht="11.1" customHeight="1" x14ac:dyDescent="0.2">
      <c r="A56" s="267" t="s">
        <v>1269</v>
      </c>
      <c r="B56" s="554" t="s">
        <v>1080</v>
      </c>
      <c r="C56" s="468">
        <v>1.3956144297999999</v>
      </c>
      <c r="D56" s="468">
        <v>1.348025271</v>
      </c>
      <c r="E56" s="468">
        <v>1.3115317072999999</v>
      </c>
      <c r="F56" s="468">
        <v>1.2399779046999999</v>
      </c>
      <c r="G56" s="468">
        <v>1.213427434</v>
      </c>
      <c r="H56" s="468">
        <v>1.1769271808999999</v>
      </c>
      <c r="I56" s="468">
        <v>1.1474355706999999</v>
      </c>
      <c r="J56" s="468">
        <v>1.1123465688</v>
      </c>
      <c r="K56" s="468">
        <v>1.0628129622</v>
      </c>
      <c r="L56" s="468">
        <v>0.99780815262</v>
      </c>
      <c r="M56" s="468">
        <v>1.0137791808000001</v>
      </c>
      <c r="N56" s="468">
        <v>1.0234342320000001</v>
      </c>
      <c r="O56" s="468">
        <v>1.0450317146000001</v>
      </c>
      <c r="P56" s="468">
        <v>1.0756350203</v>
      </c>
      <c r="Q56" s="468">
        <v>1.0832463582</v>
      </c>
      <c r="R56" s="468">
        <v>1.1249770937000001</v>
      </c>
      <c r="S56" s="468">
        <v>1.1600960754</v>
      </c>
      <c r="T56" s="468">
        <v>1.2109777158999999</v>
      </c>
      <c r="U56" s="468">
        <v>1.2973131484</v>
      </c>
      <c r="V56" s="468">
        <v>1.3207576527</v>
      </c>
      <c r="W56" s="468">
        <v>1.2876240105000001</v>
      </c>
      <c r="X56" s="468">
        <v>1.2279166527000001</v>
      </c>
      <c r="Y56" s="468">
        <v>1.2193463898000001</v>
      </c>
      <c r="Z56" s="468">
        <v>1.0997596114999999</v>
      </c>
      <c r="AA56" s="468">
        <v>1.2083094955</v>
      </c>
      <c r="AB56" s="468">
        <v>1.2821459771999999</v>
      </c>
      <c r="AC56" s="468">
        <v>1.3050276025000001</v>
      </c>
      <c r="AD56" s="468">
        <v>1.4417016309999999</v>
      </c>
      <c r="AE56" s="468">
        <v>1.4245948395000001</v>
      </c>
      <c r="AF56" s="468">
        <v>1.4864095972</v>
      </c>
      <c r="AG56" s="468">
        <v>1.5752697360000001</v>
      </c>
      <c r="AH56" s="468">
        <v>1.5459790553999999</v>
      </c>
      <c r="AI56" s="468">
        <v>1.5169919162000001</v>
      </c>
      <c r="AJ56" s="468">
        <v>1.4696082700999999</v>
      </c>
      <c r="AK56" s="468">
        <v>1.4687279739000001</v>
      </c>
      <c r="AL56" s="468">
        <v>1.4645815804</v>
      </c>
      <c r="AM56" s="468">
        <v>1.4390097511</v>
      </c>
      <c r="AN56" s="468">
        <v>1.4480553433000001</v>
      </c>
      <c r="AO56" s="468">
        <v>1.5181333931000001</v>
      </c>
      <c r="AP56" s="468">
        <v>1.4345463428</v>
      </c>
      <c r="AQ56" s="468">
        <v>1.4527471796</v>
      </c>
      <c r="AR56" s="468">
        <v>1.4388857135999999</v>
      </c>
      <c r="AS56" s="468">
        <v>1.4711605073</v>
      </c>
      <c r="AT56" s="468">
        <v>1.5213910232000001</v>
      </c>
      <c r="AU56" s="468">
        <v>1.4985941531</v>
      </c>
      <c r="AV56" s="468">
        <v>1.5330952449999999</v>
      </c>
      <c r="AW56" s="468">
        <v>1.4480176090000001</v>
      </c>
      <c r="AX56" s="468">
        <v>1.3969696453</v>
      </c>
      <c r="AY56" s="468">
        <v>1.4818765920000001</v>
      </c>
      <c r="AZ56" s="468">
        <v>1.5456843215</v>
      </c>
      <c r="BA56" s="355" t="s">
        <v>1339</v>
      </c>
      <c r="BB56" s="355" t="s">
        <v>1339</v>
      </c>
      <c r="BC56" s="355" t="s">
        <v>1339</v>
      </c>
      <c r="BD56" s="355" t="s">
        <v>1339</v>
      </c>
      <c r="BE56" s="355" t="s">
        <v>1339</v>
      </c>
      <c r="BF56" s="355" t="s">
        <v>1339</v>
      </c>
      <c r="BG56" s="355" t="s">
        <v>1339</v>
      </c>
      <c r="BH56" s="355" t="s">
        <v>1339</v>
      </c>
      <c r="BI56" s="355" t="s">
        <v>1339</v>
      </c>
      <c r="BJ56" s="355" t="s">
        <v>1339</v>
      </c>
      <c r="BK56" s="355" t="s">
        <v>1339</v>
      </c>
      <c r="BL56" s="355" t="s">
        <v>1339</v>
      </c>
      <c r="BM56" s="355" t="s">
        <v>1339</v>
      </c>
      <c r="BN56" s="355" t="s">
        <v>1339</v>
      </c>
      <c r="BO56" s="355" t="s">
        <v>1339</v>
      </c>
      <c r="BP56" s="355" t="s">
        <v>1339</v>
      </c>
      <c r="BQ56" s="355" t="s">
        <v>1339</v>
      </c>
      <c r="BR56" s="355" t="s">
        <v>1339</v>
      </c>
      <c r="BS56" s="355" t="s">
        <v>1339</v>
      </c>
      <c r="BT56" s="355" t="s">
        <v>1339</v>
      </c>
      <c r="BU56" s="355" t="s">
        <v>1339</v>
      </c>
      <c r="BV56" s="355" t="s">
        <v>1339</v>
      </c>
    </row>
    <row r="57" spans="1:74" ht="11.1" customHeight="1" x14ac:dyDescent="0.2">
      <c r="A57" s="267" t="s">
        <v>1270</v>
      </c>
      <c r="B57" s="554" t="s">
        <v>1082</v>
      </c>
      <c r="C57" s="468">
        <v>1.5392214937E-2</v>
      </c>
      <c r="D57" s="468">
        <v>1.3386666545E-2</v>
      </c>
      <c r="E57" s="468">
        <v>1.0880507699E-2</v>
      </c>
      <c r="F57" s="468">
        <v>9.8548790177999997E-3</v>
      </c>
      <c r="G57" s="468">
        <v>9.2223013845E-3</v>
      </c>
      <c r="H57" s="468">
        <v>9.1093447630000001E-3</v>
      </c>
      <c r="I57" s="468">
        <v>8.6058673115000008E-3</v>
      </c>
      <c r="J57" s="468">
        <v>8.0511407387000005E-3</v>
      </c>
      <c r="K57" s="468">
        <v>7.9521330495999996E-3</v>
      </c>
      <c r="L57" s="468">
        <v>8.0785874678999999E-3</v>
      </c>
      <c r="M57" s="468">
        <v>7.7496580860999999E-3</v>
      </c>
      <c r="N57" s="468">
        <v>7.4478272973000003E-3</v>
      </c>
      <c r="O57" s="468">
        <v>7.1100406963000001E-3</v>
      </c>
      <c r="P57" s="468">
        <v>7.0905991771999998E-3</v>
      </c>
      <c r="Q57" s="468">
        <v>7.2782325566000004E-3</v>
      </c>
      <c r="R57" s="468">
        <v>6.9507808496999997E-3</v>
      </c>
      <c r="S57" s="468">
        <v>6.6368805787999996E-3</v>
      </c>
      <c r="T57" s="468">
        <v>6.5482341964000004E-3</v>
      </c>
      <c r="U57" s="468">
        <v>7.1485397561000001E-3</v>
      </c>
      <c r="V57" s="468">
        <v>8.6594676845000006E-3</v>
      </c>
      <c r="W57" s="468">
        <v>9.7946520512E-3</v>
      </c>
      <c r="X57" s="468">
        <v>1.0158789277000001E-2</v>
      </c>
      <c r="Y57" s="468">
        <v>9.3114341162999995E-3</v>
      </c>
      <c r="Z57" s="468">
        <v>9.3661642297999999E-3</v>
      </c>
      <c r="AA57" s="468">
        <v>7.8017008873999998E-3</v>
      </c>
      <c r="AB57" s="468">
        <v>5.9938854940999996E-3</v>
      </c>
      <c r="AC57" s="468">
        <v>4.9511365909E-3</v>
      </c>
      <c r="AD57" s="468">
        <v>3.1740579078000002E-3</v>
      </c>
      <c r="AE57" s="468">
        <v>4.0550503045999999E-3</v>
      </c>
      <c r="AF57" s="468">
        <v>5.3313793933999999E-3</v>
      </c>
      <c r="AG57" s="468">
        <v>8.5152578257999996E-3</v>
      </c>
      <c r="AH57" s="468">
        <v>1.0417974437E-2</v>
      </c>
      <c r="AI57" s="468">
        <v>1.1562947602000001E-2</v>
      </c>
      <c r="AJ57" s="468">
        <v>1.2622313462E-2</v>
      </c>
      <c r="AK57" s="468">
        <v>1.2687942081000001E-2</v>
      </c>
      <c r="AL57" s="468">
        <v>1.1963118966E-2</v>
      </c>
      <c r="AM57" s="468">
        <v>1.1773568438999999E-2</v>
      </c>
      <c r="AN57" s="468">
        <v>1.0449073152000001E-2</v>
      </c>
      <c r="AO57" s="468">
        <v>1.0481548554999999E-2</v>
      </c>
      <c r="AP57" s="468">
        <v>1.1500917501E-2</v>
      </c>
      <c r="AQ57" s="468">
        <v>1.4111098112E-2</v>
      </c>
      <c r="AR57" s="468">
        <v>1.4742286231999999E-2</v>
      </c>
      <c r="AS57" s="468">
        <v>1.514246663E-2</v>
      </c>
      <c r="AT57" s="468">
        <v>1.4544847406000001E-2</v>
      </c>
      <c r="AU57" s="468">
        <v>1.3526059119000001E-2</v>
      </c>
      <c r="AV57" s="468">
        <v>1.2265589517999999E-2</v>
      </c>
      <c r="AW57" s="468">
        <v>1.1588010532999999E-2</v>
      </c>
      <c r="AX57" s="468">
        <v>1.1386986456E-2</v>
      </c>
      <c r="AY57" s="468">
        <v>1.090519627E-2</v>
      </c>
      <c r="AZ57" s="468">
        <v>9.8085215441E-3</v>
      </c>
      <c r="BA57" s="355" t="s">
        <v>1339</v>
      </c>
      <c r="BB57" s="355" t="s">
        <v>1339</v>
      </c>
      <c r="BC57" s="355" t="s">
        <v>1339</v>
      </c>
      <c r="BD57" s="355" t="s">
        <v>1339</v>
      </c>
      <c r="BE57" s="355" t="s">
        <v>1339</v>
      </c>
      <c r="BF57" s="355" t="s">
        <v>1339</v>
      </c>
      <c r="BG57" s="355" t="s">
        <v>1339</v>
      </c>
      <c r="BH57" s="355" t="s">
        <v>1339</v>
      </c>
      <c r="BI57" s="355" t="s">
        <v>1339</v>
      </c>
      <c r="BJ57" s="355" t="s">
        <v>1339</v>
      </c>
      <c r="BK57" s="355" t="s">
        <v>1339</v>
      </c>
      <c r="BL57" s="355" t="s">
        <v>1339</v>
      </c>
      <c r="BM57" s="355" t="s">
        <v>1339</v>
      </c>
      <c r="BN57" s="355" t="s">
        <v>1339</v>
      </c>
      <c r="BO57" s="355" t="s">
        <v>1339</v>
      </c>
      <c r="BP57" s="355" t="s">
        <v>1339</v>
      </c>
      <c r="BQ57" s="355" t="s">
        <v>1339</v>
      </c>
      <c r="BR57" s="355" t="s">
        <v>1339</v>
      </c>
      <c r="BS57" s="355" t="s">
        <v>1339</v>
      </c>
      <c r="BT57" s="355" t="s">
        <v>1339</v>
      </c>
      <c r="BU57" s="355" t="s">
        <v>1339</v>
      </c>
      <c r="BV57" s="355" t="s">
        <v>1339</v>
      </c>
    </row>
    <row r="58" spans="1:74" ht="11.1" customHeight="1" x14ac:dyDescent="0.2">
      <c r="A58" s="267" t="s">
        <v>1271</v>
      </c>
      <c r="B58" s="554" t="s">
        <v>1084</v>
      </c>
      <c r="C58" s="468">
        <v>1.4248062535999999</v>
      </c>
      <c r="D58" s="468">
        <v>1.3655332387000001</v>
      </c>
      <c r="E58" s="468">
        <v>1.354598969</v>
      </c>
      <c r="F58" s="468">
        <v>1.3317227662</v>
      </c>
      <c r="G58" s="468">
        <v>1.3161071335000001</v>
      </c>
      <c r="H58" s="468">
        <v>1.2795830468</v>
      </c>
      <c r="I58" s="468">
        <v>1.2766196164000001</v>
      </c>
      <c r="J58" s="468">
        <v>1.2675616112000001</v>
      </c>
      <c r="K58" s="468">
        <v>1.2589681614999999</v>
      </c>
      <c r="L58" s="468">
        <v>1.2739459536</v>
      </c>
      <c r="M58" s="468">
        <v>1.2869432895999999</v>
      </c>
      <c r="N58" s="468">
        <v>1.2769604295999999</v>
      </c>
      <c r="O58" s="468">
        <v>1.2629059203999999</v>
      </c>
      <c r="P58" s="468">
        <v>1.2556532093999999</v>
      </c>
      <c r="Q58" s="468">
        <v>1.2324163359</v>
      </c>
      <c r="R58" s="468">
        <v>1.2364083289000001</v>
      </c>
      <c r="S58" s="468">
        <v>1.2567316552000001</v>
      </c>
      <c r="T58" s="468">
        <v>1.2445745463</v>
      </c>
      <c r="U58" s="468">
        <v>1.2851184084</v>
      </c>
      <c r="V58" s="468">
        <v>1.3188567838</v>
      </c>
      <c r="W58" s="468">
        <v>1.3425297275000001</v>
      </c>
      <c r="X58" s="468">
        <v>1.3890735022</v>
      </c>
      <c r="Y58" s="468">
        <v>1.3998317006000001</v>
      </c>
      <c r="Z58" s="468">
        <v>1.4260170860000001</v>
      </c>
      <c r="AA58" s="468">
        <v>1.4380271228999999</v>
      </c>
      <c r="AB58" s="468">
        <v>1.4539606834000001</v>
      </c>
      <c r="AC58" s="468">
        <v>1.4795334578999999</v>
      </c>
      <c r="AD58" s="468">
        <v>1.4829032632000001</v>
      </c>
      <c r="AE58" s="468">
        <v>1.4853851128</v>
      </c>
      <c r="AF58" s="468">
        <v>1.5069930203999999</v>
      </c>
      <c r="AG58" s="468">
        <v>1.5073128253000001</v>
      </c>
      <c r="AH58" s="468">
        <v>1.512764693</v>
      </c>
      <c r="AI58" s="468">
        <v>1.4906778056000001</v>
      </c>
      <c r="AJ58" s="468">
        <v>1.4582982037000001</v>
      </c>
      <c r="AK58" s="468">
        <v>1.4264417233</v>
      </c>
      <c r="AL58" s="468">
        <v>1.4339393188</v>
      </c>
      <c r="AM58" s="468">
        <v>1.4463520081000001</v>
      </c>
      <c r="AN58" s="468">
        <v>1.4593468003000001</v>
      </c>
      <c r="AO58" s="468">
        <v>1.4812498609</v>
      </c>
      <c r="AP58" s="468">
        <v>1.4898116217999999</v>
      </c>
      <c r="AQ58" s="468">
        <v>1.5160149752000001</v>
      </c>
      <c r="AR58" s="468">
        <v>1.5669353498</v>
      </c>
      <c r="AS58" s="468">
        <v>1.5962744794999999</v>
      </c>
      <c r="AT58" s="468">
        <v>1.6407758096</v>
      </c>
      <c r="AU58" s="468">
        <v>1.6914851021999999</v>
      </c>
      <c r="AV58" s="468">
        <v>1.7559114854</v>
      </c>
      <c r="AW58" s="468">
        <v>1.7885610496</v>
      </c>
      <c r="AX58" s="468">
        <v>1.8314694929999999</v>
      </c>
      <c r="AY58" s="468">
        <v>1.8506030522000001</v>
      </c>
      <c r="AZ58" s="468">
        <v>1.9112843791</v>
      </c>
      <c r="BA58" s="355" t="s">
        <v>1339</v>
      </c>
      <c r="BB58" s="355" t="s">
        <v>1339</v>
      </c>
      <c r="BC58" s="355" t="s">
        <v>1339</v>
      </c>
      <c r="BD58" s="355" t="s">
        <v>1339</v>
      </c>
      <c r="BE58" s="355" t="s">
        <v>1339</v>
      </c>
      <c r="BF58" s="355" t="s">
        <v>1339</v>
      </c>
      <c r="BG58" s="355" t="s">
        <v>1339</v>
      </c>
      <c r="BH58" s="355" t="s">
        <v>1339</v>
      </c>
      <c r="BI58" s="355" t="s">
        <v>1339</v>
      </c>
      <c r="BJ58" s="355" t="s">
        <v>1339</v>
      </c>
      <c r="BK58" s="355" t="s">
        <v>1339</v>
      </c>
      <c r="BL58" s="355" t="s">
        <v>1339</v>
      </c>
      <c r="BM58" s="355" t="s">
        <v>1339</v>
      </c>
      <c r="BN58" s="355" t="s">
        <v>1339</v>
      </c>
      <c r="BO58" s="355" t="s">
        <v>1339</v>
      </c>
      <c r="BP58" s="355" t="s">
        <v>1339</v>
      </c>
      <c r="BQ58" s="355" t="s">
        <v>1339</v>
      </c>
      <c r="BR58" s="355" t="s">
        <v>1339</v>
      </c>
      <c r="BS58" s="355" t="s">
        <v>1339</v>
      </c>
      <c r="BT58" s="355" t="s">
        <v>1339</v>
      </c>
      <c r="BU58" s="355" t="s">
        <v>1339</v>
      </c>
      <c r="BV58" s="355" t="s">
        <v>1339</v>
      </c>
    </row>
    <row r="59" spans="1:74" ht="11.1" customHeight="1" x14ac:dyDescent="0.2">
      <c r="A59" s="267" t="s">
        <v>1272</v>
      </c>
      <c r="B59" s="554" t="s">
        <v>1547</v>
      </c>
      <c r="C59" s="468">
        <v>0.63597428857000005</v>
      </c>
      <c r="D59" s="468">
        <v>0.65293127165999998</v>
      </c>
      <c r="E59" s="468">
        <v>0.64419433438999996</v>
      </c>
      <c r="F59" s="468">
        <v>0.62970586778000004</v>
      </c>
      <c r="G59" s="468">
        <v>0.64159466294</v>
      </c>
      <c r="H59" s="468">
        <v>0.62966503324</v>
      </c>
      <c r="I59" s="468">
        <v>0.59919518799000004</v>
      </c>
      <c r="J59" s="468">
        <v>0.57830050379999998</v>
      </c>
      <c r="K59" s="468">
        <v>0.53536954677000004</v>
      </c>
      <c r="L59" s="468">
        <v>0.50869533329000005</v>
      </c>
      <c r="M59" s="468">
        <v>0.49777780257999998</v>
      </c>
      <c r="N59" s="468">
        <v>0.49537573738000001</v>
      </c>
      <c r="O59" s="468">
        <v>0.48297982068</v>
      </c>
      <c r="P59" s="468">
        <v>0.48882917819999999</v>
      </c>
      <c r="Q59" s="468">
        <v>0.52508094941000005</v>
      </c>
      <c r="R59" s="468">
        <v>0.57899929627000002</v>
      </c>
      <c r="S59" s="468">
        <v>0.60296425609000004</v>
      </c>
      <c r="T59" s="468">
        <v>0.63363453865999997</v>
      </c>
      <c r="U59" s="468">
        <v>0.65440734237999998</v>
      </c>
      <c r="V59" s="468">
        <v>0.74076430443999997</v>
      </c>
      <c r="W59" s="468">
        <v>0.73532081436999996</v>
      </c>
      <c r="X59" s="468">
        <v>0.75132897112999997</v>
      </c>
      <c r="Y59" s="468">
        <v>0.72605350547000003</v>
      </c>
      <c r="Z59" s="468">
        <v>0.73895994002999998</v>
      </c>
      <c r="AA59" s="468">
        <v>0.73638502038999998</v>
      </c>
      <c r="AB59" s="468">
        <v>0.73071497660999996</v>
      </c>
      <c r="AC59" s="468">
        <v>0.73207085064999999</v>
      </c>
      <c r="AD59" s="468">
        <v>0.73857370549000001</v>
      </c>
      <c r="AE59" s="468">
        <v>0.76728018163</v>
      </c>
      <c r="AF59" s="468">
        <v>0.80460102074999995</v>
      </c>
      <c r="AG59" s="468">
        <v>0.87471006306999999</v>
      </c>
      <c r="AH59" s="468">
        <v>0.96105249465999998</v>
      </c>
      <c r="AI59" s="468">
        <v>0.96579760595999997</v>
      </c>
      <c r="AJ59" s="468">
        <v>0.91186755120999996</v>
      </c>
      <c r="AK59" s="468">
        <v>0.89343293885999997</v>
      </c>
      <c r="AL59" s="468">
        <v>0.85321174054000004</v>
      </c>
      <c r="AM59" s="468">
        <v>0.81798158830000001</v>
      </c>
      <c r="AN59" s="468">
        <v>0.75884865297000004</v>
      </c>
      <c r="AO59" s="468">
        <v>0.74115194466000001</v>
      </c>
      <c r="AP59" s="468">
        <v>0.71415842356000003</v>
      </c>
      <c r="AQ59" s="468">
        <v>0.68985208114999996</v>
      </c>
      <c r="AR59" s="468">
        <v>0.69012289812000005</v>
      </c>
      <c r="AS59" s="468">
        <v>0.71389022991999995</v>
      </c>
      <c r="AT59" s="468">
        <v>0.77780588442999998</v>
      </c>
      <c r="AU59" s="468">
        <v>0.84225966164999999</v>
      </c>
      <c r="AV59" s="468">
        <v>0.81095274980999998</v>
      </c>
      <c r="AW59" s="468">
        <v>0.78126522061000003</v>
      </c>
      <c r="AX59" s="468">
        <v>0.73309481164000001</v>
      </c>
      <c r="AY59" s="468">
        <v>0.71994055211999997</v>
      </c>
      <c r="AZ59" s="468">
        <v>0.70074974918999999</v>
      </c>
      <c r="BA59" s="355" t="s">
        <v>1339</v>
      </c>
      <c r="BB59" s="355" t="s">
        <v>1339</v>
      </c>
      <c r="BC59" s="355" t="s">
        <v>1339</v>
      </c>
      <c r="BD59" s="355" t="s">
        <v>1339</v>
      </c>
      <c r="BE59" s="355" t="s">
        <v>1339</v>
      </c>
      <c r="BF59" s="355" t="s">
        <v>1339</v>
      </c>
      <c r="BG59" s="355" t="s">
        <v>1339</v>
      </c>
      <c r="BH59" s="355" t="s">
        <v>1339</v>
      </c>
      <c r="BI59" s="355" t="s">
        <v>1339</v>
      </c>
      <c r="BJ59" s="355" t="s">
        <v>1339</v>
      </c>
      <c r="BK59" s="355" t="s">
        <v>1339</v>
      </c>
      <c r="BL59" s="355" t="s">
        <v>1339</v>
      </c>
      <c r="BM59" s="355" t="s">
        <v>1339</v>
      </c>
      <c r="BN59" s="355" t="s">
        <v>1339</v>
      </c>
      <c r="BO59" s="355" t="s">
        <v>1339</v>
      </c>
      <c r="BP59" s="355" t="s">
        <v>1339</v>
      </c>
      <c r="BQ59" s="355" t="s">
        <v>1339</v>
      </c>
      <c r="BR59" s="355" t="s">
        <v>1339</v>
      </c>
      <c r="BS59" s="355" t="s">
        <v>1339</v>
      </c>
      <c r="BT59" s="355" t="s">
        <v>1339</v>
      </c>
      <c r="BU59" s="355" t="s">
        <v>1339</v>
      </c>
      <c r="BV59" s="355" t="s">
        <v>1339</v>
      </c>
    </row>
    <row r="60" spans="1:74" ht="11.1" customHeight="1" x14ac:dyDescent="0.2">
      <c r="A60" s="169"/>
      <c r="B60" s="620"/>
      <c r="C60" s="629"/>
      <c r="D60" s="629"/>
      <c r="E60" s="629"/>
      <c r="F60" s="629"/>
      <c r="G60" s="629"/>
      <c r="H60" s="629"/>
      <c r="I60" s="629"/>
      <c r="J60" s="629"/>
      <c r="K60" s="629"/>
      <c r="L60" s="629"/>
      <c r="M60" s="629"/>
      <c r="N60" s="629"/>
      <c r="O60" s="629"/>
      <c r="P60" s="629"/>
      <c r="Q60" s="629"/>
      <c r="R60" s="629"/>
      <c r="S60" s="629"/>
      <c r="T60" s="629"/>
      <c r="U60" s="629"/>
      <c r="V60" s="629"/>
      <c r="W60" s="629"/>
      <c r="X60" s="629"/>
      <c r="Y60" s="629"/>
      <c r="Z60" s="629"/>
      <c r="AA60" s="629"/>
      <c r="AB60" s="629"/>
      <c r="AC60" s="629"/>
      <c r="AD60" s="629"/>
      <c r="AE60" s="629"/>
      <c r="AF60" s="629"/>
      <c r="AG60" s="629"/>
      <c r="AH60" s="629"/>
      <c r="AI60" s="629"/>
      <c r="AJ60" s="629"/>
      <c r="AK60" s="629"/>
      <c r="AL60" s="629"/>
      <c r="AM60" s="629"/>
      <c r="AN60" s="629"/>
      <c r="AO60" s="629"/>
      <c r="AP60" s="629"/>
      <c r="AQ60" s="629"/>
      <c r="AR60" s="629"/>
      <c r="AS60" s="629"/>
      <c r="AT60" s="629"/>
      <c r="AU60" s="629"/>
      <c r="AV60" s="629"/>
      <c r="AW60" s="629"/>
      <c r="AX60" s="629"/>
      <c r="AY60" s="629"/>
      <c r="AZ60" s="629"/>
      <c r="BA60" s="354"/>
      <c r="BB60" s="354"/>
      <c r="BC60" s="354"/>
      <c r="BD60" s="354"/>
      <c r="BE60" s="354"/>
      <c r="BF60" s="354"/>
      <c r="BG60" s="354"/>
      <c r="BH60" s="354"/>
      <c r="BI60" s="354"/>
      <c r="BJ60" s="354"/>
      <c r="BK60" s="354"/>
      <c r="BL60" s="354"/>
      <c r="BM60" s="354"/>
      <c r="BN60" s="354"/>
      <c r="BO60" s="354"/>
      <c r="BP60" s="354"/>
      <c r="BQ60" s="354"/>
      <c r="BR60" s="354"/>
      <c r="BS60" s="354"/>
      <c r="BT60" s="354"/>
      <c r="BU60" s="354"/>
      <c r="BV60" s="354"/>
    </row>
    <row r="61" spans="1:74" ht="11.1" customHeight="1" x14ac:dyDescent="0.2">
      <c r="A61" s="169"/>
      <c r="B61" s="37" t="s">
        <v>1273</v>
      </c>
      <c r="C61" s="630"/>
      <c r="D61" s="630"/>
      <c r="E61" s="630"/>
      <c r="F61" s="630"/>
      <c r="G61" s="630"/>
      <c r="H61" s="630"/>
      <c r="I61" s="630"/>
      <c r="J61" s="630"/>
      <c r="K61" s="630"/>
      <c r="L61" s="630"/>
      <c r="M61" s="630"/>
      <c r="N61" s="630"/>
      <c r="O61" s="630"/>
      <c r="P61" s="630"/>
      <c r="Q61" s="630"/>
      <c r="R61" s="630"/>
      <c r="S61" s="630"/>
      <c r="T61" s="630"/>
      <c r="U61" s="630"/>
      <c r="V61" s="630"/>
      <c r="W61" s="630"/>
      <c r="X61" s="630"/>
      <c r="Y61" s="630"/>
      <c r="Z61" s="630"/>
      <c r="AA61" s="630"/>
      <c r="AB61" s="630"/>
      <c r="AC61" s="630"/>
      <c r="AD61" s="630"/>
      <c r="AE61" s="630"/>
      <c r="AF61" s="630"/>
      <c r="AG61" s="630"/>
      <c r="AH61" s="630"/>
      <c r="AI61" s="630"/>
      <c r="AJ61" s="630"/>
      <c r="AK61" s="630"/>
      <c r="AL61" s="630"/>
      <c r="AM61" s="630"/>
      <c r="AN61" s="630"/>
      <c r="AO61" s="630"/>
      <c r="AP61" s="630"/>
      <c r="AQ61" s="630"/>
      <c r="AR61" s="630"/>
      <c r="AS61" s="630"/>
      <c r="AT61" s="630"/>
      <c r="AU61" s="630"/>
      <c r="AV61" s="630"/>
      <c r="AW61" s="630"/>
      <c r="AX61" s="630"/>
      <c r="AY61" s="630"/>
      <c r="AZ61" s="630"/>
      <c r="BA61" s="354"/>
      <c r="BB61" s="354"/>
      <c r="BC61" s="354"/>
      <c r="BD61" s="354"/>
      <c r="BE61" s="354"/>
      <c r="BF61" s="354"/>
      <c r="BG61" s="354"/>
      <c r="BH61" s="354"/>
      <c r="BI61" s="354"/>
      <c r="BJ61" s="354"/>
      <c r="BK61" s="354"/>
      <c r="BL61" s="354"/>
      <c r="BM61" s="354"/>
      <c r="BN61" s="354"/>
      <c r="BO61" s="354"/>
      <c r="BP61" s="354"/>
      <c r="BQ61" s="354"/>
      <c r="BR61" s="354"/>
      <c r="BS61" s="354"/>
      <c r="BT61" s="354"/>
      <c r="BU61" s="354"/>
      <c r="BV61" s="354"/>
    </row>
    <row r="62" spans="1:74" ht="11.1" customHeight="1" x14ac:dyDescent="0.2">
      <c r="A62" s="267" t="s">
        <v>1274</v>
      </c>
      <c r="B62" s="554" t="s">
        <v>1076</v>
      </c>
      <c r="C62" s="468">
        <v>-7.7803665407000002</v>
      </c>
      <c r="D62" s="468">
        <v>-7.6881327657999998</v>
      </c>
      <c r="E62" s="468">
        <v>-7.5152525687000002</v>
      </c>
      <c r="F62" s="468">
        <v>-7.7078563723000002</v>
      </c>
      <c r="G62" s="468">
        <v>-8.0951683614000007</v>
      </c>
      <c r="H62" s="468">
        <v>-8.5356234034000007</v>
      </c>
      <c r="I62" s="468">
        <v>-8.9968916981000007</v>
      </c>
      <c r="J62" s="468">
        <v>-9.0948315322000006</v>
      </c>
      <c r="K62" s="468">
        <v>-8.7712348415000001</v>
      </c>
      <c r="L62" s="468">
        <v>-8.5211695160000005</v>
      </c>
      <c r="M62" s="468">
        <v>-8.6043445908000002</v>
      </c>
      <c r="N62" s="468">
        <v>-8.9450431934000001</v>
      </c>
      <c r="O62" s="468">
        <v>-9.4396212758000004</v>
      </c>
      <c r="P62" s="468">
        <v>-10.157604367999999</v>
      </c>
      <c r="Q62" s="468">
        <v>-10.680195787000001</v>
      </c>
      <c r="R62" s="468">
        <v>-11.240722024</v>
      </c>
      <c r="S62" s="468">
        <v>-11.909476438</v>
      </c>
      <c r="T62" s="468">
        <v>-12.164426144</v>
      </c>
      <c r="U62" s="468">
        <v>-12.130302564000001</v>
      </c>
      <c r="V62" s="468">
        <v>-12.242374928</v>
      </c>
      <c r="W62" s="468">
        <v>-12.614739574</v>
      </c>
      <c r="X62" s="468">
        <v>-12.882573686000001</v>
      </c>
      <c r="Y62" s="468">
        <v>-12.865067067</v>
      </c>
      <c r="Z62" s="468">
        <v>-12.941416001</v>
      </c>
      <c r="AA62" s="468">
        <v>-12.232944029</v>
      </c>
      <c r="AB62" s="468">
        <v>-12.467151047</v>
      </c>
      <c r="AC62" s="468">
        <v>-12.693120861000001</v>
      </c>
      <c r="AD62" s="468">
        <v>-11.971056934</v>
      </c>
      <c r="AE62" s="468">
        <v>-11.559251317999999</v>
      </c>
      <c r="AF62" s="468">
        <v>-11.474002559000001</v>
      </c>
      <c r="AG62" s="468">
        <v>-11.694315434</v>
      </c>
      <c r="AH62" s="468">
        <v>-12.190713976</v>
      </c>
      <c r="AI62" s="468">
        <v>-12.235848776999999</v>
      </c>
      <c r="AJ62" s="468">
        <v>-11.904619029999999</v>
      </c>
      <c r="AK62" s="468">
        <v>-11.802516161</v>
      </c>
      <c r="AL62" s="468">
        <v>-12.027698872</v>
      </c>
      <c r="AM62" s="468">
        <v>-12.419596646</v>
      </c>
      <c r="AN62" s="468">
        <v>-12.507366728999999</v>
      </c>
      <c r="AO62" s="468">
        <v>-12.398441132</v>
      </c>
      <c r="AP62" s="468">
        <v>-12.309781410999999</v>
      </c>
      <c r="AQ62" s="468">
        <v>-12.255237708999999</v>
      </c>
      <c r="AR62" s="468">
        <v>-12.245716643</v>
      </c>
      <c r="AS62" s="468">
        <v>-12.245007346</v>
      </c>
      <c r="AT62" s="468">
        <v>-12.229865455000001</v>
      </c>
      <c r="AU62" s="468">
        <v>-12.219750718</v>
      </c>
      <c r="AV62" s="468">
        <v>-12.231318892000001</v>
      </c>
      <c r="AW62" s="468">
        <v>-12.250602949999999</v>
      </c>
      <c r="AX62" s="468">
        <v>-12.273792842000001</v>
      </c>
      <c r="AY62" s="468">
        <v>-12.299151104</v>
      </c>
      <c r="AZ62" s="468">
        <v>-12.323504262</v>
      </c>
      <c r="BA62" s="355" t="s">
        <v>1339</v>
      </c>
      <c r="BB62" s="355" t="s">
        <v>1339</v>
      </c>
      <c r="BC62" s="355" t="s">
        <v>1339</v>
      </c>
      <c r="BD62" s="355" t="s">
        <v>1339</v>
      </c>
      <c r="BE62" s="355" t="s">
        <v>1339</v>
      </c>
      <c r="BF62" s="355" t="s">
        <v>1339</v>
      </c>
      <c r="BG62" s="355" t="s">
        <v>1339</v>
      </c>
      <c r="BH62" s="355" t="s">
        <v>1339</v>
      </c>
      <c r="BI62" s="355" t="s">
        <v>1339</v>
      </c>
      <c r="BJ62" s="355" t="s">
        <v>1339</v>
      </c>
      <c r="BK62" s="355" t="s">
        <v>1339</v>
      </c>
      <c r="BL62" s="355" t="s">
        <v>1339</v>
      </c>
      <c r="BM62" s="355" t="s">
        <v>1339</v>
      </c>
      <c r="BN62" s="355" t="s">
        <v>1339</v>
      </c>
      <c r="BO62" s="355" t="s">
        <v>1339</v>
      </c>
      <c r="BP62" s="355" t="s">
        <v>1339</v>
      </c>
      <c r="BQ62" s="355" t="s">
        <v>1339</v>
      </c>
      <c r="BR62" s="355" t="s">
        <v>1339</v>
      </c>
      <c r="BS62" s="355" t="s">
        <v>1339</v>
      </c>
      <c r="BT62" s="355" t="s">
        <v>1339</v>
      </c>
      <c r="BU62" s="355" t="s">
        <v>1339</v>
      </c>
      <c r="BV62" s="355" t="s">
        <v>1339</v>
      </c>
    </row>
    <row r="63" spans="1:74" ht="11.1" customHeight="1" x14ac:dyDescent="0.2">
      <c r="A63" s="267" t="s">
        <v>1275</v>
      </c>
      <c r="B63" s="554" t="s">
        <v>1078</v>
      </c>
      <c r="C63" s="468">
        <v>-51.968091911999998</v>
      </c>
      <c r="D63" s="468">
        <v>-49.919108709</v>
      </c>
      <c r="E63" s="468">
        <v>-45.990034852000001</v>
      </c>
      <c r="F63" s="468">
        <v>-41.666995106999998</v>
      </c>
      <c r="G63" s="468">
        <v>-38.746590009999998</v>
      </c>
      <c r="H63" s="468">
        <v>-36.960264989000002</v>
      </c>
      <c r="I63" s="468">
        <v>-37.361952336999998</v>
      </c>
      <c r="J63" s="468">
        <v>-41.31238699</v>
      </c>
      <c r="K63" s="468">
        <v>-45.091257538999997</v>
      </c>
      <c r="L63" s="468">
        <v>-47.411668873000004</v>
      </c>
      <c r="M63" s="468">
        <v>-45.874373495999997</v>
      </c>
      <c r="N63" s="468">
        <v>-43.898456484999997</v>
      </c>
      <c r="O63" s="468">
        <v>-43.993175067000003</v>
      </c>
      <c r="P63" s="468">
        <v>-42.148301601999997</v>
      </c>
      <c r="Q63" s="468">
        <v>-38.257921672000002</v>
      </c>
      <c r="R63" s="468">
        <v>-34.799374731999997</v>
      </c>
      <c r="S63" s="468">
        <v>-35.712138238000001</v>
      </c>
      <c r="T63" s="468">
        <v>-42.262364421000001</v>
      </c>
      <c r="U63" s="468">
        <v>-46.375903594999997</v>
      </c>
      <c r="V63" s="468">
        <v>-48.455543341999999</v>
      </c>
      <c r="W63" s="468">
        <v>-53.989831029000001</v>
      </c>
      <c r="X63" s="468">
        <v>-59.575470549000002</v>
      </c>
      <c r="Y63" s="468">
        <v>-58.106026827999997</v>
      </c>
      <c r="Z63" s="468">
        <v>-61.382760300000001</v>
      </c>
      <c r="AA63" s="468">
        <v>-58.898583358000003</v>
      </c>
      <c r="AB63" s="468">
        <v>-60.344528152000002</v>
      </c>
      <c r="AC63" s="468">
        <v>-60.495189310000001</v>
      </c>
      <c r="AD63" s="468">
        <v>-56.521166692999998</v>
      </c>
      <c r="AE63" s="468">
        <v>-58.273640938</v>
      </c>
      <c r="AF63" s="468">
        <v>-63.413847271000002</v>
      </c>
      <c r="AG63" s="468">
        <v>-67.250925932000001</v>
      </c>
      <c r="AH63" s="468">
        <v>-71.400943428000005</v>
      </c>
      <c r="AI63" s="468">
        <v>-71.844306973000002</v>
      </c>
      <c r="AJ63" s="468">
        <v>-68.969344966999998</v>
      </c>
      <c r="AK63" s="468">
        <v>-65.401014353999997</v>
      </c>
      <c r="AL63" s="468">
        <v>-62.364530016000003</v>
      </c>
      <c r="AM63" s="468">
        <v>-59.862166549000001</v>
      </c>
      <c r="AN63" s="468">
        <v>-56.550969273</v>
      </c>
      <c r="AO63" s="468">
        <v>-53.779081263000002</v>
      </c>
      <c r="AP63" s="468">
        <v>-52.940180673</v>
      </c>
      <c r="AQ63" s="468">
        <v>-54.282152859999997</v>
      </c>
      <c r="AR63" s="468">
        <v>-57.185408256000002</v>
      </c>
      <c r="AS63" s="468">
        <v>-59.569777129999999</v>
      </c>
      <c r="AT63" s="468">
        <v>-61.060666109000003</v>
      </c>
      <c r="AU63" s="468">
        <v>-61.623639865999998</v>
      </c>
      <c r="AV63" s="468">
        <v>-62.198724964999997</v>
      </c>
      <c r="AW63" s="468">
        <v>-62.651043909000002</v>
      </c>
      <c r="AX63" s="468">
        <v>-62.957514277000001</v>
      </c>
      <c r="AY63" s="468">
        <v>-63.203341283999997</v>
      </c>
      <c r="AZ63" s="468">
        <v>-63.460141335000003</v>
      </c>
      <c r="BA63" s="355" t="s">
        <v>1339</v>
      </c>
      <c r="BB63" s="355" t="s">
        <v>1339</v>
      </c>
      <c r="BC63" s="355" t="s">
        <v>1339</v>
      </c>
      <c r="BD63" s="355" t="s">
        <v>1339</v>
      </c>
      <c r="BE63" s="355" t="s">
        <v>1339</v>
      </c>
      <c r="BF63" s="355" t="s">
        <v>1339</v>
      </c>
      <c r="BG63" s="355" t="s">
        <v>1339</v>
      </c>
      <c r="BH63" s="355" t="s">
        <v>1339</v>
      </c>
      <c r="BI63" s="355" t="s">
        <v>1339</v>
      </c>
      <c r="BJ63" s="355" t="s">
        <v>1339</v>
      </c>
      <c r="BK63" s="355" t="s">
        <v>1339</v>
      </c>
      <c r="BL63" s="355" t="s">
        <v>1339</v>
      </c>
      <c r="BM63" s="355" t="s">
        <v>1339</v>
      </c>
      <c r="BN63" s="355" t="s">
        <v>1339</v>
      </c>
      <c r="BO63" s="355" t="s">
        <v>1339</v>
      </c>
      <c r="BP63" s="355" t="s">
        <v>1339</v>
      </c>
      <c r="BQ63" s="355" t="s">
        <v>1339</v>
      </c>
      <c r="BR63" s="355" t="s">
        <v>1339</v>
      </c>
      <c r="BS63" s="355" t="s">
        <v>1339</v>
      </c>
      <c r="BT63" s="355" t="s">
        <v>1339</v>
      </c>
      <c r="BU63" s="355" t="s">
        <v>1339</v>
      </c>
      <c r="BV63" s="355" t="s">
        <v>1339</v>
      </c>
    </row>
    <row r="64" spans="1:74" ht="11.1" customHeight="1" x14ac:dyDescent="0.2">
      <c r="A64" s="267" t="s">
        <v>1276</v>
      </c>
      <c r="B64" s="554" t="s">
        <v>1080</v>
      </c>
      <c r="C64" s="468">
        <v>-64.797104497000007</v>
      </c>
      <c r="D64" s="468">
        <v>-63.666263499000003</v>
      </c>
      <c r="E64" s="468">
        <v>-64.565606623999997</v>
      </c>
      <c r="F64" s="468">
        <v>-66.174357485000002</v>
      </c>
      <c r="G64" s="468">
        <v>-67.116879936999993</v>
      </c>
      <c r="H64" s="468">
        <v>-69.205777921000006</v>
      </c>
      <c r="I64" s="468">
        <v>-72.94204173</v>
      </c>
      <c r="J64" s="468">
        <v>-77.278605346999996</v>
      </c>
      <c r="K64" s="468">
        <v>-78.182580556999994</v>
      </c>
      <c r="L64" s="468">
        <v>-75.885434946999993</v>
      </c>
      <c r="M64" s="468">
        <v>-73.162733352999993</v>
      </c>
      <c r="N64" s="468">
        <v>-72.203171964000006</v>
      </c>
      <c r="O64" s="468">
        <v>-72.822279238999997</v>
      </c>
      <c r="P64" s="468">
        <v>-73.502438183999999</v>
      </c>
      <c r="Q64" s="468">
        <v>-74.211672578000005</v>
      </c>
      <c r="R64" s="468">
        <v>-76.748686508000006</v>
      </c>
      <c r="S64" s="468">
        <v>-80.519685054000007</v>
      </c>
      <c r="T64" s="468">
        <v>-84.840413183999999</v>
      </c>
      <c r="U64" s="468">
        <v>-87.550659381000003</v>
      </c>
      <c r="V64" s="468">
        <v>-88.239868797</v>
      </c>
      <c r="W64" s="468">
        <v>-87.577642976000007</v>
      </c>
      <c r="X64" s="468">
        <v>-86.142483533000004</v>
      </c>
      <c r="Y64" s="468">
        <v>-78.109451190000001</v>
      </c>
      <c r="Z64" s="468">
        <v>-72.900657695999996</v>
      </c>
      <c r="AA64" s="468">
        <v>-68.474447991999995</v>
      </c>
      <c r="AB64" s="468">
        <v>-66.742102059000004</v>
      </c>
      <c r="AC64" s="468">
        <v>-66.036229079999998</v>
      </c>
      <c r="AD64" s="468">
        <v>-63.832869965999997</v>
      </c>
      <c r="AE64" s="468">
        <v>-66.752778997999997</v>
      </c>
      <c r="AF64" s="468">
        <v>-72.149039301000002</v>
      </c>
      <c r="AG64" s="468">
        <v>-75.900483492000006</v>
      </c>
      <c r="AH64" s="468">
        <v>-80.251394423999997</v>
      </c>
      <c r="AI64" s="468">
        <v>-82.362021205999994</v>
      </c>
      <c r="AJ64" s="468">
        <v>-81.467954328999994</v>
      </c>
      <c r="AK64" s="468">
        <v>-79.584229332999996</v>
      </c>
      <c r="AL64" s="468">
        <v>-77.851995482000007</v>
      </c>
      <c r="AM64" s="468">
        <v>-76.732943281000004</v>
      </c>
      <c r="AN64" s="468">
        <v>-74.652810541999997</v>
      </c>
      <c r="AO64" s="468">
        <v>-72.126177745000007</v>
      </c>
      <c r="AP64" s="468">
        <v>-70.587502963999995</v>
      </c>
      <c r="AQ64" s="468">
        <v>-71.065250039999995</v>
      </c>
      <c r="AR64" s="468">
        <v>-73.022318368000001</v>
      </c>
      <c r="AS64" s="468">
        <v>-75.368910212000003</v>
      </c>
      <c r="AT64" s="468">
        <v>-76.768287118999993</v>
      </c>
      <c r="AU64" s="468">
        <v>-77.758709890999995</v>
      </c>
      <c r="AV64" s="468">
        <v>-78.187479374000006</v>
      </c>
      <c r="AW64" s="468">
        <v>-78.561458934000001</v>
      </c>
      <c r="AX64" s="468">
        <v>-78.840018599999993</v>
      </c>
      <c r="AY64" s="468">
        <v>-79.062286041999997</v>
      </c>
      <c r="AZ64" s="468">
        <v>-79.239418248000007</v>
      </c>
      <c r="BA64" s="355" t="s">
        <v>1339</v>
      </c>
      <c r="BB64" s="355" t="s">
        <v>1339</v>
      </c>
      <c r="BC64" s="355" t="s">
        <v>1339</v>
      </c>
      <c r="BD64" s="355" t="s">
        <v>1339</v>
      </c>
      <c r="BE64" s="355" t="s">
        <v>1339</v>
      </c>
      <c r="BF64" s="355" t="s">
        <v>1339</v>
      </c>
      <c r="BG64" s="355" t="s">
        <v>1339</v>
      </c>
      <c r="BH64" s="355" t="s">
        <v>1339</v>
      </c>
      <c r="BI64" s="355" t="s">
        <v>1339</v>
      </c>
      <c r="BJ64" s="355" t="s">
        <v>1339</v>
      </c>
      <c r="BK64" s="355" t="s">
        <v>1339</v>
      </c>
      <c r="BL64" s="355" t="s">
        <v>1339</v>
      </c>
      <c r="BM64" s="355" t="s">
        <v>1339</v>
      </c>
      <c r="BN64" s="355" t="s">
        <v>1339</v>
      </c>
      <c r="BO64" s="355" t="s">
        <v>1339</v>
      </c>
      <c r="BP64" s="355" t="s">
        <v>1339</v>
      </c>
      <c r="BQ64" s="355" t="s">
        <v>1339</v>
      </c>
      <c r="BR64" s="355" t="s">
        <v>1339</v>
      </c>
      <c r="BS64" s="355" t="s">
        <v>1339</v>
      </c>
      <c r="BT64" s="355" t="s">
        <v>1339</v>
      </c>
      <c r="BU64" s="355" t="s">
        <v>1339</v>
      </c>
      <c r="BV64" s="355" t="s">
        <v>1339</v>
      </c>
    </row>
    <row r="65" spans="1:74" ht="11.1" customHeight="1" x14ac:dyDescent="0.2">
      <c r="A65" s="267" t="s">
        <v>1277</v>
      </c>
      <c r="B65" s="554" t="s">
        <v>1082</v>
      </c>
      <c r="C65" s="468">
        <v>-0.30511774874999997</v>
      </c>
      <c r="D65" s="468">
        <v>-0.51534031017000004</v>
      </c>
      <c r="E65" s="468">
        <v>-0.64929969785999997</v>
      </c>
      <c r="F65" s="468">
        <v>-0.70607859054</v>
      </c>
      <c r="G65" s="468">
        <v>-0.71190451113999997</v>
      </c>
      <c r="H65" s="468">
        <v>-0.73426233521999995</v>
      </c>
      <c r="I65" s="468">
        <v>-0.80785602601999995</v>
      </c>
      <c r="J65" s="468">
        <v>-0.83290496384000001</v>
      </c>
      <c r="K65" s="468">
        <v>-0.72438362828000002</v>
      </c>
      <c r="L65" s="468">
        <v>-0.60880310000000004</v>
      </c>
      <c r="M65" s="468">
        <v>-0.55935974106999997</v>
      </c>
      <c r="N65" s="468">
        <v>-0.59601055972999994</v>
      </c>
      <c r="O65" s="468">
        <v>-0.68461453856999999</v>
      </c>
      <c r="P65" s="468">
        <v>-0.80202027995000003</v>
      </c>
      <c r="Q65" s="468">
        <v>-0.85998647873</v>
      </c>
      <c r="R65" s="468">
        <v>-0.87928726511999999</v>
      </c>
      <c r="S65" s="468">
        <v>-0.88786669307999999</v>
      </c>
      <c r="T65" s="468">
        <v>-0.85009524064999997</v>
      </c>
      <c r="U65" s="468">
        <v>-0.75447763474999996</v>
      </c>
      <c r="V65" s="468">
        <v>-0.64093869604999998</v>
      </c>
      <c r="W65" s="468">
        <v>-0.59087361423999996</v>
      </c>
      <c r="X65" s="468">
        <v>-0.41869935286999999</v>
      </c>
      <c r="Y65" s="468">
        <v>-0.43048743958000002</v>
      </c>
      <c r="Z65" s="468">
        <v>-0.47922943475000002</v>
      </c>
      <c r="AA65" s="468">
        <v>-0.56341559273999997</v>
      </c>
      <c r="AB65" s="468">
        <v>-0.67961733269000002</v>
      </c>
      <c r="AC65" s="468">
        <v>-0.72322123167999997</v>
      </c>
      <c r="AD65" s="468">
        <v>-0.66943423903999999</v>
      </c>
      <c r="AE65" s="468">
        <v>-0.54899727200000004</v>
      </c>
      <c r="AF65" s="468">
        <v>-0.53432303129000003</v>
      </c>
      <c r="AG65" s="468">
        <v>-0.43993702236999999</v>
      </c>
      <c r="AH65" s="468">
        <v>-0.35251369807999999</v>
      </c>
      <c r="AI65" s="468">
        <v>-0.25704970967000002</v>
      </c>
      <c r="AJ65" s="468">
        <v>-0.21046001722999999</v>
      </c>
      <c r="AK65" s="468">
        <v>-0.22593347939</v>
      </c>
      <c r="AL65" s="468">
        <v>-0.29770974302999997</v>
      </c>
      <c r="AM65" s="468">
        <v>-0.38937906215000001</v>
      </c>
      <c r="AN65" s="468">
        <v>-0.47683657545000002</v>
      </c>
      <c r="AO65" s="468">
        <v>-0.52572273808000003</v>
      </c>
      <c r="AP65" s="468">
        <v>-0.56019103699999995</v>
      </c>
      <c r="AQ65" s="468">
        <v>-0.57273284983999995</v>
      </c>
      <c r="AR65" s="468">
        <v>-0.55826510964999998</v>
      </c>
      <c r="AS65" s="468">
        <v>-0.54236631847000005</v>
      </c>
      <c r="AT65" s="468">
        <v>-0.5127318609</v>
      </c>
      <c r="AU65" s="468">
        <v>-0.48400852197999999</v>
      </c>
      <c r="AV65" s="468">
        <v>-0.48290385725000001</v>
      </c>
      <c r="AW65" s="468">
        <v>-0.48366306393000003</v>
      </c>
      <c r="AX65" s="468">
        <v>-0.48721631295000001</v>
      </c>
      <c r="AY65" s="468">
        <v>-0.49375120783999998</v>
      </c>
      <c r="AZ65" s="468">
        <v>-0.50279854937000001</v>
      </c>
      <c r="BA65" s="355" t="s">
        <v>1339</v>
      </c>
      <c r="BB65" s="355" t="s">
        <v>1339</v>
      </c>
      <c r="BC65" s="355" t="s">
        <v>1339</v>
      </c>
      <c r="BD65" s="355" t="s">
        <v>1339</v>
      </c>
      <c r="BE65" s="355" t="s">
        <v>1339</v>
      </c>
      <c r="BF65" s="355" t="s">
        <v>1339</v>
      </c>
      <c r="BG65" s="355" t="s">
        <v>1339</v>
      </c>
      <c r="BH65" s="355" t="s">
        <v>1339</v>
      </c>
      <c r="BI65" s="355" t="s">
        <v>1339</v>
      </c>
      <c r="BJ65" s="355" t="s">
        <v>1339</v>
      </c>
      <c r="BK65" s="355" t="s">
        <v>1339</v>
      </c>
      <c r="BL65" s="355" t="s">
        <v>1339</v>
      </c>
      <c r="BM65" s="355" t="s">
        <v>1339</v>
      </c>
      <c r="BN65" s="355" t="s">
        <v>1339</v>
      </c>
      <c r="BO65" s="355" t="s">
        <v>1339</v>
      </c>
      <c r="BP65" s="355" t="s">
        <v>1339</v>
      </c>
      <c r="BQ65" s="355" t="s">
        <v>1339</v>
      </c>
      <c r="BR65" s="355" t="s">
        <v>1339</v>
      </c>
      <c r="BS65" s="355" t="s">
        <v>1339</v>
      </c>
      <c r="BT65" s="355" t="s">
        <v>1339</v>
      </c>
      <c r="BU65" s="355" t="s">
        <v>1339</v>
      </c>
      <c r="BV65" s="355" t="s">
        <v>1339</v>
      </c>
    </row>
    <row r="66" spans="1:74" ht="11.1" customHeight="1" x14ac:dyDescent="0.2">
      <c r="A66" s="267" t="s">
        <v>1278</v>
      </c>
      <c r="B66" s="554" t="s">
        <v>1084</v>
      </c>
      <c r="C66" s="468">
        <v>-350.30924382000001</v>
      </c>
      <c r="D66" s="468">
        <v>-358.48812697</v>
      </c>
      <c r="E66" s="468">
        <v>-361.4759143</v>
      </c>
      <c r="F66" s="468">
        <v>-357.51569093000001</v>
      </c>
      <c r="G66" s="468">
        <v>-352.13532015999999</v>
      </c>
      <c r="H66" s="468">
        <v>-353.54175522000003</v>
      </c>
      <c r="I66" s="468">
        <v>-363.49917754000001</v>
      </c>
      <c r="J66" s="468">
        <v>-373.55729882999998</v>
      </c>
      <c r="K66" s="468">
        <v>-375.38949300000002</v>
      </c>
      <c r="L66" s="468">
        <v>-376.72055211999998</v>
      </c>
      <c r="M66" s="468">
        <v>-380.62384911999999</v>
      </c>
      <c r="N66" s="468">
        <v>-389.24800617</v>
      </c>
      <c r="O66" s="468">
        <v>-400.29667040999999</v>
      </c>
      <c r="P66" s="468">
        <v>-411.43672727000001</v>
      </c>
      <c r="Q66" s="468">
        <v>-415.4519588</v>
      </c>
      <c r="R66" s="468">
        <v>-414.20093739999999</v>
      </c>
      <c r="S66" s="468">
        <v>-415.07889089999998</v>
      </c>
      <c r="T66" s="468">
        <v>-417.74240981000003</v>
      </c>
      <c r="U66" s="468">
        <v>-417.30948533999998</v>
      </c>
      <c r="V66" s="468">
        <v>-413.61422490000001</v>
      </c>
      <c r="W66" s="468">
        <v>-411.80368529999998</v>
      </c>
      <c r="X66" s="468">
        <v>-405.75577028999999</v>
      </c>
      <c r="Y66" s="468">
        <v>-405.30576624999998</v>
      </c>
      <c r="Z66" s="468">
        <v>-407.39781687999999</v>
      </c>
      <c r="AA66" s="468">
        <v>-411.32111063999997</v>
      </c>
      <c r="AB66" s="468">
        <v>-421.98704531999999</v>
      </c>
      <c r="AC66" s="468">
        <v>-431.29889549000001</v>
      </c>
      <c r="AD66" s="468">
        <v>-432.28256636999998</v>
      </c>
      <c r="AE66" s="468">
        <v>-429.98586345000001</v>
      </c>
      <c r="AF66" s="468">
        <v>-438.20373410000002</v>
      </c>
      <c r="AG66" s="468">
        <v>-433.02883394999998</v>
      </c>
      <c r="AH66" s="468">
        <v>-435.33538798000001</v>
      </c>
      <c r="AI66" s="468">
        <v>-435.90334306</v>
      </c>
      <c r="AJ66" s="468">
        <v>-434.83218498999997</v>
      </c>
      <c r="AK66" s="468">
        <v>-431.47939030999999</v>
      </c>
      <c r="AL66" s="468">
        <v>-430.86902070000002</v>
      </c>
      <c r="AM66" s="468">
        <v>-433.85509919999998</v>
      </c>
      <c r="AN66" s="468">
        <v>-434.90720546</v>
      </c>
      <c r="AO66" s="468">
        <v>-429.95866462999999</v>
      </c>
      <c r="AP66" s="468">
        <v>-420.12437011999998</v>
      </c>
      <c r="AQ66" s="468">
        <v>-414.12584055999997</v>
      </c>
      <c r="AR66" s="468">
        <v>-414.02163665</v>
      </c>
      <c r="AS66" s="468">
        <v>-418.60918974999998</v>
      </c>
      <c r="AT66" s="468">
        <v>-421.19365855000001</v>
      </c>
      <c r="AU66" s="468">
        <v>-422.17907527</v>
      </c>
      <c r="AV66" s="468">
        <v>-427.42973896000001</v>
      </c>
      <c r="AW66" s="468">
        <v>-433.05537751000003</v>
      </c>
      <c r="AX66" s="468">
        <v>-438.43982918</v>
      </c>
      <c r="AY66" s="468">
        <v>-443.88772080000001</v>
      </c>
      <c r="AZ66" s="468">
        <v>-449.28022099999998</v>
      </c>
      <c r="BA66" s="355" t="s">
        <v>1339</v>
      </c>
      <c r="BB66" s="355" t="s">
        <v>1339</v>
      </c>
      <c r="BC66" s="355" t="s">
        <v>1339</v>
      </c>
      <c r="BD66" s="355" t="s">
        <v>1339</v>
      </c>
      <c r="BE66" s="355" t="s">
        <v>1339</v>
      </c>
      <c r="BF66" s="355" t="s">
        <v>1339</v>
      </c>
      <c r="BG66" s="355" t="s">
        <v>1339</v>
      </c>
      <c r="BH66" s="355" t="s">
        <v>1339</v>
      </c>
      <c r="BI66" s="355" t="s">
        <v>1339</v>
      </c>
      <c r="BJ66" s="355" t="s">
        <v>1339</v>
      </c>
      <c r="BK66" s="355" t="s">
        <v>1339</v>
      </c>
      <c r="BL66" s="355" t="s">
        <v>1339</v>
      </c>
      <c r="BM66" s="355" t="s">
        <v>1339</v>
      </c>
      <c r="BN66" s="355" t="s">
        <v>1339</v>
      </c>
      <c r="BO66" s="355" t="s">
        <v>1339</v>
      </c>
      <c r="BP66" s="355" t="s">
        <v>1339</v>
      </c>
      <c r="BQ66" s="355" t="s">
        <v>1339</v>
      </c>
      <c r="BR66" s="355" t="s">
        <v>1339</v>
      </c>
      <c r="BS66" s="355" t="s">
        <v>1339</v>
      </c>
      <c r="BT66" s="355" t="s">
        <v>1339</v>
      </c>
      <c r="BU66" s="355" t="s">
        <v>1339</v>
      </c>
      <c r="BV66" s="355" t="s">
        <v>1339</v>
      </c>
    </row>
    <row r="67" spans="1:74" ht="11.1" customHeight="1" x14ac:dyDescent="0.2">
      <c r="A67" s="267" t="s">
        <v>1279</v>
      </c>
      <c r="B67" s="554" t="s">
        <v>1547</v>
      </c>
      <c r="C67" s="468">
        <v>-60.623528196999999</v>
      </c>
      <c r="D67" s="468">
        <v>-64.581781735000007</v>
      </c>
      <c r="E67" s="468">
        <v>-67.477453566999998</v>
      </c>
      <c r="F67" s="468">
        <v>-68.505034013</v>
      </c>
      <c r="G67" s="468">
        <v>-68.733465785000007</v>
      </c>
      <c r="H67" s="468">
        <v>-70.889732561000002</v>
      </c>
      <c r="I67" s="468">
        <v>-76.308461343000005</v>
      </c>
      <c r="J67" s="468">
        <v>-82.749918421999993</v>
      </c>
      <c r="K67" s="468">
        <v>-84.212742603999999</v>
      </c>
      <c r="L67" s="468">
        <v>-82.060389368000003</v>
      </c>
      <c r="M67" s="468">
        <v>-78.448035542</v>
      </c>
      <c r="N67" s="468">
        <v>-74.713539853</v>
      </c>
      <c r="O67" s="468">
        <v>-71.542956173999997</v>
      </c>
      <c r="P67" s="468">
        <v>-68.961520574999994</v>
      </c>
      <c r="Q67" s="468">
        <v>-67.350065592000007</v>
      </c>
      <c r="R67" s="468">
        <v>-66.315575933000005</v>
      </c>
      <c r="S67" s="468">
        <v>-67.607348295999998</v>
      </c>
      <c r="T67" s="468">
        <v>-72.324371952000007</v>
      </c>
      <c r="U67" s="468">
        <v>-76.345974240000004</v>
      </c>
      <c r="V67" s="468">
        <v>-80.443159881</v>
      </c>
      <c r="W67" s="468">
        <v>-85.759618867</v>
      </c>
      <c r="X67" s="468">
        <v>-88.570774326999995</v>
      </c>
      <c r="Y67" s="468">
        <v>-86.652825974999999</v>
      </c>
      <c r="Z67" s="468">
        <v>-86.686345032000006</v>
      </c>
      <c r="AA67" s="468">
        <v>-85.645001418000007</v>
      </c>
      <c r="AB67" s="468">
        <v>-87.491474542000006</v>
      </c>
      <c r="AC67" s="468">
        <v>-87.700835955000002</v>
      </c>
      <c r="AD67" s="468">
        <v>-83.397600222999998</v>
      </c>
      <c r="AE67" s="468">
        <v>-81.644314355000006</v>
      </c>
      <c r="AF67" s="468">
        <v>-82.940725030999999</v>
      </c>
      <c r="AG67" s="468">
        <v>-82.138033664000005</v>
      </c>
      <c r="AH67" s="468">
        <v>-83.366387949</v>
      </c>
      <c r="AI67" s="468">
        <v>-85.758386635999997</v>
      </c>
      <c r="AJ67" s="468">
        <v>-88.030198983999995</v>
      </c>
      <c r="AK67" s="468">
        <v>-88.301008228000001</v>
      </c>
      <c r="AL67" s="468">
        <v>-87.399603103999993</v>
      </c>
      <c r="AM67" s="468">
        <v>-86.494745010000003</v>
      </c>
      <c r="AN67" s="468">
        <v>-86.627846610999995</v>
      </c>
      <c r="AO67" s="468">
        <v>-87.197152747000004</v>
      </c>
      <c r="AP67" s="468">
        <v>-86.312338474000001</v>
      </c>
      <c r="AQ67" s="468">
        <v>-84.394533515999996</v>
      </c>
      <c r="AR67" s="468">
        <v>-84.253060464000001</v>
      </c>
      <c r="AS67" s="468">
        <v>-87.154902234999994</v>
      </c>
      <c r="AT67" s="468">
        <v>-90.515181260000006</v>
      </c>
      <c r="AU67" s="468">
        <v>-91.757037819000004</v>
      </c>
      <c r="AV67" s="468">
        <v>-91.780637482000003</v>
      </c>
      <c r="AW67" s="468">
        <v>-91.731031436999999</v>
      </c>
      <c r="AX67" s="468">
        <v>-91.719828630999999</v>
      </c>
      <c r="AY67" s="468">
        <v>-91.825659478000006</v>
      </c>
      <c r="AZ67" s="468">
        <v>-92.090788650999997</v>
      </c>
      <c r="BA67" s="355" t="s">
        <v>1339</v>
      </c>
      <c r="BB67" s="355" t="s">
        <v>1339</v>
      </c>
      <c r="BC67" s="355" t="s">
        <v>1339</v>
      </c>
      <c r="BD67" s="355" t="s">
        <v>1339</v>
      </c>
      <c r="BE67" s="355" t="s">
        <v>1339</v>
      </c>
      <c r="BF67" s="355" t="s">
        <v>1339</v>
      </c>
      <c r="BG67" s="355" t="s">
        <v>1339</v>
      </c>
      <c r="BH67" s="355" t="s">
        <v>1339</v>
      </c>
      <c r="BI67" s="355" t="s">
        <v>1339</v>
      </c>
      <c r="BJ67" s="355" t="s">
        <v>1339</v>
      </c>
      <c r="BK67" s="355" t="s">
        <v>1339</v>
      </c>
      <c r="BL67" s="355" t="s">
        <v>1339</v>
      </c>
      <c r="BM67" s="355" t="s">
        <v>1339</v>
      </c>
      <c r="BN67" s="355" t="s">
        <v>1339</v>
      </c>
      <c r="BO67" s="355" t="s">
        <v>1339</v>
      </c>
      <c r="BP67" s="355" t="s">
        <v>1339</v>
      </c>
      <c r="BQ67" s="355" t="s">
        <v>1339</v>
      </c>
      <c r="BR67" s="355" t="s">
        <v>1339</v>
      </c>
      <c r="BS67" s="355" t="s">
        <v>1339</v>
      </c>
      <c r="BT67" s="355" t="s">
        <v>1339</v>
      </c>
      <c r="BU67" s="355" t="s">
        <v>1339</v>
      </c>
      <c r="BV67" s="355" t="s">
        <v>1339</v>
      </c>
    </row>
    <row r="68" spans="1:74" ht="11.1" customHeight="1" x14ac:dyDescent="0.2">
      <c r="A68" s="267"/>
      <c r="B68" s="620"/>
      <c r="C68" s="630"/>
      <c r="D68" s="630"/>
      <c r="E68" s="630"/>
      <c r="F68" s="630"/>
      <c r="G68" s="630"/>
      <c r="H68" s="630"/>
      <c r="I68" s="630"/>
      <c r="J68" s="630"/>
      <c r="K68" s="630"/>
      <c r="L68" s="630"/>
      <c r="M68" s="630"/>
      <c r="N68" s="630"/>
      <c r="O68" s="630"/>
      <c r="P68" s="630"/>
      <c r="Q68" s="630"/>
      <c r="R68" s="630"/>
      <c r="S68" s="630"/>
      <c r="T68" s="630"/>
      <c r="U68" s="630"/>
      <c r="V68" s="630"/>
      <c r="W68" s="630"/>
      <c r="X68" s="630"/>
      <c r="Y68" s="630"/>
      <c r="Z68" s="630"/>
      <c r="AA68" s="630"/>
      <c r="AB68" s="630"/>
      <c r="AC68" s="630"/>
      <c r="AD68" s="630"/>
      <c r="AE68" s="630"/>
      <c r="AF68" s="630"/>
      <c r="AG68" s="630"/>
      <c r="AH68" s="630"/>
      <c r="AI68" s="630"/>
      <c r="AJ68" s="630"/>
      <c r="AK68" s="630"/>
      <c r="AL68" s="630"/>
      <c r="AM68" s="630"/>
      <c r="AN68" s="630"/>
      <c r="AO68" s="630"/>
      <c r="AP68" s="630"/>
      <c r="AQ68" s="630"/>
      <c r="AR68" s="630"/>
      <c r="AS68" s="630"/>
      <c r="AT68" s="630"/>
      <c r="AU68" s="630"/>
      <c r="AV68" s="630"/>
      <c r="AW68" s="630"/>
      <c r="AX68" s="630"/>
      <c r="AY68" s="630"/>
      <c r="AZ68" s="630"/>
      <c r="BA68" s="354"/>
      <c r="BB68" s="354"/>
      <c r="BC68" s="354"/>
      <c r="BD68" s="354"/>
      <c r="BE68" s="354"/>
      <c r="BF68" s="354"/>
      <c r="BG68" s="354"/>
      <c r="BH68" s="354"/>
      <c r="BI68" s="354"/>
      <c r="BJ68" s="354"/>
      <c r="BK68" s="354"/>
      <c r="BL68" s="354"/>
      <c r="BM68" s="354"/>
      <c r="BN68" s="354"/>
      <c r="BO68" s="354"/>
      <c r="BP68" s="354"/>
      <c r="BQ68" s="354"/>
      <c r="BR68" s="354"/>
      <c r="BS68" s="354"/>
      <c r="BT68" s="354"/>
      <c r="BU68" s="354"/>
      <c r="BV68" s="354"/>
    </row>
    <row r="69" spans="1:74" ht="11.1" customHeight="1" x14ac:dyDescent="0.2">
      <c r="A69" s="267"/>
      <c r="B69" s="37" t="s">
        <v>1340</v>
      </c>
      <c r="C69" s="630"/>
      <c r="D69" s="630"/>
      <c r="E69" s="630"/>
      <c r="F69" s="630"/>
      <c r="G69" s="630"/>
      <c r="H69" s="630"/>
      <c r="I69" s="630"/>
      <c r="J69" s="630"/>
      <c r="K69" s="630"/>
      <c r="L69" s="630"/>
      <c r="M69" s="630"/>
      <c r="N69" s="630"/>
      <c r="O69" s="630"/>
      <c r="P69" s="630"/>
      <c r="Q69" s="630"/>
      <c r="R69" s="630"/>
      <c r="S69" s="630"/>
      <c r="T69" s="630"/>
      <c r="U69" s="630"/>
      <c r="V69" s="630"/>
      <c r="W69" s="630"/>
      <c r="X69" s="630"/>
      <c r="Y69" s="630"/>
      <c r="Z69" s="630"/>
      <c r="AA69" s="630"/>
      <c r="AB69" s="630"/>
      <c r="AC69" s="630"/>
      <c r="AD69" s="630"/>
      <c r="AE69" s="630"/>
      <c r="AF69" s="630"/>
      <c r="AG69" s="630"/>
      <c r="AH69" s="630"/>
      <c r="AI69" s="630"/>
      <c r="AJ69" s="630"/>
      <c r="AK69" s="630"/>
      <c r="AL69" s="630"/>
      <c r="AM69" s="630"/>
      <c r="AN69" s="630"/>
      <c r="AO69" s="630"/>
      <c r="AP69" s="630"/>
      <c r="AQ69" s="630"/>
      <c r="AR69" s="630"/>
      <c r="AS69" s="630"/>
      <c r="AT69" s="630"/>
      <c r="AU69" s="630"/>
      <c r="AV69" s="630"/>
      <c r="AW69" s="630"/>
      <c r="AX69" s="630"/>
      <c r="AY69" s="630"/>
      <c r="AZ69" s="630"/>
      <c r="BA69" s="354"/>
      <c r="BB69" s="354"/>
      <c r="BC69" s="354"/>
      <c r="BD69" s="354"/>
      <c r="BE69" s="354"/>
      <c r="BF69" s="354"/>
      <c r="BG69" s="354"/>
      <c r="BH69" s="354"/>
      <c r="BI69" s="354"/>
      <c r="BJ69" s="354"/>
      <c r="BK69" s="354"/>
      <c r="BL69" s="354"/>
      <c r="BM69" s="354"/>
      <c r="BN69" s="354"/>
      <c r="BO69" s="354"/>
      <c r="BP69" s="354"/>
      <c r="BQ69" s="354"/>
      <c r="BR69" s="354"/>
      <c r="BS69" s="354"/>
      <c r="BT69" s="354"/>
      <c r="BU69" s="354"/>
      <c r="BV69" s="354"/>
    </row>
    <row r="70" spans="1:74" ht="11.1" customHeight="1" x14ac:dyDescent="0.2">
      <c r="A70" s="267" t="s">
        <v>1280</v>
      </c>
      <c r="B70" s="554" t="s">
        <v>1076</v>
      </c>
      <c r="C70" s="468">
        <v>1110.7369596000001</v>
      </c>
      <c r="D70" s="468">
        <v>1092.0602040000001</v>
      </c>
      <c r="E70" s="468">
        <v>1080.6521103</v>
      </c>
      <c r="F70" s="468">
        <v>1086.5122598999999</v>
      </c>
      <c r="G70" s="468">
        <v>1120.8251468999999</v>
      </c>
      <c r="H70" s="468">
        <v>1190.4172295000001</v>
      </c>
      <c r="I70" s="468">
        <v>1263.4895807</v>
      </c>
      <c r="J70" s="468">
        <v>1314.6983808</v>
      </c>
      <c r="K70" s="468">
        <v>1338.9057736</v>
      </c>
      <c r="L70" s="468">
        <v>1332.2406583</v>
      </c>
      <c r="M70" s="468">
        <v>1312.3791335999999</v>
      </c>
      <c r="N70" s="468">
        <v>1288.6578500999999</v>
      </c>
      <c r="O70" s="468">
        <v>1278.5301904</v>
      </c>
      <c r="P70" s="468">
        <v>1277.5740072999999</v>
      </c>
      <c r="Q70" s="468">
        <v>1274.6796618999999</v>
      </c>
      <c r="R70" s="468">
        <v>1261.4852132000001</v>
      </c>
      <c r="S70" s="468">
        <v>1235.8213972999999</v>
      </c>
      <c r="T70" s="468">
        <v>1212.2929271</v>
      </c>
      <c r="U70" s="468">
        <v>1206.8755802000001</v>
      </c>
      <c r="V70" s="468">
        <v>1207.2137204999999</v>
      </c>
      <c r="W70" s="468">
        <v>1205.2553882</v>
      </c>
      <c r="X70" s="468">
        <v>1167.9080240999999</v>
      </c>
      <c r="Y70" s="468">
        <v>1145.5524872999999</v>
      </c>
      <c r="Z70" s="468">
        <v>1138.2613801</v>
      </c>
      <c r="AA70" s="468">
        <v>1072.9158084999999</v>
      </c>
      <c r="AB70" s="468">
        <v>1053.4780859</v>
      </c>
      <c r="AC70" s="468">
        <v>1019.1394548</v>
      </c>
      <c r="AD70" s="468">
        <v>936.12529796000001</v>
      </c>
      <c r="AE70" s="468">
        <v>940.35436530000004</v>
      </c>
      <c r="AF70" s="468">
        <v>925.05290889000003</v>
      </c>
      <c r="AG70" s="468">
        <v>920.57630768000001</v>
      </c>
      <c r="AH70" s="468">
        <v>940.34003266000002</v>
      </c>
      <c r="AI70" s="468">
        <v>958.66566488000001</v>
      </c>
      <c r="AJ70" s="468">
        <v>970.87286564999999</v>
      </c>
      <c r="AK70" s="468">
        <v>975.70793155000001</v>
      </c>
      <c r="AL70" s="468">
        <v>989.07895547999999</v>
      </c>
      <c r="AM70" s="468">
        <v>1017.3093062</v>
      </c>
      <c r="AN70" s="468">
        <v>1072.0952444</v>
      </c>
      <c r="AO70" s="468">
        <v>1106.3141154</v>
      </c>
      <c r="AP70" s="468">
        <v>1116.2469140999999</v>
      </c>
      <c r="AQ70" s="468">
        <v>1116.0805957</v>
      </c>
      <c r="AR70" s="468">
        <v>1110.2056772000001</v>
      </c>
      <c r="AS70" s="468">
        <v>1108.8086389</v>
      </c>
      <c r="AT70" s="468">
        <v>1106.6897985999999</v>
      </c>
      <c r="AU70" s="468">
        <v>1095.3986488999999</v>
      </c>
      <c r="AV70" s="468">
        <v>1102.3021897000001</v>
      </c>
      <c r="AW70" s="468">
        <v>1111.5807772000001</v>
      </c>
      <c r="AX70" s="468">
        <v>1123.3501558</v>
      </c>
      <c r="AY70" s="468">
        <v>1138.5888967999999</v>
      </c>
      <c r="AZ70" s="468">
        <v>1156.9510929999999</v>
      </c>
      <c r="BA70" s="355" t="s">
        <v>1339</v>
      </c>
      <c r="BB70" s="355" t="s">
        <v>1339</v>
      </c>
      <c r="BC70" s="355" t="s">
        <v>1339</v>
      </c>
      <c r="BD70" s="355" t="s">
        <v>1339</v>
      </c>
      <c r="BE70" s="355" t="s">
        <v>1339</v>
      </c>
      <c r="BF70" s="355" t="s">
        <v>1339</v>
      </c>
      <c r="BG70" s="355" t="s">
        <v>1339</v>
      </c>
      <c r="BH70" s="355" t="s">
        <v>1339</v>
      </c>
      <c r="BI70" s="355" t="s">
        <v>1339</v>
      </c>
      <c r="BJ70" s="355" t="s">
        <v>1339</v>
      </c>
      <c r="BK70" s="355" t="s">
        <v>1339</v>
      </c>
      <c r="BL70" s="355" t="s">
        <v>1339</v>
      </c>
      <c r="BM70" s="355" t="s">
        <v>1339</v>
      </c>
      <c r="BN70" s="355" t="s">
        <v>1339</v>
      </c>
      <c r="BO70" s="355" t="s">
        <v>1339</v>
      </c>
      <c r="BP70" s="355" t="s">
        <v>1339</v>
      </c>
      <c r="BQ70" s="355" t="s">
        <v>1339</v>
      </c>
      <c r="BR70" s="355" t="s">
        <v>1339</v>
      </c>
      <c r="BS70" s="355" t="s">
        <v>1339</v>
      </c>
      <c r="BT70" s="355" t="s">
        <v>1339</v>
      </c>
      <c r="BU70" s="355" t="s">
        <v>1339</v>
      </c>
      <c r="BV70" s="355" t="s">
        <v>1339</v>
      </c>
    </row>
    <row r="71" spans="1:74" ht="11.1" customHeight="1" x14ac:dyDescent="0.2">
      <c r="A71" s="267" t="s">
        <v>1281</v>
      </c>
      <c r="B71" s="554" t="s">
        <v>1078</v>
      </c>
      <c r="C71" s="468">
        <v>49.138595328999997</v>
      </c>
      <c r="D71" s="468">
        <v>48.037544337999996</v>
      </c>
      <c r="E71" s="468">
        <v>45.677445313</v>
      </c>
      <c r="F71" s="468">
        <v>43.430350484999998</v>
      </c>
      <c r="G71" s="468">
        <v>45.088953621000002</v>
      </c>
      <c r="H71" s="468">
        <v>48.464184420000002</v>
      </c>
      <c r="I71" s="468">
        <v>51.201333083000002</v>
      </c>
      <c r="J71" s="468">
        <v>52.896978988999997</v>
      </c>
      <c r="K71" s="468">
        <v>54.927287280000002</v>
      </c>
      <c r="L71" s="468">
        <v>56.337406375</v>
      </c>
      <c r="M71" s="468">
        <v>56.475486031999999</v>
      </c>
      <c r="N71" s="468">
        <v>57.264497331000001</v>
      </c>
      <c r="O71" s="468">
        <v>58.454777237999998</v>
      </c>
      <c r="P71" s="468">
        <v>59.383879739999998</v>
      </c>
      <c r="Q71" s="468">
        <v>61.358589827000003</v>
      </c>
      <c r="R71" s="468">
        <v>64.539378443000004</v>
      </c>
      <c r="S71" s="468">
        <v>68.679327689000004</v>
      </c>
      <c r="T71" s="468">
        <v>72.741576594999998</v>
      </c>
      <c r="U71" s="468">
        <v>75.024423228000003</v>
      </c>
      <c r="V71" s="468">
        <v>75.485470606000007</v>
      </c>
      <c r="W71" s="468">
        <v>73.963523722000005</v>
      </c>
      <c r="X71" s="468">
        <v>73.592628304000002</v>
      </c>
      <c r="Y71" s="468">
        <v>68.913697825</v>
      </c>
      <c r="Z71" s="468">
        <v>64.771407714999995</v>
      </c>
      <c r="AA71" s="468">
        <v>61.669577852000003</v>
      </c>
      <c r="AB71" s="468">
        <v>58.171489389999998</v>
      </c>
      <c r="AC71" s="468">
        <v>57.426459583000003</v>
      </c>
      <c r="AD71" s="468">
        <v>57.625471023000003</v>
      </c>
      <c r="AE71" s="468">
        <v>62.697193783000003</v>
      </c>
      <c r="AF71" s="468">
        <v>66.447203100999999</v>
      </c>
      <c r="AG71" s="468">
        <v>69.208927728999996</v>
      </c>
      <c r="AH71" s="468">
        <v>70.302269676999998</v>
      </c>
      <c r="AI71" s="468">
        <v>69.841042608999999</v>
      </c>
      <c r="AJ71" s="468">
        <v>67.182889912999997</v>
      </c>
      <c r="AK71" s="468">
        <v>63.288250509000001</v>
      </c>
      <c r="AL71" s="468">
        <v>59.569978798999998</v>
      </c>
      <c r="AM71" s="468">
        <v>56.878980726999998</v>
      </c>
      <c r="AN71" s="468">
        <v>56.171593412</v>
      </c>
      <c r="AO71" s="468">
        <v>57.768454470999998</v>
      </c>
      <c r="AP71" s="468">
        <v>61.637972765000001</v>
      </c>
      <c r="AQ71" s="468">
        <v>65.825127787</v>
      </c>
      <c r="AR71" s="468">
        <v>69.028896012000004</v>
      </c>
      <c r="AS71" s="468">
        <v>70.597985772000001</v>
      </c>
      <c r="AT71" s="468">
        <v>70.720756976999994</v>
      </c>
      <c r="AU71" s="468">
        <v>69.749984080999994</v>
      </c>
      <c r="AV71" s="468">
        <v>67.992505370999993</v>
      </c>
      <c r="AW71" s="468">
        <v>66.065012379999999</v>
      </c>
      <c r="AX71" s="468">
        <v>64.181352716999996</v>
      </c>
      <c r="AY71" s="468">
        <v>62.306488131999998</v>
      </c>
      <c r="AZ71" s="468">
        <v>60.555265511000002</v>
      </c>
      <c r="BA71" s="355" t="s">
        <v>1339</v>
      </c>
      <c r="BB71" s="355" t="s">
        <v>1339</v>
      </c>
      <c r="BC71" s="355" t="s">
        <v>1339</v>
      </c>
      <c r="BD71" s="355" t="s">
        <v>1339</v>
      </c>
      <c r="BE71" s="355" t="s">
        <v>1339</v>
      </c>
      <c r="BF71" s="355" t="s">
        <v>1339</v>
      </c>
      <c r="BG71" s="355" t="s">
        <v>1339</v>
      </c>
      <c r="BH71" s="355" t="s">
        <v>1339</v>
      </c>
      <c r="BI71" s="355" t="s">
        <v>1339</v>
      </c>
      <c r="BJ71" s="355" t="s">
        <v>1339</v>
      </c>
      <c r="BK71" s="355" t="s">
        <v>1339</v>
      </c>
      <c r="BL71" s="355" t="s">
        <v>1339</v>
      </c>
      <c r="BM71" s="355" t="s">
        <v>1339</v>
      </c>
      <c r="BN71" s="355" t="s">
        <v>1339</v>
      </c>
      <c r="BO71" s="355" t="s">
        <v>1339</v>
      </c>
      <c r="BP71" s="355" t="s">
        <v>1339</v>
      </c>
      <c r="BQ71" s="355" t="s">
        <v>1339</v>
      </c>
      <c r="BR71" s="355" t="s">
        <v>1339</v>
      </c>
      <c r="BS71" s="355" t="s">
        <v>1339</v>
      </c>
      <c r="BT71" s="355" t="s">
        <v>1339</v>
      </c>
      <c r="BU71" s="355" t="s">
        <v>1339</v>
      </c>
      <c r="BV71" s="355" t="s">
        <v>1339</v>
      </c>
    </row>
    <row r="72" spans="1:74" ht="11.1" customHeight="1" x14ac:dyDescent="0.2">
      <c r="A72" s="267" t="s">
        <v>1282</v>
      </c>
      <c r="B72" s="554" t="s">
        <v>1080</v>
      </c>
      <c r="C72" s="468">
        <v>294.40880300999999</v>
      </c>
      <c r="D72" s="468">
        <v>313.06303503999999</v>
      </c>
      <c r="E72" s="468">
        <v>321.48943227000001</v>
      </c>
      <c r="F72" s="468">
        <v>324.07463265000001</v>
      </c>
      <c r="G72" s="468">
        <v>336.42861246000001</v>
      </c>
      <c r="H72" s="468">
        <v>340.97185173000003</v>
      </c>
      <c r="I72" s="468">
        <v>343.21243506000002</v>
      </c>
      <c r="J72" s="468">
        <v>360.79460121</v>
      </c>
      <c r="K72" s="468">
        <v>375.53345517999998</v>
      </c>
      <c r="L72" s="468">
        <v>371.40913705000003</v>
      </c>
      <c r="M72" s="468">
        <v>381.74548170000003</v>
      </c>
      <c r="N72" s="468">
        <v>401.62661445999998</v>
      </c>
      <c r="O72" s="468">
        <v>396.62200559000001</v>
      </c>
      <c r="P72" s="468">
        <v>390.69886646999998</v>
      </c>
      <c r="Q72" s="468">
        <v>370.69645430000003</v>
      </c>
      <c r="R72" s="468">
        <v>342.30010851999998</v>
      </c>
      <c r="S72" s="468">
        <v>328.00831762000001</v>
      </c>
      <c r="T72" s="468">
        <v>324.12048623999999</v>
      </c>
      <c r="U72" s="468">
        <v>319.75526529000001</v>
      </c>
      <c r="V72" s="468">
        <v>317.05889891999999</v>
      </c>
      <c r="W72" s="468">
        <v>317.10930583999999</v>
      </c>
      <c r="X72" s="468">
        <v>323.43749554999999</v>
      </c>
      <c r="Y72" s="468">
        <v>327.66061268999999</v>
      </c>
      <c r="Z72" s="468">
        <v>338.97697515999999</v>
      </c>
      <c r="AA72" s="468">
        <v>345.31877965000001</v>
      </c>
      <c r="AB72" s="468">
        <v>344.57526497999999</v>
      </c>
      <c r="AC72" s="468">
        <v>334.84282860000002</v>
      </c>
      <c r="AD72" s="468">
        <v>330.13935931999998</v>
      </c>
      <c r="AE72" s="468">
        <v>307.59892671</v>
      </c>
      <c r="AF72" s="468">
        <v>294.19092676999998</v>
      </c>
      <c r="AG72" s="468">
        <v>296.42582193999999</v>
      </c>
      <c r="AH72" s="468">
        <v>287.9519439</v>
      </c>
      <c r="AI72" s="468">
        <v>278.73298022</v>
      </c>
      <c r="AJ72" s="468">
        <v>280.11372884000002</v>
      </c>
      <c r="AK72" s="468">
        <v>296.36145032000002</v>
      </c>
      <c r="AL72" s="468">
        <v>315.08391619000002</v>
      </c>
      <c r="AM72" s="468">
        <v>329.20290449999999</v>
      </c>
      <c r="AN72" s="468">
        <v>339.05692599000002</v>
      </c>
      <c r="AO72" s="468">
        <v>347.35944219999999</v>
      </c>
      <c r="AP72" s="468">
        <v>360.07699130999998</v>
      </c>
      <c r="AQ72" s="468">
        <v>370.73511515000001</v>
      </c>
      <c r="AR72" s="468">
        <v>374.22850162999998</v>
      </c>
      <c r="AS72" s="468">
        <v>371.14581056999998</v>
      </c>
      <c r="AT72" s="468">
        <v>365.90247420999998</v>
      </c>
      <c r="AU72" s="468">
        <v>361.54939422000001</v>
      </c>
      <c r="AV72" s="468">
        <v>359.42120236</v>
      </c>
      <c r="AW72" s="468">
        <v>357.52263585999998</v>
      </c>
      <c r="AX72" s="468">
        <v>355.93047117999998</v>
      </c>
      <c r="AY72" s="468">
        <v>354.64132159000002</v>
      </c>
      <c r="AZ72" s="468">
        <v>353.81483694000002</v>
      </c>
      <c r="BA72" s="355" t="s">
        <v>1339</v>
      </c>
      <c r="BB72" s="355" t="s">
        <v>1339</v>
      </c>
      <c r="BC72" s="355" t="s">
        <v>1339</v>
      </c>
      <c r="BD72" s="355" t="s">
        <v>1339</v>
      </c>
      <c r="BE72" s="355" t="s">
        <v>1339</v>
      </c>
      <c r="BF72" s="355" t="s">
        <v>1339</v>
      </c>
      <c r="BG72" s="355" t="s">
        <v>1339</v>
      </c>
      <c r="BH72" s="355" t="s">
        <v>1339</v>
      </c>
      <c r="BI72" s="355" t="s">
        <v>1339</v>
      </c>
      <c r="BJ72" s="355" t="s">
        <v>1339</v>
      </c>
      <c r="BK72" s="355" t="s">
        <v>1339</v>
      </c>
      <c r="BL72" s="355" t="s">
        <v>1339</v>
      </c>
      <c r="BM72" s="355" t="s">
        <v>1339</v>
      </c>
      <c r="BN72" s="355" t="s">
        <v>1339</v>
      </c>
      <c r="BO72" s="355" t="s">
        <v>1339</v>
      </c>
      <c r="BP72" s="355" t="s">
        <v>1339</v>
      </c>
      <c r="BQ72" s="355" t="s">
        <v>1339</v>
      </c>
      <c r="BR72" s="355" t="s">
        <v>1339</v>
      </c>
      <c r="BS72" s="355" t="s">
        <v>1339</v>
      </c>
      <c r="BT72" s="355" t="s">
        <v>1339</v>
      </c>
      <c r="BU72" s="355" t="s">
        <v>1339</v>
      </c>
      <c r="BV72" s="355" t="s">
        <v>1339</v>
      </c>
    </row>
    <row r="73" spans="1:74" ht="11.1" customHeight="1" x14ac:dyDescent="0.2">
      <c r="A73" s="267" t="s">
        <v>1283</v>
      </c>
      <c r="B73" s="554" t="s">
        <v>1082</v>
      </c>
      <c r="C73" s="468">
        <v>824.61908814000003</v>
      </c>
      <c r="D73" s="468">
        <v>840.47796398000003</v>
      </c>
      <c r="E73" s="468">
        <v>849.13125317000004</v>
      </c>
      <c r="F73" s="468">
        <v>855.83840263000002</v>
      </c>
      <c r="G73" s="468">
        <v>877.38672718999999</v>
      </c>
      <c r="H73" s="468">
        <v>914.98344669000005</v>
      </c>
      <c r="I73" s="468">
        <v>953.23045883999998</v>
      </c>
      <c r="J73" s="468">
        <v>971.07199151999998</v>
      </c>
      <c r="K73" s="468">
        <v>964.27897272999996</v>
      </c>
      <c r="L73" s="468">
        <v>970.25020440000003</v>
      </c>
      <c r="M73" s="468">
        <v>995.32931277</v>
      </c>
      <c r="N73" s="468">
        <v>1010.1492066</v>
      </c>
      <c r="O73" s="468">
        <v>1010.9131109</v>
      </c>
      <c r="P73" s="468">
        <v>997.55188673999999</v>
      </c>
      <c r="Q73" s="468">
        <v>980.66206351999995</v>
      </c>
      <c r="R73" s="468">
        <v>956.95012626000005</v>
      </c>
      <c r="S73" s="468">
        <v>935.22976071999994</v>
      </c>
      <c r="T73" s="468">
        <v>902.84439344999998</v>
      </c>
      <c r="U73" s="468">
        <v>859.06952510999997</v>
      </c>
      <c r="V73" s="468">
        <v>818.31143684999995</v>
      </c>
      <c r="W73" s="468">
        <v>788.64674365999997</v>
      </c>
      <c r="X73" s="468">
        <v>762.16676801000006</v>
      </c>
      <c r="Y73" s="468">
        <v>771.16080106000004</v>
      </c>
      <c r="Z73" s="468">
        <v>773.09352827999999</v>
      </c>
      <c r="AA73" s="468">
        <v>724.72824294999998</v>
      </c>
      <c r="AB73" s="468">
        <v>676.05431880000003</v>
      </c>
      <c r="AC73" s="468">
        <v>640.06888222999999</v>
      </c>
      <c r="AD73" s="468">
        <v>602.49362197000005</v>
      </c>
      <c r="AE73" s="468">
        <v>588.90250448999996</v>
      </c>
      <c r="AF73" s="468">
        <v>535.98623868000004</v>
      </c>
      <c r="AG73" s="468">
        <v>519.14620792999995</v>
      </c>
      <c r="AH73" s="468">
        <v>507.00352250999998</v>
      </c>
      <c r="AI73" s="468">
        <v>512.61532986999998</v>
      </c>
      <c r="AJ73" s="468">
        <v>518.99064583999996</v>
      </c>
      <c r="AK73" s="468">
        <v>527.75366788999997</v>
      </c>
      <c r="AL73" s="468">
        <v>544.88708036000003</v>
      </c>
      <c r="AM73" s="468">
        <v>571.95181205999995</v>
      </c>
      <c r="AN73" s="468">
        <v>606.8305259</v>
      </c>
      <c r="AO73" s="468">
        <v>639.95424817000003</v>
      </c>
      <c r="AP73" s="468">
        <v>675.68432761999998</v>
      </c>
      <c r="AQ73" s="468">
        <v>707.75462427000002</v>
      </c>
      <c r="AR73" s="468">
        <v>728.77945265000005</v>
      </c>
      <c r="AS73" s="468">
        <v>736.44706914999995</v>
      </c>
      <c r="AT73" s="468">
        <v>744.10525568000003</v>
      </c>
      <c r="AU73" s="468">
        <v>760.79936463000001</v>
      </c>
      <c r="AV73" s="468">
        <v>780.32658973000002</v>
      </c>
      <c r="AW73" s="468">
        <v>799.06782549000002</v>
      </c>
      <c r="AX73" s="468">
        <v>817.34094727000002</v>
      </c>
      <c r="AY73" s="468">
        <v>836.75136091000002</v>
      </c>
      <c r="AZ73" s="468">
        <v>856.58704297999998</v>
      </c>
      <c r="BA73" s="355" t="s">
        <v>1339</v>
      </c>
      <c r="BB73" s="355" t="s">
        <v>1339</v>
      </c>
      <c r="BC73" s="355" t="s">
        <v>1339</v>
      </c>
      <c r="BD73" s="355" t="s">
        <v>1339</v>
      </c>
      <c r="BE73" s="355" t="s">
        <v>1339</v>
      </c>
      <c r="BF73" s="355" t="s">
        <v>1339</v>
      </c>
      <c r="BG73" s="355" t="s">
        <v>1339</v>
      </c>
      <c r="BH73" s="355" t="s">
        <v>1339</v>
      </c>
      <c r="BI73" s="355" t="s">
        <v>1339</v>
      </c>
      <c r="BJ73" s="355" t="s">
        <v>1339</v>
      </c>
      <c r="BK73" s="355" t="s">
        <v>1339</v>
      </c>
      <c r="BL73" s="355" t="s">
        <v>1339</v>
      </c>
      <c r="BM73" s="355" t="s">
        <v>1339</v>
      </c>
      <c r="BN73" s="355" t="s">
        <v>1339</v>
      </c>
      <c r="BO73" s="355" t="s">
        <v>1339</v>
      </c>
      <c r="BP73" s="355" t="s">
        <v>1339</v>
      </c>
      <c r="BQ73" s="355" t="s">
        <v>1339</v>
      </c>
      <c r="BR73" s="355" t="s">
        <v>1339</v>
      </c>
      <c r="BS73" s="355" t="s">
        <v>1339</v>
      </c>
      <c r="BT73" s="355" t="s">
        <v>1339</v>
      </c>
      <c r="BU73" s="355" t="s">
        <v>1339</v>
      </c>
      <c r="BV73" s="355" t="s">
        <v>1339</v>
      </c>
    </row>
    <row r="74" spans="1:74" ht="11.1" customHeight="1" x14ac:dyDescent="0.2">
      <c r="A74" s="267" t="s">
        <v>1284</v>
      </c>
      <c r="B74" s="554" t="s">
        <v>1084</v>
      </c>
      <c r="C74" s="468">
        <v>758.33557785999994</v>
      </c>
      <c r="D74" s="468">
        <v>776.59049273000005</v>
      </c>
      <c r="E74" s="468">
        <v>785.12271020000003</v>
      </c>
      <c r="F74" s="468">
        <v>792.11323139000001</v>
      </c>
      <c r="G74" s="468">
        <v>815.05960090999997</v>
      </c>
      <c r="H74" s="468">
        <v>825.93903325999997</v>
      </c>
      <c r="I74" s="468">
        <v>829.47245989999999</v>
      </c>
      <c r="J74" s="468">
        <v>840.19513684000003</v>
      </c>
      <c r="K74" s="468">
        <v>848.29100607999999</v>
      </c>
      <c r="L74" s="468">
        <v>834.21774177999998</v>
      </c>
      <c r="M74" s="468">
        <v>834.65779958999997</v>
      </c>
      <c r="N74" s="468">
        <v>846.14085153999997</v>
      </c>
      <c r="O74" s="468">
        <v>838.35723858999995</v>
      </c>
      <c r="P74" s="468">
        <v>837.56688925000003</v>
      </c>
      <c r="Q74" s="468">
        <v>834.02680429999998</v>
      </c>
      <c r="R74" s="468">
        <v>831.14612433000002</v>
      </c>
      <c r="S74" s="468">
        <v>836.14364140999999</v>
      </c>
      <c r="T74" s="468">
        <v>842.70414195000001</v>
      </c>
      <c r="U74" s="468">
        <v>847.67779015999997</v>
      </c>
      <c r="V74" s="468">
        <v>845.78040784999996</v>
      </c>
      <c r="W74" s="468">
        <v>841.84274870000002</v>
      </c>
      <c r="X74" s="468">
        <v>846.49314699000001</v>
      </c>
      <c r="Y74" s="468">
        <v>839.79932671999995</v>
      </c>
      <c r="Z74" s="468">
        <v>832.10793295999997</v>
      </c>
      <c r="AA74" s="468">
        <v>854.60745152000004</v>
      </c>
      <c r="AB74" s="468">
        <v>881.12966232999997</v>
      </c>
      <c r="AC74" s="468">
        <v>912.32934359000001</v>
      </c>
      <c r="AD74" s="468">
        <v>947.00355072000002</v>
      </c>
      <c r="AE74" s="468">
        <v>963.15744629000005</v>
      </c>
      <c r="AF74" s="468">
        <v>998.84285967000005</v>
      </c>
      <c r="AG74" s="468">
        <v>979.2064292</v>
      </c>
      <c r="AH74" s="468">
        <v>957.80635313000005</v>
      </c>
      <c r="AI74" s="468">
        <v>921.82143891999999</v>
      </c>
      <c r="AJ74" s="468">
        <v>888.80464115999996</v>
      </c>
      <c r="AK74" s="468">
        <v>869.39263030999996</v>
      </c>
      <c r="AL74" s="468">
        <v>870.05754820000004</v>
      </c>
      <c r="AM74" s="468">
        <v>880.98222569999996</v>
      </c>
      <c r="AN74" s="468">
        <v>900.75267719999999</v>
      </c>
      <c r="AO74" s="468">
        <v>921.89974472999995</v>
      </c>
      <c r="AP74" s="468">
        <v>943.10418286000004</v>
      </c>
      <c r="AQ74" s="468">
        <v>956.97040380999999</v>
      </c>
      <c r="AR74" s="468">
        <v>956.51864178000005</v>
      </c>
      <c r="AS74" s="468">
        <v>949.01877933000003</v>
      </c>
      <c r="AT74" s="468">
        <v>939.52505167000004</v>
      </c>
      <c r="AU74" s="468">
        <v>930.02118500999995</v>
      </c>
      <c r="AV74" s="468">
        <v>928.15435879999995</v>
      </c>
      <c r="AW74" s="468">
        <v>927.92484029000002</v>
      </c>
      <c r="AX74" s="468">
        <v>928.99771539999995</v>
      </c>
      <c r="AY74" s="468">
        <v>931.12440923999998</v>
      </c>
      <c r="AZ74" s="468">
        <v>934.14018257999999</v>
      </c>
      <c r="BA74" s="355" t="s">
        <v>1339</v>
      </c>
      <c r="BB74" s="355" t="s">
        <v>1339</v>
      </c>
      <c r="BC74" s="355" t="s">
        <v>1339</v>
      </c>
      <c r="BD74" s="355" t="s">
        <v>1339</v>
      </c>
      <c r="BE74" s="355" t="s">
        <v>1339</v>
      </c>
      <c r="BF74" s="355" t="s">
        <v>1339</v>
      </c>
      <c r="BG74" s="355" t="s">
        <v>1339</v>
      </c>
      <c r="BH74" s="355" t="s">
        <v>1339</v>
      </c>
      <c r="BI74" s="355" t="s">
        <v>1339</v>
      </c>
      <c r="BJ74" s="355" t="s">
        <v>1339</v>
      </c>
      <c r="BK74" s="355" t="s">
        <v>1339</v>
      </c>
      <c r="BL74" s="355" t="s">
        <v>1339</v>
      </c>
      <c r="BM74" s="355" t="s">
        <v>1339</v>
      </c>
      <c r="BN74" s="355" t="s">
        <v>1339</v>
      </c>
      <c r="BO74" s="355" t="s">
        <v>1339</v>
      </c>
      <c r="BP74" s="355" t="s">
        <v>1339</v>
      </c>
      <c r="BQ74" s="355" t="s">
        <v>1339</v>
      </c>
      <c r="BR74" s="355" t="s">
        <v>1339</v>
      </c>
      <c r="BS74" s="355" t="s">
        <v>1339</v>
      </c>
      <c r="BT74" s="355" t="s">
        <v>1339</v>
      </c>
      <c r="BU74" s="355" t="s">
        <v>1339</v>
      </c>
      <c r="BV74" s="355" t="s">
        <v>1339</v>
      </c>
    </row>
    <row r="75" spans="1:74" ht="11.1" customHeight="1" x14ac:dyDescent="0.2">
      <c r="A75" s="267" t="s">
        <v>1285</v>
      </c>
      <c r="B75" s="554" t="s">
        <v>1547</v>
      </c>
      <c r="C75" s="468">
        <v>327.84276863999997</v>
      </c>
      <c r="D75" s="468">
        <v>348.39088355000001</v>
      </c>
      <c r="E75" s="468">
        <v>368.04890296000002</v>
      </c>
      <c r="F75" s="468">
        <v>386.25820286999999</v>
      </c>
      <c r="G75" s="468">
        <v>403.55798682</v>
      </c>
      <c r="H75" s="468">
        <v>422.46130062999998</v>
      </c>
      <c r="I75" s="468">
        <v>435.94886494000002</v>
      </c>
      <c r="J75" s="468">
        <v>447.99914216000002</v>
      </c>
      <c r="K75" s="468">
        <v>448.07521688999998</v>
      </c>
      <c r="L75" s="468">
        <v>440.07289810999998</v>
      </c>
      <c r="M75" s="468">
        <v>429.17661607000002</v>
      </c>
      <c r="N75" s="468">
        <v>416.58563538999999</v>
      </c>
      <c r="O75" s="468">
        <v>401.96556835000001</v>
      </c>
      <c r="P75" s="468">
        <v>384.61954050000003</v>
      </c>
      <c r="Q75" s="468">
        <v>369.07573478</v>
      </c>
      <c r="R75" s="468">
        <v>356.47291594000001</v>
      </c>
      <c r="S75" s="468">
        <v>353.49954219</v>
      </c>
      <c r="T75" s="468">
        <v>364.70248783</v>
      </c>
      <c r="U75" s="468">
        <v>382.83724410000002</v>
      </c>
      <c r="V75" s="468">
        <v>393.99055184999997</v>
      </c>
      <c r="W75" s="468">
        <v>391.86901875000001</v>
      </c>
      <c r="X75" s="468">
        <v>392.40563085999997</v>
      </c>
      <c r="Y75" s="468">
        <v>373.77937488999999</v>
      </c>
      <c r="Z75" s="468">
        <v>367.68688587000003</v>
      </c>
      <c r="AA75" s="468">
        <v>350.17945871000001</v>
      </c>
      <c r="AB75" s="468">
        <v>331.36593491000002</v>
      </c>
      <c r="AC75" s="468">
        <v>311.00620220000002</v>
      </c>
      <c r="AD75" s="468">
        <v>294.91437067999999</v>
      </c>
      <c r="AE75" s="468">
        <v>284.81410804000001</v>
      </c>
      <c r="AF75" s="468">
        <v>279.85402247000002</v>
      </c>
      <c r="AG75" s="468">
        <v>295.00092726000003</v>
      </c>
      <c r="AH75" s="468">
        <v>311.51817598000002</v>
      </c>
      <c r="AI75" s="468">
        <v>337.92107358999999</v>
      </c>
      <c r="AJ75" s="468">
        <v>366.38621667000001</v>
      </c>
      <c r="AK75" s="468">
        <v>391.99455689000001</v>
      </c>
      <c r="AL75" s="468">
        <v>409.79408660000001</v>
      </c>
      <c r="AM75" s="468">
        <v>421.09105306999999</v>
      </c>
      <c r="AN75" s="468">
        <v>421.83931138000003</v>
      </c>
      <c r="AO75" s="468">
        <v>414.00315522</v>
      </c>
      <c r="AP75" s="468">
        <v>401.94917634000001</v>
      </c>
      <c r="AQ75" s="468">
        <v>391.85946948999998</v>
      </c>
      <c r="AR75" s="468">
        <v>389.54523010999998</v>
      </c>
      <c r="AS75" s="468">
        <v>395.08850383999999</v>
      </c>
      <c r="AT75" s="468">
        <v>402.04437309999997</v>
      </c>
      <c r="AU75" s="468">
        <v>406.08418252000001</v>
      </c>
      <c r="AV75" s="468">
        <v>407.83590980999998</v>
      </c>
      <c r="AW75" s="468">
        <v>409.29371325</v>
      </c>
      <c r="AX75" s="468">
        <v>410.30765367999999</v>
      </c>
      <c r="AY75" s="468">
        <v>410.85306051999999</v>
      </c>
      <c r="AZ75" s="468">
        <v>410.83078394</v>
      </c>
      <c r="BA75" s="355" t="s">
        <v>1339</v>
      </c>
      <c r="BB75" s="355" t="s">
        <v>1339</v>
      </c>
      <c r="BC75" s="355" t="s">
        <v>1339</v>
      </c>
      <c r="BD75" s="355" t="s">
        <v>1339</v>
      </c>
      <c r="BE75" s="355" t="s">
        <v>1339</v>
      </c>
      <c r="BF75" s="355" t="s">
        <v>1339</v>
      </c>
      <c r="BG75" s="355" t="s">
        <v>1339</v>
      </c>
      <c r="BH75" s="355" t="s">
        <v>1339</v>
      </c>
      <c r="BI75" s="355" t="s">
        <v>1339</v>
      </c>
      <c r="BJ75" s="355" t="s">
        <v>1339</v>
      </c>
      <c r="BK75" s="355" t="s">
        <v>1339</v>
      </c>
      <c r="BL75" s="355" t="s">
        <v>1339</v>
      </c>
      <c r="BM75" s="355" t="s">
        <v>1339</v>
      </c>
      <c r="BN75" s="355" t="s">
        <v>1339</v>
      </c>
      <c r="BO75" s="355" t="s">
        <v>1339</v>
      </c>
      <c r="BP75" s="355" t="s">
        <v>1339</v>
      </c>
      <c r="BQ75" s="355" t="s">
        <v>1339</v>
      </c>
      <c r="BR75" s="355" t="s">
        <v>1339</v>
      </c>
      <c r="BS75" s="355" t="s">
        <v>1339</v>
      </c>
      <c r="BT75" s="355" t="s">
        <v>1339</v>
      </c>
      <c r="BU75" s="355" t="s">
        <v>1339</v>
      </c>
      <c r="BV75" s="355" t="s">
        <v>1339</v>
      </c>
    </row>
    <row r="76" spans="1:74" ht="11.1" customHeight="1" x14ac:dyDescent="0.2">
      <c r="A76" s="267"/>
      <c r="B76" s="620"/>
      <c r="C76" s="631"/>
      <c r="D76" s="631"/>
      <c r="E76" s="631"/>
      <c r="F76" s="631"/>
      <c r="G76" s="631"/>
      <c r="H76" s="631"/>
      <c r="I76" s="631"/>
      <c r="J76" s="631"/>
      <c r="K76" s="631"/>
      <c r="L76" s="631"/>
      <c r="M76" s="631"/>
      <c r="N76" s="631"/>
      <c r="O76" s="631"/>
      <c r="P76" s="631"/>
      <c r="Q76" s="631"/>
      <c r="R76" s="631"/>
      <c r="S76" s="631"/>
      <c r="T76" s="631"/>
      <c r="U76" s="631"/>
      <c r="V76" s="631"/>
      <c r="W76" s="631"/>
      <c r="X76" s="631"/>
      <c r="Y76" s="631"/>
      <c r="Z76" s="631"/>
      <c r="AA76" s="631"/>
      <c r="AB76" s="631"/>
      <c r="AC76" s="631"/>
      <c r="AD76" s="631"/>
      <c r="AE76" s="631"/>
      <c r="AF76" s="631"/>
      <c r="AG76" s="631"/>
      <c r="AH76" s="631"/>
      <c r="AI76" s="631"/>
      <c r="AJ76" s="631"/>
      <c r="AK76" s="631"/>
      <c r="AL76" s="631"/>
      <c r="AM76" s="631"/>
      <c r="AN76" s="631"/>
      <c r="AO76" s="631"/>
      <c r="AP76" s="631"/>
      <c r="AQ76" s="631"/>
      <c r="AR76" s="631"/>
      <c r="AS76" s="631"/>
      <c r="AT76" s="631"/>
      <c r="AU76" s="631"/>
      <c r="AV76" s="631"/>
      <c r="AW76" s="631"/>
      <c r="AX76" s="631"/>
      <c r="AY76" s="631"/>
      <c r="AZ76" s="631"/>
      <c r="BA76" s="354"/>
      <c r="BB76" s="354"/>
      <c r="BC76" s="354"/>
      <c r="BD76" s="354"/>
      <c r="BE76" s="354"/>
      <c r="BF76" s="354"/>
      <c r="BG76" s="354"/>
      <c r="BH76" s="354"/>
      <c r="BI76" s="354"/>
      <c r="BJ76" s="354"/>
      <c r="BK76" s="354"/>
      <c r="BL76" s="354"/>
      <c r="BM76" s="354"/>
      <c r="BN76" s="354"/>
      <c r="BO76" s="354"/>
      <c r="BP76" s="354"/>
      <c r="BQ76" s="354"/>
      <c r="BR76" s="354"/>
      <c r="BS76" s="354"/>
      <c r="BT76" s="354"/>
      <c r="BU76" s="354"/>
      <c r="BV76" s="354"/>
    </row>
    <row r="77" spans="1:74" ht="11.1" customHeight="1" x14ac:dyDescent="0.2">
      <c r="A77" s="267"/>
      <c r="B77" s="37" t="s">
        <v>1341</v>
      </c>
      <c r="C77" s="631"/>
      <c r="D77" s="631"/>
      <c r="E77" s="631"/>
      <c r="F77" s="631"/>
      <c r="G77" s="631"/>
      <c r="H77" s="631"/>
      <c r="I77" s="631"/>
      <c r="J77" s="631"/>
      <c r="K77" s="631"/>
      <c r="L77" s="631"/>
      <c r="M77" s="631"/>
      <c r="N77" s="631"/>
      <c r="O77" s="631"/>
      <c r="P77" s="631"/>
      <c r="Q77" s="631"/>
      <c r="R77" s="631"/>
      <c r="S77" s="631"/>
      <c r="T77" s="631"/>
      <c r="U77" s="631"/>
      <c r="V77" s="631"/>
      <c r="W77" s="631"/>
      <c r="X77" s="631"/>
      <c r="Y77" s="631"/>
      <c r="Z77" s="631"/>
      <c r="AA77" s="631"/>
      <c r="AB77" s="631"/>
      <c r="AC77" s="631"/>
      <c r="AD77" s="631"/>
      <c r="AE77" s="631"/>
      <c r="AF77" s="631"/>
      <c r="AG77" s="631"/>
      <c r="AH77" s="631"/>
      <c r="AI77" s="631"/>
      <c r="AJ77" s="631"/>
      <c r="AK77" s="631"/>
      <c r="AL77" s="631"/>
      <c r="AM77" s="631"/>
      <c r="AN77" s="631"/>
      <c r="AO77" s="631"/>
      <c r="AP77" s="631"/>
      <c r="AQ77" s="631"/>
      <c r="AR77" s="631"/>
      <c r="AS77" s="631"/>
      <c r="AT77" s="631"/>
      <c r="AU77" s="631"/>
      <c r="AV77" s="631"/>
      <c r="AW77" s="631"/>
      <c r="AX77" s="631"/>
      <c r="AY77" s="631"/>
      <c r="AZ77" s="631"/>
      <c r="BA77" s="354"/>
      <c r="BB77" s="354"/>
      <c r="BC77" s="354"/>
      <c r="BD77" s="354"/>
      <c r="BE77" s="354"/>
      <c r="BF77" s="354"/>
      <c r="BG77" s="354"/>
      <c r="BH77" s="354"/>
      <c r="BI77" s="354"/>
      <c r="BJ77" s="354"/>
      <c r="BK77" s="354"/>
      <c r="BL77" s="354"/>
      <c r="BM77" s="354"/>
      <c r="BN77" s="354"/>
      <c r="BO77" s="354"/>
      <c r="BP77" s="354"/>
      <c r="BQ77" s="354"/>
      <c r="BR77" s="354"/>
      <c r="BS77" s="354"/>
      <c r="BT77" s="354"/>
      <c r="BU77" s="354"/>
      <c r="BV77" s="354"/>
    </row>
    <row r="78" spans="1:74" ht="11.1" customHeight="1" x14ac:dyDescent="0.2">
      <c r="A78" s="267" t="s">
        <v>1286</v>
      </c>
      <c r="B78" s="554" t="s">
        <v>1076</v>
      </c>
      <c r="C78" s="468">
        <v>27.768423988999999</v>
      </c>
      <c r="D78" s="468">
        <v>27.3015051</v>
      </c>
      <c r="E78" s="468">
        <v>25.131444425000002</v>
      </c>
      <c r="F78" s="468">
        <v>23.117282125999999</v>
      </c>
      <c r="G78" s="468">
        <v>23.350523894999998</v>
      </c>
      <c r="H78" s="468">
        <v>24.294229174000002</v>
      </c>
      <c r="I78" s="468">
        <v>24.774305503000001</v>
      </c>
      <c r="J78" s="468">
        <v>25.778399623999999</v>
      </c>
      <c r="K78" s="468">
        <v>27.324607624999999</v>
      </c>
      <c r="L78" s="468">
        <v>28.345545919999999</v>
      </c>
      <c r="M78" s="468">
        <v>27.922960289999999</v>
      </c>
      <c r="N78" s="468">
        <v>24.781881732999999</v>
      </c>
      <c r="O78" s="468">
        <v>24.587119046000002</v>
      </c>
      <c r="P78" s="468">
        <v>24.568730909999999</v>
      </c>
      <c r="Q78" s="468">
        <v>24.513070420999998</v>
      </c>
      <c r="R78" s="468">
        <v>24.735004181000001</v>
      </c>
      <c r="S78" s="468">
        <v>24.231792103</v>
      </c>
      <c r="T78" s="468">
        <v>23.313325520999999</v>
      </c>
      <c r="U78" s="468">
        <v>24.137511604</v>
      </c>
      <c r="V78" s="468">
        <v>25.150285842999999</v>
      </c>
      <c r="W78" s="468">
        <v>25.109487254000001</v>
      </c>
      <c r="X78" s="468">
        <v>27.160651724000001</v>
      </c>
      <c r="Y78" s="468">
        <v>28.638812182999999</v>
      </c>
      <c r="Z78" s="468">
        <v>29.186189234</v>
      </c>
      <c r="AA78" s="468">
        <v>26.822895210999999</v>
      </c>
      <c r="AB78" s="468">
        <v>25.694587462000001</v>
      </c>
      <c r="AC78" s="468">
        <v>24.857059873000001</v>
      </c>
      <c r="AD78" s="468">
        <v>21.770355767000002</v>
      </c>
      <c r="AE78" s="468">
        <v>21.868706169999999</v>
      </c>
      <c r="AF78" s="468">
        <v>22.56226607</v>
      </c>
      <c r="AG78" s="468">
        <v>23.604520709999999</v>
      </c>
      <c r="AH78" s="468">
        <v>26.120556463</v>
      </c>
      <c r="AI78" s="468">
        <v>25.909882835000001</v>
      </c>
      <c r="AJ78" s="468">
        <v>27.739224733</v>
      </c>
      <c r="AK78" s="468">
        <v>29.566907016999998</v>
      </c>
      <c r="AL78" s="468">
        <v>29.972089560000001</v>
      </c>
      <c r="AM78" s="468">
        <v>29.920861945999999</v>
      </c>
      <c r="AN78" s="468">
        <v>31.532213070000001</v>
      </c>
      <c r="AO78" s="468">
        <v>32.538650453999999</v>
      </c>
      <c r="AP78" s="468">
        <v>31.892768972999999</v>
      </c>
      <c r="AQ78" s="468">
        <v>31.888017019999999</v>
      </c>
      <c r="AR78" s="468">
        <v>30.005558841999999</v>
      </c>
      <c r="AS78" s="468">
        <v>30.80023997</v>
      </c>
      <c r="AT78" s="468">
        <v>30.741383294999999</v>
      </c>
      <c r="AU78" s="468">
        <v>31.297104255000001</v>
      </c>
      <c r="AV78" s="468">
        <v>30.619505269000001</v>
      </c>
      <c r="AW78" s="468">
        <v>30.042723709000001</v>
      </c>
      <c r="AX78" s="468">
        <v>30.360815022000001</v>
      </c>
      <c r="AY78" s="468">
        <v>29.962865704999999</v>
      </c>
      <c r="AZ78" s="468">
        <v>29.665412641</v>
      </c>
      <c r="BA78" s="355" t="s">
        <v>1339</v>
      </c>
      <c r="BB78" s="355" t="s">
        <v>1339</v>
      </c>
      <c r="BC78" s="355" t="s">
        <v>1339</v>
      </c>
      <c r="BD78" s="355" t="s">
        <v>1339</v>
      </c>
      <c r="BE78" s="355" t="s">
        <v>1339</v>
      </c>
      <c r="BF78" s="355" t="s">
        <v>1339</v>
      </c>
      <c r="BG78" s="355" t="s">
        <v>1339</v>
      </c>
      <c r="BH78" s="355" t="s">
        <v>1339</v>
      </c>
      <c r="BI78" s="355" t="s">
        <v>1339</v>
      </c>
      <c r="BJ78" s="355" t="s">
        <v>1339</v>
      </c>
      <c r="BK78" s="355" t="s">
        <v>1339</v>
      </c>
      <c r="BL78" s="355" t="s">
        <v>1339</v>
      </c>
      <c r="BM78" s="355" t="s">
        <v>1339</v>
      </c>
      <c r="BN78" s="355" t="s">
        <v>1339</v>
      </c>
      <c r="BO78" s="355" t="s">
        <v>1339</v>
      </c>
      <c r="BP78" s="355" t="s">
        <v>1339</v>
      </c>
      <c r="BQ78" s="355" t="s">
        <v>1339</v>
      </c>
      <c r="BR78" s="355" t="s">
        <v>1339</v>
      </c>
      <c r="BS78" s="355" t="s">
        <v>1339</v>
      </c>
      <c r="BT78" s="355" t="s">
        <v>1339</v>
      </c>
      <c r="BU78" s="355" t="s">
        <v>1339</v>
      </c>
      <c r="BV78" s="355" t="s">
        <v>1339</v>
      </c>
    </row>
    <row r="79" spans="1:74" ht="11.1" customHeight="1" x14ac:dyDescent="0.2">
      <c r="A79" s="267" t="s">
        <v>1287</v>
      </c>
      <c r="B79" s="554" t="s">
        <v>1078</v>
      </c>
      <c r="C79" s="468">
        <v>1.9655438132</v>
      </c>
      <c r="D79" s="468">
        <v>1.7791683088000001</v>
      </c>
      <c r="E79" s="468">
        <v>1.6917572338</v>
      </c>
      <c r="F79" s="468">
        <v>1.3160712268000001</v>
      </c>
      <c r="G79" s="468">
        <v>1.3261456947000001</v>
      </c>
      <c r="H79" s="468">
        <v>1.3846909834000001</v>
      </c>
      <c r="I79" s="468">
        <v>1.3474035021999999</v>
      </c>
      <c r="J79" s="468">
        <v>1.3920257628999999</v>
      </c>
      <c r="K79" s="468">
        <v>1.4454549284</v>
      </c>
      <c r="L79" s="468">
        <v>1.4445488814</v>
      </c>
      <c r="M79" s="468">
        <v>1.4118871507999999</v>
      </c>
      <c r="N79" s="468">
        <v>1.4683204444</v>
      </c>
      <c r="O79" s="468">
        <v>1.4257262741000001</v>
      </c>
      <c r="P79" s="468">
        <v>1.4483873107</v>
      </c>
      <c r="Q79" s="468">
        <v>1.4965509714</v>
      </c>
      <c r="R79" s="468">
        <v>1.5741311815000001</v>
      </c>
      <c r="S79" s="468">
        <v>1.6751055533999999</v>
      </c>
      <c r="T79" s="468">
        <v>1.8185394149</v>
      </c>
      <c r="U79" s="468">
        <v>2.0276871142999999</v>
      </c>
      <c r="V79" s="468">
        <v>2.1567277316000002</v>
      </c>
      <c r="W79" s="468">
        <v>2.1132435349000001</v>
      </c>
      <c r="X79" s="468">
        <v>2.1644890677999999</v>
      </c>
      <c r="Y79" s="468">
        <v>2.1535530569999999</v>
      </c>
      <c r="Z79" s="468">
        <v>1.9627699308</v>
      </c>
      <c r="AA79" s="468">
        <v>1.8687750863999999</v>
      </c>
      <c r="AB79" s="468">
        <v>1.8178590433999999</v>
      </c>
      <c r="AC79" s="468">
        <v>1.6890135172</v>
      </c>
      <c r="AD79" s="468">
        <v>1.6948667948</v>
      </c>
      <c r="AE79" s="468">
        <v>1.8440351113</v>
      </c>
      <c r="AF79" s="468">
        <v>1.9543295030000001</v>
      </c>
      <c r="AG79" s="468">
        <v>2.0355566979000002</v>
      </c>
      <c r="AH79" s="468">
        <v>2.0086362764999999</v>
      </c>
      <c r="AI79" s="468">
        <v>1.9954583602</v>
      </c>
      <c r="AJ79" s="468">
        <v>1.9195111404</v>
      </c>
      <c r="AK79" s="468">
        <v>1.8614191326</v>
      </c>
      <c r="AL79" s="468">
        <v>1.7520582</v>
      </c>
      <c r="AM79" s="468">
        <v>1.6251137351</v>
      </c>
      <c r="AN79" s="468">
        <v>1.5603220391999999</v>
      </c>
      <c r="AO79" s="468">
        <v>1.6505272706</v>
      </c>
      <c r="AP79" s="468">
        <v>1.8678173565</v>
      </c>
      <c r="AQ79" s="468">
        <v>1.9947008420000001</v>
      </c>
      <c r="AR79" s="468">
        <v>2.0917847275999999</v>
      </c>
      <c r="AS79" s="468">
        <v>2.2061870554</v>
      </c>
      <c r="AT79" s="468">
        <v>2.2813147412000001</v>
      </c>
      <c r="AU79" s="468">
        <v>2.2499994865000001</v>
      </c>
      <c r="AV79" s="468">
        <v>2.2664168456999998</v>
      </c>
      <c r="AW79" s="468">
        <v>2.2781038751999998</v>
      </c>
      <c r="AX79" s="468">
        <v>2.1393784239000002</v>
      </c>
      <c r="AY79" s="468">
        <v>2.1484995907000002</v>
      </c>
      <c r="AZ79" s="468">
        <v>2.0881126038</v>
      </c>
      <c r="BA79" s="355" t="s">
        <v>1339</v>
      </c>
      <c r="BB79" s="355" t="s">
        <v>1339</v>
      </c>
      <c r="BC79" s="355" t="s">
        <v>1339</v>
      </c>
      <c r="BD79" s="355" t="s">
        <v>1339</v>
      </c>
      <c r="BE79" s="355" t="s">
        <v>1339</v>
      </c>
      <c r="BF79" s="355" t="s">
        <v>1339</v>
      </c>
      <c r="BG79" s="355" t="s">
        <v>1339</v>
      </c>
      <c r="BH79" s="355" t="s">
        <v>1339</v>
      </c>
      <c r="BI79" s="355" t="s">
        <v>1339</v>
      </c>
      <c r="BJ79" s="355" t="s">
        <v>1339</v>
      </c>
      <c r="BK79" s="355" t="s">
        <v>1339</v>
      </c>
      <c r="BL79" s="355" t="s">
        <v>1339</v>
      </c>
      <c r="BM79" s="355" t="s">
        <v>1339</v>
      </c>
      <c r="BN79" s="355" t="s">
        <v>1339</v>
      </c>
      <c r="BO79" s="355" t="s">
        <v>1339</v>
      </c>
      <c r="BP79" s="355" t="s">
        <v>1339</v>
      </c>
      <c r="BQ79" s="355" t="s">
        <v>1339</v>
      </c>
      <c r="BR79" s="355" t="s">
        <v>1339</v>
      </c>
      <c r="BS79" s="355" t="s">
        <v>1339</v>
      </c>
      <c r="BT79" s="355" t="s">
        <v>1339</v>
      </c>
      <c r="BU79" s="355" t="s">
        <v>1339</v>
      </c>
      <c r="BV79" s="355" t="s">
        <v>1339</v>
      </c>
    </row>
    <row r="80" spans="1:74" ht="11.1" customHeight="1" x14ac:dyDescent="0.2">
      <c r="A80" s="267" t="s">
        <v>1288</v>
      </c>
      <c r="B80" s="554" t="s">
        <v>1080</v>
      </c>
      <c r="C80" s="468">
        <v>6.6911091593999998</v>
      </c>
      <c r="D80" s="468">
        <v>6.6609156391999997</v>
      </c>
      <c r="E80" s="468">
        <v>6.3037143581999997</v>
      </c>
      <c r="F80" s="468">
        <v>5.6855198710000003</v>
      </c>
      <c r="G80" s="468">
        <v>5.5152231551000002</v>
      </c>
      <c r="H80" s="468">
        <v>5.1662401777999998</v>
      </c>
      <c r="I80" s="468">
        <v>4.9030347866000001</v>
      </c>
      <c r="J80" s="468">
        <v>4.9423917974</v>
      </c>
      <c r="K80" s="468">
        <v>5.0071127356999998</v>
      </c>
      <c r="L80" s="468">
        <v>4.7616556032000004</v>
      </c>
      <c r="M80" s="468">
        <v>5.0229668644999999</v>
      </c>
      <c r="N80" s="468">
        <v>5.2845607164999997</v>
      </c>
      <c r="O80" s="468">
        <v>5.2187105997999996</v>
      </c>
      <c r="P80" s="468">
        <v>5.1407745587999996</v>
      </c>
      <c r="Q80" s="468">
        <v>4.7525186449000003</v>
      </c>
      <c r="R80" s="468">
        <v>4.3884629297000002</v>
      </c>
      <c r="S80" s="468">
        <v>4.2598482807</v>
      </c>
      <c r="T80" s="468">
        <v>4.4400066607999999</v>
      </c>
      <c r="U80" s="468">
        <v>4.8447767469</v>
      </c>
      <c r="V80" s="468">
        <v>5.1976868674999999</v>
      </c>
      <c r="W80" s="468">
        <v>5.4674018247999996</v>
      </c>
      <c r="X80" s="468">
        <v>5.8806817372999998</v>
      </c>
      <c r="Y80" s="468">
        <v>6.1822757111</v>
      </c>
      <c r="Z80" s="468">
        <v>6.1632177302000004</v>
      </c>
      <c r="AA80" s="468">
        <v>6.2785232663999997</v>
      </c>
      <c r="AB80" s="468">
        <v>6.2650048178000004</v>
      </c>
      <c r="AC80" s="468">
        <v>5.8744355894</v>
      </c>
      <c r="AD80" s="468">
        <v>5.8953457022000002</v>
      </c>
      <c r="AE80" s="468">
        <v>5.3034297708000002</v>
      </c>
      <c r="AF80" s="468">
        <v>4.9862868943</v>
      </c>
      <c r="AG80" s="468">
        <v>5.3895603989999996</v>
      </c>
      <c r="AH80" s="468">
        <v>5.3324434056000003</v>
      </c>
      <c r="AI80" s="468">
        <v>5.3602496195000002</v>
      </c>
      <c r="AJ80" s="468">
        <v>5.3868024776999999</v>
      </c>
      <c r="AK80" s="468">
        <v>5.6992586600999999</v>
      </c>
      <c r="AL80" s="468">
        <v>6.0593060805999999</v>
      </c>
      <c r="AM80" s="468">
        <v>6.3308250866</v>
      </c>
      <c r="AN80" s="468">
        <v>6.6481750195</v>
      </c>
      <c r="AO80" s="468">
        <v>7.0889682081999998</v>
      </c>
      <c r="AP80" s="468">
        <v>6.7939054964999999</v>
      </c>
      <c r="AQ80" s="468">
        <v>6.9950021726999996</v>
      </c>
      <c r="AR80" s="468">
        <v>7.0609151252000002</v>
      </c>
      <c r="AS80" s="468">
        <v>7.2773688346999998</v>
      </c>
      <c r="AT80" s="468">
        <v>7.4673974328000003</v>
      </c>
      <c r="AU80" s="468">
        <v>7.2309878844000002</v>
      </c>
      <c r="AV80" s="468">
        <v>7.3351265787999997</v>
      </c>
      <c r="AW80" s="468">
        <v>6.8754353049999999</v>
      </c>
      <c r="AX80" s="468">
        <v>6.5913050218000002</v>
      </c>
      <c r="AY80" s="468">
        <v>6.9537514038000001</v>
      </c>
      <c r="AZ80" s="468">
        <v>7.2207109578999997</v>
      </c>
      <c r="BA80" s="355" t="s">
        <v>1339</v>
      </c>
      <c r="BB80" s="355" t="s">
        <v>1339</v>
      </c>
      <c r="BC80" s="355" t="s">
        <v>1339</v>
      </c>
      <c r="BD80" s="355" t="s">
        <v>1339</v>
      </c>
      <c r="BE80" s="355" t="s">
        <v>1339</v>
      </c>
      <c r="BF80" s="355" t="s">
        <v>1339</v>
      </c>
      <c r="BG80" s="355" t="s">
        <v>1339</v>
      </c>
      <c r="BH80" s="355" t="s">
        <v>1339</v>
      </c>
      <c r="BI80" s="355" t="s">
        <v>1339</v>
      </c>
      <c r="BJ80" s="355" t="s">
        <v>1339</v>
      </c>
      <c r="BK80" s="355" t="s">
        <v>1339</v>
      </c>
      <c r="BL80" s="355" t="s">
        <v>1339</v>
      </c>
      <c r="BM80" s="355" t="s">
        <v>1339</v>
      </c>
      <c r="BN80" s="355" t="s">
        <v>1339</v>
      </c>
      <c r="BO80" s="355" t="s">
        <v>1339</v>
      </c>
      <c r="BP80" s="355" t="s">
        <v>1339</v>
      </c>
      <c r="BQ80" s="355" t="s">
        <v>1339</v>
      </c>
      <c r="BR80" s="355" t="s">
        <v>1339</v>
      </c>
      <c r="BS80" s="355" t="s">
        <v>1339</v>
      </c>
      <c r="BT80" s="355" t="s">
        <v>1339</v>
      </c>
      <c r="BU80" s="355" t="s">
        <v>1339</v>
      </c>
      <c r="BV80" s="355" t="s">
        <v>1339</v>
      </c>
    </row>
    <row r="81" spans="1:74" ht="11.1" customHeight="1" x14ac:dyDescent="0.2">
      <c r="A81" s="267" t="s">
        <v>1289</v>
      </c>
      <c r="B81" s="554" t="s">
        <v>1082</v>
      </c>
      <c r="C81" s="468">
        <v>16.828960982000002</v>
      </c>
      <c r="D81" s="468">
        <v>16.479960078000001</v>
      </c>
      <c r="E81" s="468">
        <v>15.163058092</v>
      </c>
      <c r="F81" s="468">
        <v>14.263973376999999</v>
      </c>
      <c r="G81" s="468">
        <v>12.902745987999999</v>
      </c>
      <c r="H81" s="468">
        <v>13.071192096000001</v>
      </c>
      <c r="I81" s="468">
        <v>13.425781110000001</v>
      </c>
      <c r="J81" s="468">
        <v>13.487110993</v>
      </c>
      <c r="K81" s="468">
        <v>13.39276351</v>
      </c>
      <c r="L81" s="468">
        <v>13.29109869</v>
      </c>
      <c r="M81" s="468">
        <v>13.271057504</v>
      </c>
      <c r="N81" s="468">
        <v>13.650664954</v>
      </c>
      <c r="O81" s="468">
        <v>13.848124806</v>
      </c>
      <c r="P81" s="468">
        <v>13.665094338999999</v>
      </c>
      <c r="Q81" s="468">
        <v>13.620306438</v>
      </c>
      <c r="R81" s="468">
        <v>13.108905839</v>
      </c>
      <c r="S81" s="468">
        <v>12.989302232</v>
      </c>
      <c r="T81" s="468">
        <v>12.897777049</v>
      </c>
      <c r="U81" s="468">
        <v>13.42296133</v>
      </c>
      <c r="V81" s="468">
        <v>14.61270423</v>
      </c>
      <c r="W81" s="468">
        <v>15.46366164</v>
      </c>
      <c r="X81" s="468">
        <v>15.24333536</v>
      </c>
      <c r="Y81" s="468">
        <v>16.407676618</v>
      </c>
      <c r="Z81" s="468">
        <v>17.179856183999998</v>
      </c>
      <c r="AA81" s="468">
        <v>16.471096430999999</v>
      </c>
      <c r="AB81" s="468">
        <v>14.084464974999999</v>
      </c>
      <c r="AC81" s="468">
        <v>13.914540918</v>
      </c>
      <c r="AD81" s="468">
        <v>13.388747155000001</v>
      </c>
      <c r="AE81" s="468">
        <v>14.722562612000001</v>
      </c>
      <c r="AF81" s="468">
        <v>15.313892534000001</v>
      </c>
      <c r="AG81" s="468">
        <v>14.420727998</v>
      </c>
      <c r="AH81" s="468">
        <v>13.702797906000001</v>
      </c>
      <c r="AI81" s="468">
        <v>13.854468375</v>
      </c>
      <c r="AJ81" s="468">
        <v>15.26443076</v>
      </c>
      <c r="AK81" s="468">
        <v>15.992535391000001</v>
      </c>
      <c r="AL81" s="468">
        <v>16.026090599</v>
      </c>
      <c r="AM81" s="468">
        <v>17.873494127000001</v>
      </c>
      <c r="AN81" s="468">
        <v>18.963453934</v>
      </c>
      <c r="AO81" s="468">
        <v>20.643685425000001</v>
      </c>
      <c r="AP81" s="468">
        <v>21.115135238000001</v>
      </c>
      <c r="AQ81" s="468">
        <v>22.830794331</v>
      </c>
      <c r="AR81" s="468">
        <v>21.434689784</v>
      </c>
      <c r="AS81" s="468">
        <v>20.456863032000001</v>
      </c>
      <c r="AT81" s="468">
        <v>19.079621939999999</v>
      </c>
      <c r="AU81" s="468">
        <v>18.114270586</v>
      </c>
      <c r="AV81" s="468">
        <v>17.340590883000001</v>
      </c>
      <c r="AW81" s="468">
        <v>17.371039685</v>
      </c>
      <c r="AX81" s="468">
        <v>18.163132161</v>
      </c>
      <c r="AY81" s="468">
        <v>18.594474687000002</v>
      </c>
      <c r="AZ81" s="468">
        <v>17.845563394999999</v>
      </c>
      <c r="BA81" s="355" t="s">
        <v>1339</v>
      </c>
      <c r="BB81" s="355" t="s">
        <v>1339</v>
      </c>
      <c r="BC81" s="355" t="s">
        <v>1339</v>
      </c>
      <c r="BD81" s="355" t="s">
        <v>1339</v>
      </c>
      <c r="BE81" s="355" t="s">
        <v>1339</v>
      </c>
      <c r="BF81" s="355" t="s">
        <v>1339</v>
      </c>
      <c r="BG81" s="355" t="s">
        <v>1339</v>
      </c>
      <c r="BH81" s="355" t="s">
        <v>1339</v>
      </c>
      <c r="BI81" s="355" t="s">
        <v>1339</v>
      </c>
      <c r="BJ81" s="355" t="s">
        <v>1339</v>
      </c>
      <c r="BK81" s="355" t="s">
        <v>1339</v>
      </c>
      <c r="BL81" s="355" t="s">
        <v>1339</v>
      </c>
      <c r="BM81" s="355" t="s">
        <v>1339</v>
      </c>
      <c r="BN81" s="355" t="s">
        <v>1339</v>
      </c>
      <c r="BO81" s="355" t="s">
        <v>1339</v>
      </c>
      <c r="BP81" s="355" t="s">
        <v>1339</v>
      </c>
      <c r="BQ81" s="355" t="s">
        <v>1339</v>
      </c>
      <c r="BR81" s="355" t="s">
        <v>1339</v>
      </c>
      <c r="BS81" s="355" t="s">
        <v>1339</v>
      </c>
      <c r="BT81" s="355" t="s">
        <v>1339</v>
      </c>
      <c r="BU81" s="355" t="s">
        <v>1339</v>
      </c>
      <c r="BV81" s="355" t="s">
        <v>1339</v>
      </c>
    </row>
    <row r="82" spans="1:74" ht="11.1" customHeight="1" x14ac:dyDescent="0.2">
      <c r="A82" s="267" t="s">
        <v>1290</v>
      </c>
      <c r="B82" s="554" t="s">
        <v>1084</v>
      </c>
      <c r="C82" s="468">
        <v>2.7777859994999998</v>
      </c>
      <c r="D82" s="468">
        <v>2.7058902186</v>
      </c>
      <c r="E82" s="468">
        <v>2.6887764048</v>
      </c>
      <c r="F82" s="468">
        <v>2.6228914947000002</v>
      </c>
      <c r="G82" s="468">
        <v>2.6040242840999999</v>
      </c>
      <c r="H82" s="468">
        <v>2.5028455553</v>
      </c>
      <c r="I82" s="468">
        <v>2.4613426110000001</v>
      </c>
      <c r="J82" s="468">
        <v>2.4424277233999998</v>
      </c>
      <c r="K82" s="468">
        <v>2.4306332552000001</v>
      </c>
      <c r="L82" s="468">
        <v>2.4110339357999999</v>
      </c>
      <c r="M82" s="468">
        <v>2.4334046635000002</v>
      </c>
      <c r="N82" s="468">
        <v>2.4454937906000001</v>
      </c>
      <c r="O82" s="468">
        <v>2.4021697381</v>
      </c>
      <c r="P82" s="468">
        <v>2.3930482550000001</v>
      </c>
      <c r="Q82" s="468">
        <v>2.3493712797000001</v>
      </c>
      <c r="R82" s="468">
        <v>2.3545215986999999</v>
      </c>
      <c r="S82" s="468">
        <v>2.3958270527000001</v>
      </c>
      <c r="T82" s="468">
        <v>2.3671464661999999</v>
      </c>
      <c r="U82" s="468">
        <v>2.4288761896</v>
      </c>
      <c r="V82" s="468">
        <v>2.4730421281999999</v>
      </c>
      <c r="W82" s="468">
        <v>2.512963429</v>
      </c>
      <c r="X82" s="468">
        <v>2.6126331697</v>
      </c>
      <c r="Y82" s="468">
        <v>2.6408783858999998</v>
      </c>
      <c r="Z82" s="468">
        <v>2.6755882088999998</v>
      </c>
      <c r="AA82" s="468">
        <v>2.7479339277000001</v>
      </c>
      <c r="AB82" s="468">
        <v>2.8332143482999999</v>
      </c>
      <c r="AC82" s="468">
        <v>2.9525221475999999</v>
      </c>
      <c r="AD82" s="468">
        <v>3.0255704496</v>
      </c>
      <c r="AE82" s="468">
        <v>3.0576426865999999</v>
      </c>
      <c r="AF82" s="468">
        <v>3.1509238475000001</v>
      </c>
      <c r="AG82" s="468">
        <v>3.1284550454</v>
      </c>
      <c r="AH82" s="468">
        <v>3.1097608868000002</v>
      </c>
      <c r="AI82" s="468">
        <v>3.0223653735</v>
      </c>
      <c r="AJ82" s="468">
        <v>2.9236994775</v>
      </c>
      <c r="AK82" s="468">
        <v>2.8411523867000001</v>
      </c>
      <c r="AL82" s="468">
        <v>2.8620314086</v>
      </c>
      <c r="AM82" s="468">
        <v>2.9075320979999999</v>
      </c>
      <c r="AN82" s="468">
        <v>2.9630022276000001</v>
      </c>
      <c r="AO82" s="468">
        <v>3.0425734149000001</v>
      </c>
      <c r="AP82" s="468">
        <v>3.102316391</v>
      </c>
      <c r="AQ82" s="468">
        <v>3.1793036671000001</v>
      </c>
      <c r="AR82" s="468">
        <v>3.2983401441</v>
      </c>
      <c r="AS82" s="468">
        <v>3.3653148203000001</v>
      </c>
      <c r="AT82" s="468">
        <v>3.4541362194</v>
      </c>
      <c r="AU82" s="468">
        <v>3.5362022244000002</v>
      </c>
      <c r="AV82" s="468">
        <v>3.6256029641</v>
      </c>
      <c r="AW82" s="468">
        <v>3.6532474026999999</v>
      </c>
      <c r="AX82" s="468">
        <v>3.7011861170999998</v>
      </c>
      <c r="AY82" s="468">
        <v>3.6949381318999999</v>
      </c>
      <c r="AZ82" s="468">
        <v>3.7666942846000002</v>
      </c>
      <c r="BA82" s="355" t="s">
        <v>1339</v>
      </c>
      <c r="BB82" s="355" t="s">
        <v>1339</v>
      </c>
      <c r="BC82" s="355" t="s">
        <v>1339</v>
      </c>
      <c r="BD82" s="355" t="s">
        <v>1339</v>
      </c>
      <c r="BE82" s="355" t="s">
        <v>1339</v>
      </c>
      <c r="BF82" s="355" t="s">
        <v>1339</v>
      </c>
      <c r="BG82" s="355" t="s">
        <v>1339</v>
      </c>
      <c r="BH82" s="355" t="s">
        <v>1339</v>
      </c>
      <c r="BI82" s="355" t="s">
        <v>1339</v>
      </c>
      <c r="BJ82" s="355" t="s">
        <v>1339</v>
      </c>
      <c r="BK82" s="355" t="s">
        <v>1339</v>
      </c>
      <c r="BL82" s="355" t="s">
        <v>1339</v>
      </c>
      <c r="BM82" s="355" t="s">
        <v>1339</v>
      </c>
      <c r="BN82" s="355" t="s">
        <v>1339</v>
      </c>
      <c r="BO82" s="355" t="s">
        <v>1339</v>
      </c>
      <c r="BP82" s="355" t="s">
        <v>1339</v>
      </c>
      <c r="BQ82" s="355" t="s">
        <v>1339</v>
      </c>
      <c r="BR82" s="355" t="s">
        <v>1339</v>
      </c>
      <c r="BS82" s="355" t="s">
        <v>1339</v>
      </c>
      <c r="BT82" s="355" t="s">
        <v>1339</v>
      </c>
      <c r="BU82" s="355" t="s">
        <v>1339</v>
      </c>
      <c r="BV82" s="355" t="s">
        <v>1339</v>
      </c>
    </row>
    <row r="83" spans="1:74" ht="11.1" customHeight="1" x14ac:dyDescent="0.2">
      <c r="A83" s="267" t="s">
        <v>1291</v>
      </c>
      <c r="B83" s="554" t="s">
        <v>1547</v>
      </c>
      <c r="C83" s="468">
        <v>3.0639511087</v>
      </c>
      <c r="D83" s="468">
        <v>3.2867064485999999</v>
      </c>
      <c r="E83" s="468">
        <v>3.37659544</v>
      </c>
      <c r="F83" s="468">
        <v>3.3882298498000001</v>
      </c>
      <c r="G83" s="468">
        <v>3.5091998854000002</v>
      </c>
      <c r="H83" s="468">
        <v>3.5205108385999999</v>
      </c>
      <c r="I83" s="468">
        <v>3.3794485654000002</v>
      </c>
      <c r="J83" s="468">
        <v>3.2941113394000001</v>
      </c>
      <c r="K83" s="468">
        <v>3.0481307271999998</v>
      </c>
      <c r="L83" s="468">
        <v>2.8762934517000001</v>
      </c>
      <c r="M83" s="468">
        <v>2.7688813940000001</v>
      </c>
      <c r="N83" s="468">
        <v>2.6704207396999999</v>
      </c>
      <c r="O83" s="468">
        <v>2.4966805487000001</v>
      </c>
      <c r="P83" s="468">
        <v>2.4038721281000002</v>
      </c>
      <c r="Q83" s="468">
        <v>2.4605048986</v>
      </c>
      <c r="R83" s="468">
        <v>2.583137072</v>
      </c>
      <c r="S83" s="468">
        <v>2.5992613395999999</v>
      </c>
      <c r="T83" s="468">
        <v>2.7421239687000001</v>
      </c>
      <c r="U83" s="468">
        <v>2.9224217107000001</v>
      </c>
      <c r="V83" s="468">
        <v>3.3964702746</v>
      </c>
      <c r="W83" s="468">
        <v>3.4075566847999998</v>
      </c>
      <c r="X83" s="468">
        <v>3.5351858636000002</v>
      </c>
      <c r="Y83" s="468">
        <v>3.3673817556999999</v>
      </c>
      <c r="Z83" s="468">
        <v>3.4363260362000001</v>
      </c>
      <c r="AA83" s="468">
        <v>3.2424023955000001</v>
      </c>
      <c r="AB83" s="468">
        <v>3.0682031009999999</v>
      </c>
      <c r="AC83" s="468">
        <v>2.9340207754000001</v>
      </c>
      <c r="AD83" s="468">
        <v>2.8357151026</v>
      </c>
      <c r="AE83" s="468">
        <v>2.7922951769000002</v>
      </c>
      <c r="AF83" s="468">
        <v>2.7985402247</v>
      </c>
      <c r="AG83" s="468">
        <v>3.0412466727999998</v>
      </c>
      <c r="AH83" s="468">
        <v>3.4232766590999999</v>
      </c>
      <c r="AI83" s="468">
        <v>3.6730551477</v>
      </c>
      <c r="AJ83" s="468">
        <v>3.7386348639999998</v>
      </c>
      <c r="AK83" s="468">
        <v>3.9199455688999998</v>
      </c>
      <c r="AL83" s="468">
        <v>3.978583365</v>
      </c>
      <c r="AM83" s="468">
        <v>4.0489524334000002</v>
      </c>
      <c r="AN83" s="468">
        <v>3.9059195498000001</v>
      </c>
      <c r="AO83" s="468">
        <v>3.8333625482999998</v>
      </c>
      <c r="AP83" s="468">
        <v>3.6211637508000001</v>
      </c>
      <c r="AQ83" s="468">
        <v>3.3780988749</v>
      </c>
      <c r="AR83" s="468">
        <v>3.3012307636</v>
      </c>
      <c r="AS83" s="468">
        <v>3.4059353779000001</v>
      </c>
      <c r="AT83" s="468">
        <v>3.7226330841999999</v>
      </c>
      <c r="AU83" s="468">
        <v>4.0608418251999998</v>
      </c>
      <c r="AV83" s="468">
        <v>3.9595719399</v>
      </c>
      <c r="AW83" s="468">
        <v>3.8612614457999999</v>
      </c>
      <c r="AX83" s="468">
        <v>3.6634611935999999</v>
      </c>
      <c r="AY83" s="468">
        <v>3.6358677922</v>
      </c>
      <c r="AZ83" s="468">
        <v>3.5724415994999998</v>
      </c>
      <c r="BA83" s="355" t="s">
        <v>1339</v>
      </c>
      <c r="BB83" s="355" t="s">
        <v>1339</v>
      </c>
      <c r="BC83" s="355" t="s">
        <v>1339</v>
      </c>
      <c r="BD83" s="355" t="s">
        <v>1339</v>
      </c>
      <c r="BE83" s="355" t="s">
        <v>1339</v>
      </c>
      <c r="BF83" s="355" t="s">
        <v>1339</v>
      </c>
      <c r="BG83" s="355" t="s">
        <v>1339</v>
      </c>
      <c r="BH83" s="355" t="s">
        <v>1339</v>
      </c>
      <c r="BI83" s="355" t="s">
        <v>1339</v>
      </c>
      <c r="BJ83" s="355" t="s">
        <v>1339</v>
      </c>
      <c r="BK83" s="355" t="s">
        <v>1339</v>
      </c>
      <c r="BL83" s="355" t="s">
        <v>1339</v>
      </c>
      <c r="BM83" s="355" t="s">
        <v>1339</v>
      </c>
      <c r="BN83" s="355" t="s">
        <v>1339</v>
      </c>
      <c r="BO83" s="355" t="s">
        <v>1339</v>
      </c>
      <c r="BP83" s="355" t="s">
        <v>1339</v>
      </c>
      <c r="BQ83" s="355" t="s">
        <v>1339</v>
      </c>
      <c r="BR83" s="355" t="s">
        <v>1339</v>
      </c>
      <c r="BS83" s="355" t="s">
        <v>1339</v>
      </c>
      <c r="BT83" s="355" t="s">
        <v>1339</v>
      </c>
      <c r="BU83" s="355" t="s">
        <v>1339</v>
      </c>
      <c r="BV83" s="355" t="s">
        <v>1339</v>
      </c>
    </row>
    <row r="84" spans="1:74" ht="11.1" customHeight="1" x14ac:dyDescent="0.2">
      <c r="A84" s="169"/>
      <c r="B84" s="620"/>
      <c r="C84" s="631"/>
      <c r="D84" s="631"/>
      <c r="E84" s="631"/>
      <c r="F84" s="631"/>
      <c r="G84" s="631"/>
      <c r="H84" s="631"/>
      <c r="I84" s="631"/>
      <c r="J84" s="631"/>
      <c r="K84" s="631"/>
      <c r="L84" s="631"/>
      <c r="M84" s="631"/>
      <c r="N84" s="631"/>
      <c r="O84" s="631"/>
      <c r="P84" s="631"/>
      <c r="Q84" s="631"/>
      <c r="R84" s="631"/>
      <c r="S84" s="631"/>
      <c r="T84" s="631"/>
      <c r="U84" s="631"/>
      <c r="V84" s="631"/>
      <c r="W84" s="631"/>
      <c r="X84" s="631"/>
      <c r="Y84" s="631"/>
      <c r="Z84" s="631"/>
      <c r="AA84" s="631"/>
      <c r="AB84" s="631"/>
      <c r="AC84" s="631"/>
      <c r="AD84" s="631"/>
      <c r="AE84" s="631"/>
      <c r="AF84" s="631"/>
      <c r="AG84" s="631"/>
      <c r="AH84" s="631"/>
      <c r="AI84" s="631"/>
      <c r="AJ84" s="631"/>
      <c r="AK84" s="631"/>
      <c r="AL84" s="631"/>
      <c r="AM84" s="631"/>
      <c r="AN84" s="631"/>
      <c r="AO84" s="631"/>
      <c r="AP84" s="631"/>
      <c r="AQ84" s="631"/>
      <c r="AR84" s="631"/>
      <c r="AS84" s="631"/>
      <c r="AT84" s="631"/>
      <c r="AU84" s="631"/>
      <c r="AV84" s="631"/>
      <c r="AW84" s="631"/>
      <c r="AX84" s="631"/>
      <c r="AY84" s="631"/>
      <c r="AZ84" s="631"/>
      <c r="BA84" s="354"/>
      <c r="BB84" s="354"/>
      <c r="BC84" s="354"/>
      <c r="BD84" s="354"/>
      <c r="BE84" s="354"/>
      <c r="BF84" s="354"/>
      <c r="BG84" s="354"/>
      <c r="BH84" s="354"/>
      <c r="BI84" s="354"/>
      <c r="BJ84" s="354"/>
      <c r="BK84" s="354"/>
      <c r="BL84" s="354"/>
      <c r="BM84" s="354"/>
      <c r="BN84" s="354"/>
      <c r="BO84" s="354"/>
      <c r="BP84" s="354"/>
      <c r="BQ84" s="354"/>
      <c r="BR84" s="354"/>
      <c r="BS84" s="354"/>
      <c r="BT84" s="354"/>
      <c r="BU84" s="354"/>
      <c r="BV84" s="354"/>
    </row>
    <row r="85" spans="1:74" ht="11.1" customHeight="1" x14ac:dyDescent="0.2">
      <c r="A85" s="169"/>
      <c r="B85" s="37" t="s">
        <v>1292</v>
      </c>
      <c r="C85" s="631"/>
      <c r="D85" s="631"/>
      <c r="E85" s="631"/>
      <c r="F85" s="631"/>
      <c r="G85" s="631"/>
      <c r="H85" s="631"/>
      <c r="I85" s="631"/>
      <c r="J85" s="631"/>
      <c r="K85" s="631"/>
      <c r="L85" s="631"/>
      <c r="M85" s="631"/>
      <c r="N85" s="631"/>
      <c r="O85" s="631"/>
      <c r="P85" s="631"/>
      <c r="Q85" s="631"/>
      <c r="R85" s="631"/>
      <c r="S85" s="631"/>
      <c r="T85" s="631"/>
      <c r="U85" s="631"/>
      <c r="V85" s="631"/>
      <c r="W85" s="631"/>
      <c r="X85" s="631"/>
      <c r="Y85" s="631"/>
      <c r="Z85" s="631"/>
      <c r="AA85" s="631"/>
      <c r="AB85" s="631"/>
      <c r="AC85" s="631"/>
      <c r="AD85" s="631"/>
      <c r="AE85" s="631"/>
      <c r="AF85" s="631"/>
      <c r="AG85" s="631"/>
      <c r="AH85" s="631"/>
      <c r="AI85" s="631"/>
      <c r="AJ85" s="631"/>
      <c r="AK85" s="631"/>
      <c r="AL85" s="631"/>
      <c r="AM85" s="631"/>
      <c r="AN85" s="631"/>
      <c r="AO85" s="631"/>
      <c r="AP85" s="631"/>
      <c r="AQ85" s="631"/>
      <c r="AR85" s="631"/>
      <c r="AS85" s="631"/>
      <c r="AT85" s="631"/>
      <c r="AU85" s="631"/>
      <c r="AV85" s="631"/>
      <c r="AW85" s="631"/>
      <c r="AX85" s="631"/>
      <c r="AY85" s="631"/>
      <c r="AZ85" s="631"/>
      <c r="BA85" s="354"/>
      <c r="BB85" s="354"/>
      <c r="BC85" s="354"/>
      <c r="BD85" s="354"/>
      <c r="BE85" s="354"/>
      <c r="BF85" s="354"/>
      <c r="BG85" s="354"/>
      <c r="BH85" s="354"/>
      <c r="BI85" s="354"/>
      <c r="BJ85" s="354"/>
      <c r="BK85" s="354"/>
      <c r="BL85" s="354"/>
      <c r="BM85" s="354"/>
      <c r="BN85" s="354"/>
      <c r="BO85" s="354"/>
      <c r="BP85" s="354"/>
      <c r="BQ85" s="354"/>
      <c r="BR85" s="354"/>
      <c r="BS85" s="354"/>
      <c r="BT85" s="354"/>
      <c r="BU85" s="354"/>
      <c r="BV85" s="354"/>
    </row>
    <row r="86" spans="1:74" ht="11.1" customHeight="1" x14ac:dyDescent="0.2">
      <c r="A86" s="267" t="s">
        <v>1293</v>
      </c>
      <c r="B86" s="554" t="s">
        <v>1076</v>
      </c>
      <c r="C86" s="468">
        <v>-1166.4997777999999</v>
      </c>
      <c r="D86" s="468">
        <v>-1166.9725374</v>
      </c>
      <c r="E86" s="468">
        <v>-1165.3943333</v>
      </c>
      <c r="F86" s="468">
        <v>-1154.3538295000001</v>
      </c>
      <c r="G86" s="468">
        <v>-1131.711501</v>
      </c>
      <c r="H86" s="468">
        <v>-1140.3459158000001</v>
      </c>
      <c r="I86" s="468">
        <v>-1186.8325683</v>
      </c>
      <c r="J86" s="468">
        <v>-1239.1783627</v>
      </c>
      <c r="K86" s="468">
        <v>-1264.4045584</v>
      </c>
      <c r="L86" s="468">
        <v>-1264.3730456000001</v>
      </c>
      <c r="M86" s="468">
        <v>-1253.5801349999999</v>
      </c>
      <c r="N86" s="468">
        <v>-1246.8774126999999</v>
      </c>
      <c r="O86" s="468">
        <v>-1236.4769153</v>
      </c>
      <c r="P86" s="468">
        <v>-1212.5139495999999</v>
      </c>
      <c r="Q86" s="468">
        <v>-1196.0354785</v>
      </c>
      <c r="R86" s="468">
        <v>-1196.2392287</v>
      </c>
      <c r="S86" s="468">
        <v>-1200.1091552</v>
      </c>
      <c r="T86" s="468">
        <v>-1184.0042157</v>
      </c>
      <c r="U86" s="468">
        <v>-1127.8949728</v>
      </c>
      <c r="V86" s="468">
        <v>-1060.2415062</v>
      </c>
      <c r="W86" s="468">
        <v>-1020.947841</v>
      </c>
      <c r="X86" s="468">
        <v>-975.53241879999996</v>
      </c>
      <c r="Y86" s="468">
        <v>-1072.4439331000001</v>
      </c>
      <c r="Z86" s="468">
        <v>-1087.3733138</v>
      </c>
      <c r="AA86" s="468">
        <v>-1149.7124619000001</v>
      </c>
      <c r="AB86" s="468">
        <v>-1149.6654495</v>
      </c>
      <c r="AC86" s="468">
        <v>-1122.6011767</v>
      </c>
      <c r="AD86" s="468">
        <v>-1101.5356681999999</v>
      </c>
      <c r="AE86" s="468">
        <v>-1083.0257294999999</v>
      </c>
      <c r="AF86" s="468">
        <v>-977.01225067999997</v>
      </c>
      <c r="AG86" s="468">
        <v>-914.79347598000004</v>
      </c>
      <c r="AH86" s="468">
        <v>-804.46892355</v>
      </c>
      <c r="AI86" s="468">
        <v>-796.78676058999997</v>
      </c>
      <c r="AJ86" s="468">
        <v>-855.12336333999997</v>
      </c>
      <c r="AK86" s="468">
        <v>-913.87813688000006</v>
      </c>
      <c r="AL86" s="468">
        <v>-930.34698388000004</v>
      </c>
      <c r="AM86" s="468">
        <v>-925.49133441000004</v>
      </c>
      <c r="AN86" s="468">
        <v>-975.74503714000002</v>
      </c>
      <c r="AO86" s="468">
        <v>-1034.2055167999999</v>
      </c>
      <c r="AP86" s="468">
        <v>-1076.2534731999999</v>
      </c>
      <c r="AQ86" s="468">
        <v>-1080.0930192000001</v>
      </c>
      <c r="AR86" s="468">
        <v>-1032.9924567999999</v>
      </c>
      <c r="AS86" s="468">
        <v>-995.87518718000001</v>
      </c>
      <c r="AT86" s="468">
        <v>-983.48712403000002</v>
      </c>
      <c r="AU86" s="468">
        <v>-980.80920500000002</v>
      </c>
      <c r="AV86" s="468">
        <v>-990.77028560999997</v>
      </c>
      <c r="AW86" s="468">
        <v>-1000.7077048</v>
      </c>
      <c r="AX86" s="468">
        <v>-1011.0839337</v>
      </c>
      <c r="AY86" s="468">
        <v>-1023.250499</v>
      </c>
      <c r="AZ86" s="468">
        <v>-1037.2196274999999</v>
      </c>
      <c r="BA86" s="355" t="s">
        <v>1339</v>
      </c>
      <c r="BB86" s="355" t="s">
        <v>1339</v>
      </c>
      <c r="BC86" s="355" t="s">
        <v>1339</v>
      </c>
      <c r="BD86" s="355" t="s">
        <v>1339</v>
      </c>
      <c r="BE86" s="355" t="s">
        <v>1339</v>
      </c>
      <c r="BF86" s="355" t="s">
        <v>1339</v>
      </c>
      <c r="BG86" s="355" t="s">
        <v>1339</v>
      </c>
      <c r="BH86" s="355" t="s">
        <v>1339</v>
      </c>
      <c r="BI86" s="355" t="s">
        <v>1339</v>
      </c>
      <c r="BJ86" s="355" t="s">
        <v>1339</v>
      </c>
      <c r="BK86" s="355" t="s">
        <v>1339</v>
      </c>
      <c r="BL86" s="355" t="s">
        <v>1339</v>
      </c>
      <c r="BM86" s="355" t="s">
        <v>1339</v>
      </c>
      <c r="BN86" s="355" t="s">
        <v>1339</v>
      </c>
      <c r="BO86" s="355" t="s">
        <v>1339</v>
      </c>
      <c r="BP86" s="355" t="s">
        <v>1339</v>
      </c>
      <c r="BQ86" s="355" t="s">
        <v>1339</v>
      </c>
      <c r="BR86" s="355" t="s">
        <v>1339</v>
      </c>
      <c r="BS86" s="355" t="s">
        <v>1339</v>
      </c>
      <c r="BT86" s="355" t="s">
        <v>1339</v>
      </c>
      <c r="BU86" s="355" t="s">
        <v>1339</v>
      </c>
      <c r="BV86" s="355" t="s">
        <v>1339</v>
      </c>
    </row>
    <row r="87" spans="1:74" ht="11.1" customHeight="1" x14ac:dyDescent="0.2">
      <c r="A87" s="267" t="s">
        <v>1294</v>
      </c>
      <c r="B87" s="554" t="s">
        <v>1078</v>
      </c>
      <c r="C87" s="468">
        <v>-81.001295624999997</v>
      </c>
      <c r="D87" s="468">
        <v>-73.382159935000004</v>
      </c>
      <c r="E87" s="468">
        <v>-54.480083917999998</v>
      </c>
      <c r="F87" s="468">
        <v>-32.914461549999999</v>
      </c>
      <c r="G87" s="468">
        <v>-18.804422371000001</v>
      </c>
      <c r="H87" s="468">
        <v>-11.303747105999999</v>
      </c>
      <c r="I87" s="468">
        <v>-12.829028833000001</v>
      </c>
      <c r="J87" s="468">
        <v>-26.573177195</v>
      </c>
      <c r="K87" s="468">
        <v>-45.602881377999999</v>
      </c>
      <c r="L87" s="468">
        <v>-64.074696648</v>
      </c>
      <c r="M87" s="468">
        <v>-69.561569672999994</v>
      </c>
      <c r="N87" s="468">
        <v>-64.253410396999996</v>
      </c>
      <c r="O87" s="468">
        <v>-57.654169478</v>
      </c>
      <c r="P87" s="468">
        <v>-43.712443477000001</v>
      </c>
      <c r="Q87" s="468">
        <v>-24.844875001999998</v>
      </c>
      <c r="R87" s="468">
        <v>-6.9033334094000001</v>
      </c>
      <c r="S87" s="468">
        <v>-1.8299691256999999</v>
      </c>
      <c r="T87" s="468">
        <v>-13.465504541</v>
      </c>
      <c r="U87" s="468">
        <v>-23.294046290000001</v>
      </c>
      <c r="V87" s="468">
        <v>-30.961954401</v>
      </c>
      <c r="W87" s="468">
        <v>-50.225666003000001</v>
      </c>
      <c r="X87" s="468">
        <v>-68.027163492</v>
      </c>
      <c r="Y87" s="468">
        <v>-66.643319493999996</v>
      </c>
      <c r="Z87" s="468">
        <v>-72.678280380000004</v>
      </c>
      <c r="AA87" s="468">
        <v>-55.082730943000001</v>
      </c>
      <c r="AB87" s="468">
        <v>-51.917161989</v>
      </c>
      <c r="AC87" s="468">
        <v>-48.052390021999997</v>
      </c>
      <c r="AD87" s="468">
        <v>-29.090840674999999</v>
      </c>
      <c r="AE87" s="468">
        <v>-31.553013673999999</v>
      </c>
      <c r="AF87" s="468">
        <v>-35.129398025999997</v>
      </c>
      <c r="AG87" s="468">
        <v>-54.073872797999996</v>
      </c>
      <c r="AH87" s="468">
        <v>-69.745263030000004</v>
      </c>
      <c r="AI87" s="468">
        <v>-79.407245051000004</v>
      </c>
      <c r="AJ87" s="468">
        <v>-81.233081201000005</v>
      </c>
      <c r="AK87" s="468">
        <v>-78.772321654999999</v>
      </c>
      <c r="AL87" s="468">
        <v>-75.285102338000002</v>
      </c>
      <c r="AM87" s="468">
        <v>-71.236380808000007</v>
      </c>
      <c r="AN87" s="468">
        <v>-63.840006373999998</v>
      </c>
      <c r="AO87" s="468">
        <v>-57.498285854000002</v>
      </c>
      <c r="AP87" s="468">
        <v>-55.384275371999998</v>
      </c>
      <c r="AQ87" s="468">
        <v>-55.494772791000003</v>
      </c>
      <c r="AR87" s="468">
        <v>-58.702159702000003</v>
      </c>
      <c r="AS87" s="468">
        <v>-63.227196190000001</v>
      </c>
      <c r="AT87" s="468">
        <v>-65.921841173000004</v>
      </c>
      <c r="AU87" s="468">
        <v>-66.839675542999998</v>
      </c>
      <c r="AV87" s="468">
        <v>-66.809638347000003</v>
      </c>
      <c r="AW87" s="468">
        <v>-66.700359239999997</v>
      </c>
      <c r="AX87" s="468">
        <v>-66.403332218000003</v>
      </c>
      <c r="AY87" s="468">
        <v>-65.931542145999998</v>
      </c>
      <c r="AZ87" s="468">
        <v>-65.353988321000003</v>
      </c>
      <c r="BA87" s="355" t="s">
        <v>1339</v>
      </c>
      <c r="BB87" s="355" t="s">
        <v>1339</v>
      </c>
      <c r="BC87" s="355" t="s">
        <v>1339</v>
      </c>
      <c r="BD87" s="355" t="s">
        <v>1339</v>
      </c>
      <c r="BE87" s="355" t="s">
        <v>1339</v>
      </c>
      <c r="BF87" s="355" t="s">
        <v>1339</v>
      </c>
      <c r="BG87" s="355" t="s">
        <v>1339</v>
      </c>
      <c r="BH87" s="355" t="s">
        <v>1339</v>
      </c>
      <c r="BI87" s="355" t="s">
        <v>1339</v>
      </c>
      <c r="BJ87" s="355" t="s">
        <v>1339</v>
      </c>
      <c r="BK87" s="355" t="s">
        <v>1339</v>
      </c>
      <c r="BL87" s="355" t="s">
        <v>1339</v>
      </c>
      <c r="BM87" s="355" t="s">
        <v>1339</v>
      </c>
      <c r="BN87" s="355" t="s">
        <v>1339</v>
      </c>
      <c r="BO87" s="355" t="s">
        <v>1339</v>
      </c>
      <c r="BP87" s="355" t="s">
        <v>1339</v>
      </c>
      <c r="BQ87" s="355" t="s">
        <v>1339</v>
      </c>
      <c r="BR87" s="355" t="s">
        <v>1339</v>
      </c>
      <c r="BS87" s="355" t="s">
        <v>1339</v>
      </c>
      <c r="BT87" s="355" t="s">
        <v>1339</v>
      </c>
      <c r="BU87" s="355" t="s">
        <v>1339</v>
      </c>
      <c r="BV87" s="355" t="s">
        <v>1339</v>
      </c>
    </row>
    <row r="88" spans="1:74" ht="11.1" customHeight="1" x14ac:dyDescent="0.2">
      <c r="A88" s="267" t="s">
        <v>1295</v>
      </c>
      <c r="B88" s="554" t="s">
        <v>1080</v>
      </c>
      <c r="C88" s="468">
        <v>-219.23677187999999</v>
      </c>
      <c r="D88" s="468">
        <v>-229.58732613999999</v>
      </c>
      <c r="E88" s="468">
        <v>-236.36342149999999</v>
      </c>
      <c r="F88" s="468">
        <v>-239.02257191000001</v>
      </c>
      <c r="G88" s="468">
        <v>-250.10729653000001</v>
      </c>
      <c r="H88" s="468">
        <v>-259.89916240999997</v>
      </c>
      <c r="I88" s="468">
        <v>-275.43530428999998</v>
      </c>
      <c r="J88" s="468">
        <v>-307.06738273000002</v>
      </c>
      <c r="K88" s="468">
        <v>-330.86916422000002</v>
      </c>
      <c r="L88" s="468">
        <v>-325.35728654000002</v>
      </c>
      <c r="M88" s="468">
        <v>-321.83986914000002</v>
      </c>
      <c r="N88" s="468">
        <v>-326.08851594999999</v>
      </c>
      <c r="O88" s="468">
        <v>-317.18771550999998</v>
      </c>
      <c r="P88" s="468">
        <v>-314.65055285</v>
      </c>
      <c r="Q88" s="468">
        <v>-302.43859457000002</v>
      </c>
      <c r="R88" s="468">
        <v>-284.07717889999998</v>
      </c>
      <c r="S88" s="468">
        <v>-278.08753682999998</v>
      </c>
      <c r="T88" s="468">
        <v>-286.24683553</v>
      </c>
      <c r="U88" s="468">
        <v>-296.90222627999998</v>
      </c>
      <c r="V88" s="468">
        <v>-305.66689302999998</v>
      </c>
      <c r="W88" s="468">
        <v>-308.36984596999997</v>
      </c>
      <c r="X88" s="468">
        <v>-310.24102776000001</v>
      </c>
      <c r="Y88" s="468">
        <v>-312.29280025999998</v>
      </c>
      <c r="Z88" s="468">
        <v>-327.63657589000002</v>
      </c>
      <c r="AA88" s="468">
        <v>-337.89793139</v>
      </c>
      <c r="AB88" s="468">
        <v>-341.48382185999998</v>
      </c>
      <c r="AC88" s="468">
        <v>-334.49103581999998</v>
      </c>
      <c r="AD88" s="468">
        <v>-329.12073880000003</v>
      </c>
      <c r="AE88" s="468">
        <v>-314.47353050999999</v>
      </c>
      <c r="AF88" s="468">
        <v>-307.57715788000002</v>
      </c>
      <c r="AG88" s="468">
        <v>-295.94756058000002</v>
      </c>
      <c r="AH88" s="468">
        <v>-286.68839223999998</v>
      </c>
      <c r="AI88" s="468">
        <v>-282.75500290999997</v>
      </c>
      <c r="AJ88" s="468">
        <v>-281.60003337000001</v>
      </c>
      <c r="AK88" s="468">
        <v>-278.93746312000002</v>
      </c>
      <c r="AL88" s="468">
        <v>-277.27429274000002</v>
      </c>
      <c r="AM88" s="468">
        <v>-273.30173543000001</v>
      </c>
      <c r="AN88" s="468">
        <v>-267.44983415000002</v>
      </c>
      <c r="AO88" s="468">
        <v>-258.23760110000001</v>
      </c>
      <c r="AP88" s="468">
        <v>-248.73847939999999</v>
      </c>
      <c r="AQ88" s="468">
        <v>-244.76935107</v>
      </c>
      <c r="AR88" s="468">
        <v>-246.42376951</v>
      </c>
      <c r="AS88" s="468">
        <v>-251.11575632</v>
      </c>
      <c r="AT88" s="468">
        <v>-255.07009987000001</v>
      </c>
      <c r="AU88" s="468">
        <v>-259.36065264000001</v>
      </c>
      <c r="AV88" s="468">
        <v>-259.16847611999998</v>
      </c>
      <c r="AW88" s="468">
        <v>-258.83172610999998</v>
      </c>
      <c r="AX88" s="468">
        <v>-258.27063419000001</v>
      </c>
      <c r="AY88" s="468">
        <v>-257.33732381999999</v>
      </c>
      <c r="AZ88" s="468">
        <v>-256.00154435000002</v>
      </c>
      <c r="BA88" s="355" t="s">
        <v>1339</v>
      </c>
      <c r="BB88" s="355" t="s">
        <v>1339</v>
      </c>
      <c r="BC88" s="355" t="s">
        <v>1339</v>
      </c>
      <c r="BD88" s="355" t="s">
        <v>1339</v>
      </c>
      <c r="BE88" s="355" t="s">
        <v>1339</v>
      </c>
      <c r="BF88" s="355" t="s">
        <v>1339</v>
      </c>
      <c r="BG88" s="355" t="s">
        <v>1339</v>
      </c>
      <c r="BH88" s="355" t="s">
        <v>1339</v>
      </c>
      <c r="BI88" s="355" t="s">
        <v>1339</v>
      </c>
      <c r="BJ88" s="355" t="s">
        <v>1339</v>
      </c>
      <c r="BK88" s="355" t="s">
        <v>1339</v>
      </c>
      <c r="BL88" s="355" t="s">
        <v>1339</v>
      </c>
      <c r="BM88" s="355" t="s">
        <v>1339</v>
      </c>
      <c r="BN88" s="355" t="s">
        <v>1339</v>
      </c>
      <c r="BO88" s="355" t="s">
        <v>1339</v>
      </c>
      <c r="BP88" s="355" t="s">
        <v>1339</v>
      </c>
      <c r="BQ88" s="355" t="s">
        <v>1339</v>
      </c>
      <c r="BR88" s="355" t="s">
        <v>1339</v>
      </c>
      <c r="BS88" s="355" t="s">
        <v>1339</v>
      </c>
      <c r="BT88" s="355" t="s">
        <v>1339</v>
      </c>
      <c r="BU88" s="355" t="s">
        <v>1339</v>
      </c>
      <c r="BV88" s="355" t="s">
        <v>1339</v>
      </c>
    </row>
    <row r="89" spans="1:74" ht="11.1" customHeight="1" x14ac:dyDescent="0.2">
      <c r="A89" s="267" t="s">
        <v>1296</v>
      </c>
      <c r="B89" s="554" t="s">
        <v>1082</v>
      </c>
      <c r="C89" s="468">
        <v>-668.83895132999999</v>
      </c>
      <c r="D89" s="468">
        <v>-694.89257376</v>
      </c>
      <c r="E89" s="468">
        <v>-720.47193532999995</v>
      </c>
      <c r="F89" s="468">
        <v>-734.60958780999999</v>
      </c>
      <c r="G89" s="468">
        <v>-732.77385952999998</v>
      </c>
      <c r="H89" s="468">
        <v>-727.34332214000005</v>
      </c>
      <c r="I89" s="468">
        <v>-741.04485165000006</v>
      </c>
      <c r="J89" s="468">
        <v>-768.77747008999995</v>
      </c>
      <c r="K89" s="468">
        <v>-784.65411664999999</v>
      </c>
      <c r="L89" s="468">
        <v>-793.88275209999995</v>
      </c>
      <c r="M89" s="468">
        <v>-821.41224049000004</v>
      </c>
      <c r="N89" s="468">
        <v>-855.57063062999998</v>
      </c>
      <c r="O89" s="468">
        <v>-887.75037124999994</v>
      </c>
      <c r="P89" s="468">
        <v>-918.44974946000002</v>
      </c>
      <c r="Q89" s="468">
        <v>-933.26614459999996</v>
      </c>
      <c r="R89" s="468">
        <v>-928.84729554</v>
      </c>
      <c r="S89" s="468">
        <v>-922.96161881</v>
      </c>
      <c r="T89" s="468">
        <v>-914.09567595999999</v>
      </c>
      <c r="U89" s="468">
        <v>-895.01938565</v>
      </c>
      <c r="V89" s="468">
        <v>-880.63001247</v>
      </c>
      <c r="W89" s="468">
        <v>-875.37370365000004</v>
      </c>
      <c r="X89" s="468">
        <v>-852.41284092000001</v>
      </c>
      <c r="Y89" s="468">
        <v>-870.34427644000004</v>
      </c>
      <c r="Z89" s="468">
        <v>-900.30089720000001</v>
      </c>
      <c r="AA89" s="468">
        <v>-948.59323746999996</v>
      </c>
      <c r="AB89" s="468">
        <v>-941.20521296000004</v>
      </c>
      <c r="AC89" s="468">
        <v>-906.32733854000003</v>
      </c>
      <c r="AD89" s="468">
        <v>-885.83420177999994</v>
      </c>
      <c r="AE89" s="468">
        <v>-833.56745616000001</v>
      </c>
      <c r="AF89" s="468">
        <v>-789.17133117000003</v>
      </c>
      <c r="AG89" s="468">
        <v>-731.59058205999997</v>
      </c>
      <c r="AH89" s="468">
        <v>-652.21922838</v>
      </c>
      <c r="AI89" s="468">
        <v>-587.80201169999998</v>
      </c>
      <c r="AJ89" s="468">
        <v>-549.80071090000001</v>
      </c>
      <c r="AK89" s="468">
        <v>-523.54264990000001</v>
      </c>
      <c r="AL89" s="468">
        <v>-509.82351313999999</v>
      </c>
      <c r="AM89" s="468">
        <v>-520.02999156999999</v>
      </c>
      <c r="AN89" s="468">
        <v>-554.69188903999998</v>
      </c>
      <c r="AO89" s="468">
        <v>-597.16105483000001</v>
      </c>
      <c r="AP89" s="468">
        <v>-643.59274933999995</v>
      </c>
      <c r="AQ89" s="468">
        <v>-685.78647287000001</v>
      </c>
      <c r="AR89" s="468">
        <v>-724.56198632999997</v>
      </c>
      <c r="AS89" s="468">
        <v>-741.03145365</v>
      </c>
      <c r="AT89" s="468">
        <v>-733.44315796000001</v>
      </c>
      <c r="AU89" s="468">
        <v>-713.74623779000001</v>
      </c>
      <c r="AV89" s="468">
        <v>-715.38330666000002</v>
      </c>
      <c r="AW89" s="468">
        <v>-719.14049418000002</v>
      </c>
      <c r="AX89" s="468">
        <v>-726.07731387000001</v>
      </c>
      <c r="AY89" s="468">
        <v>-736.63119462999998</v>
      </c>
      <c r="AZ89" s="468">
        <v>-750.15291217000004</v>
      </c>
      <c r="BA89" s="355" t="s">
        <v>1339</v>
      </c>
      <c r="BB89" s="355" t="s">
        <v>1339</v>
      </c>
      <c r="BC89" s="355" t="s">
        <v>1339</v>
      </c>
      <c r="BD89" s="355" t="s">
        <v>1339</v>
      </c>
      <c r="BE89" s="355" t="s">
        <v>1339</v>
      </c>
      <c r="BF89" s="355" t="s">
        <v>1339</v>
      </c>
      <c r="BG89" s="355" t="s">
        <v>1339</v>
      </c>
      <c r="BH89" s="355" t="s">
        <v>1339</v>
      </c>
      <c r="BI89" s="355" t="s">
        <v>1339</v>
      </c>
      <c r="BJ89" s="355" t="s">
        <v>1339</v>
      </c>
      <c r="BK89" s="355" t="s">
        <v>1339</v>
      </c>
      <c r="BL89" s="355" t="s">
        <v>1339</v>
      </c>
      <c r="BM89" s="355" t="s">
        <v>1339</v>
      </c>
      <c r="BN89" s="355" t="s">
        <v>1339</v>
      </c>
      <c r="BO89" s="355" t="s">
        <v>1339</v>
      </c>
      <c r="BP89" s="355" t="s">
        <v>1339</v>
      </c>
      <c r="BQ89" s="355" t="s">
        <v>1339</v>
      </c>
      <c r="BR89" s="355" t="s">
        <v>1339</v>
      </c>
      <c r="BS89" s="355" t="s">
        <v>1339</v>
      </c>
      <c r="BT89" s="355" t="s">
        <v>1339</v>
      </c>
      <c r="BU89" s="355" t="s">
        <v>1339</v>
      </c>
      <c r="BV89" s="355" t="s">
        <v>1339</v>
      </c>
    </row>
    <row r="90" spans="1:74" ht="11.1" customHeight="1" x14ac:dyDescent="0.2">
      <c r="A90" s="267" t="s">
        <v>1297</v>
      </c>
      <c r="B90" s="554" t="s">
        <v>1084</v>
      </c>
      <c r="C90" s="468">
        <v>-566.40749411000002</v>
      </c>
      <c r="D90" s="468">
        <v>-586.62056015999997</v>
      </c>
      <c r="E90" s="468">
        <v>-592.53063703999999</v>
      </c>
      <c r="F90" s="468">
        <v>-574.66291808000005</v>
      </c>
      <c r="G90" s="468">
        <v>-556.13534673000004</v>
      </c>
      <c r="H90" s="468">
        <v>-553.63414243</v>
      </c>
      <c r="I90" s="468">
        <v>-596.43919390999997</v>
      </c>
      <c r="J90" s="468">
        <v>-661.61138042000005</v>
      </c>
      <c r="K90" s="468">
        <v>-688.05916558000001</v>
      </c>
      <c r="L90" s="468">
        <v>-666.23419572</v>
      </c>
      <c r="M90" s="468">
        <v>-642.52329214999997</v>
      </c>
      <c r="N90" s="468">
        <v>-637.71137619000001</v>
      </c>
      <c r="O90" s="468">
        <v>-634.20612398000003</v>
      </c>
      <c r="P90" s="468">
        <v>-645.55130527999995</v>
      </c>
      <c r="Q90" s="468">
        <v>-639.45692884000005</v>
      </c>
      <c r="R90" s="468">
        <v>-617.10327545999996</v>
      </c>
      <c r="S90" s="468">
        <v>-612.87368701000003</v>
      </c>
      <c r="T90" s="468">
        <v>-636.24186348000001</v>
      </c>
      <c r="U90" s="468">
        <v>-658.91318087000002</v>
      </c>
      <c r="V90" s="468">
        <v>-662.97373378999998</v>
      </c>
      <c r="W90" s="468">
        <v>-662.03810077000003</v>
      </c>
      <c r="X90" s="468">
        <v>-639.78517170999999</v>
      </c>
      <c r="Y90" s="468">
        <v>-639.90297078000003</v>
      </c>
      <c r="Z90" s="468">
        <v>-650.94096937999996</v>
      </c>
      <c r="AA90" s="468">
        <v>-669.85747042000003</v>
      </c>
      <c r="AB90" s="468">
        <v>-692.24744038999995</v>
      </c>
      <c r="AC90" s="468">
        <v>-701.33859538000002</v>
      </c>
      <c r="AD90" s="468">
        <v>-691.97799684999995</v>
      </c>
      <c r="AE90" s="468">
        <v>-668.99055482999995</v>
      </c>
      <c r="AF90" s="468">
        <v>-678.98481293999998</v>
      </c>
      <c r="AG90" s="468">
        <v>-671.46032106999996</v>
      </c>
      <c r="AH90" s="468">
        <v>-664.82885881000004</v>
      </c>
      <c r="AI90" s="468">
        <v>-650.06218101000002</v>
      </c>
      <c r="AJ90" s="468">
        <v>-641.04748459999996</v>
      </c>
      <c r="AK90" s="468">
        <v>-646.07620307000002</v>
      </c>
      <c r="AL90" s="468">
        <v>-664.15868709999995</v>
      </c>
      <c r="AM90" s="468">
        <v>-683.98837428000002</v>
      </c>
      <c r="AN90" s="468">
        <v>-705.02524692999998</v>
      </c>
      <c r="AO90" s="468">
        <v>-715.79506143000003</v>
      </c>
      <c r="AP90" s="468">
        <v>-718.07601481999995</v>
      </c>
      <c r="AQ90" s="468">
        <v>-725.81513074999998</v>
      </c>
      <c r="AR90" s="468">
        <v>-730.06472193000002</v>
      </c>
      <c r="AS90" s="468">
        <v>-737.4082568</v>
      </c>
      <c r="AT90" s="468">
        <v>-734.74346931000002</v>
      </c>
      <c r="AU90" s="468">
        <v>-729.32004018999999</v>
      </c>
      <c r="AV90" s="468">
        <v>-732.46509978999995</v>
      </c>
      <c r="AW90" s="468">
        <v>-735.22105681999994</v>
      </c>
      <c r="AX90" s="468">
        <v>-739.25631052000006</v>
      </c>
      <c r="AY90" s="468">
        <v>-744.85371370999997</v>
      </c>
      <c r="AZ90" s="468">
        <v>-751.02313191999997</v>
      </c>
      <c r="BA90" s="355" t="s">
        <v>1339</v>
      </c>
      <c r="BB90" s="355" t="s">
        <v>1339</v>
      </c>
      <c r="BC90" s="355" t="s">
        <v>1339</v>
      </c>
      <c r="BD90" s="355" t="s">
        <v>1339</v>
      </c>
      <c r="BE90" s="355" t="s">
        <v>1339</v>
      </c>
      <c r="BF90" s="355" t="s">
        <v>1339</v>
      </c>
      <c r="BG90" s="355" t="s">
        <v>1339</v>
      </c>
      <c r="BH90" s="355" t="s">
        <v>1339</v>
      </c>
      <c r="BI90" s="355" t="s">
        <v>1339</v>
      </c>
      <c r="BJ90" s="355" t="s">
        <v>1339</v>
      </c>
      <c r="BK90" s="355" t="s">
        <v>1339</v>
      </c>
      <c r="BL90" s="355" t="s">
        <v>1339</v>
      </c>
      <c r="BM90" s="355" t="s">
        <v>1339</v>
      </c>
      <c r="BN90" s="355" t="s">
        <v>1339</v>
      </c>
      <c r="BO90" s="355" t="s">
        <v>1339</v>
      </c>
      <c r="BP90" s="355" t="s">
        <v>1339</v>
      </c>
      <c r="BQ90" s="355" t="s">
        <v>1339</v>
      </c>
      <c r="BR90" s="355" t="s">
        <v>1339</v>
      </c>
      <c r="BS90" s="355" t="s">
        <v>1339</v>
      </c>
      <c r="BT90" s="355" t="s">
        <v>1339</v>
      </c>
      <c r="BU90" s="355" t="s">
        <v>1339</v>
      </c>
      <c r="BV90" s="355" t="s">
        <v>1339</v>
      </c>
    </row>
    <row r="91" spans="1:74" s="539" customFormat="1" ht="11.1" customHeight="1" x14ac:dyDescent="0.2">
      <c r="A91" s="108" t="s">
        <v>1298</v>
      </c>
      <c r="B91" s="540" t="s">
        <v>1547</v>
      </c>
      <c r="C91" s="470">
        <v>-340.41900048999997</v>
      </c>
      <c r="D91" s="470">
        <v>-348.92004833999999</v>
      </c>
      <c r="E91" s="470">
        <v>-348.66565157999997</v>
      </c>
      <c r="F91" s="470">
        <v>-328.16481198000002</v>
      </c>
      <c r="G91" s="470">
        <v>-298.41935565</v>
      </c>
      <c r="H91" s="470">
        <v>-296.50681596999999</v>
      </c>
      <c r="I91" s="470">
        <v>-338.32968956000002</v>
      </c>
      <c r="J91" s="470">
        <v>-414.86348077000002</v>
      </c>
      <c r="K91" s="470">
        <v>-460.52290073</v>
      </c>
      <c r="L91" s="470">
        <v>-487.93982942999997</v>
      </c>
      <c r="M91" s="470">
        <v>-511.34012870999999</v>
      </c>
      <c r="N91" s="470">
        <v>-524.30810998000004</v>
      </c>
      <c r="O91" s="470">
        <v>-524.37932276000004</v>
      </c>
      <c r="P91" s="470">
        <v>-508.00228503</v>
      </c>
      <c r="Q91" s="470">
        <v>-483.08501139999998</v>
      </c>
      <c r="R91" s="470">
        <v>-442.41595675999997</v>
      </c>
      <c r="S91" s="470">
        <v>-399.69762363000001</v>
      </c>
      <c r="T91" s="470">
        <v>-372.54061953000001</v>
      </c>
      <c r="U91" s="470">
        <v>-352.43137686</v>
      </c>
      <c r="V91" s="470">
        <v>-359.56510954999999</v>
      </c>
      <c r="W91" s="470">
        <v>-396.40988529999998</v>
      </c>
      <c r="X91" s="470">
        <v>-398.90614008</v>
      </c>
      <c r="Y91" s="470">
        <v>-417.87320629999999</v>
      </c>
      <c r="Z91" s="470">
        <v>-453.40230086000003</v>
      </c>
      <c r="AA91" s="470">
        <v>-452.36991312999999</v>
      </c>
      <c r="AB91" s="470">
        <v>-468.61345101000001</v>
      </c>
      <c r="AC91" s="470">
        <v>-457.87049497999999</v>
      </c>
      <c r="AD91" s="470">
        <v>-416.32290905000002</v>
      </c>
      <c r="AE91" s="470">
        <v>-398.49437247999998</v>
      </c>
      <c r="AF91" s="470">
        <v>-386.10779707</v>
      </c>
      <c r="AG91" s="470">
        <v>-379.51716902999999</v>
      </c>
      <c r="AH91" s="470">
        <v>-371.23536222000001</v>
      </c>
      <c r="AI91" s="470">
        <v>-383.37426918</v>
      </c>
      <c r="AJ91" s="470">
        <v>-400.01175595000001</v>
      </c>
      <c r="AK91" s="470">
        <v>-393.83930921000001</v>
      </c>
      <c r="AL91" s="470">
        <v>-375.22055874</v>
      </c>
      <c r="AM91" s="470">
        <v>-363.12368571000002</v>
      </c>
      <c r="AN91" s="470">
        <v>-372.31899320000002</v>
      </c>
      <c r="AO91" s="470">
        <v>-384.79416866999998</v>
      </c>
      <c r="AP91" s="470">
        <v>-387.65497493999999</v>
      </c>
      <c r="AQ91" s="470">
        <v>-378.72704126999997</v>
      </c>
      <c r="AR91" s="470">
        <v>-382.86024423999999</v>
      </c>
      <c r="AS91" s="470">
        <v>-408.69999805999998</v>
      </c>
      <c r="AT91" s="470">
        <v>-429.48994282000001</v>
      </c>
      <c r="AU91" s="470">
        <v>-426.15457172999999</v>
      </c>
      <c r="AV91" s="470">
        <v>-420.88155140999999</v>
      </c>
      <c r="AW91" s="470">
        <v>-415.83627503999998</v>
      </c>
      <c r="AX91" s="470">
        <v>-411.71075825000003</v>
      </c>
      <c r="AY91" s="470">
        <v>-408.52514854999998</v>
      </c>
      <c r="AZ91" s="470">
        <v>-406.52230243999998</v>
      </c>
      <c r="BA91" s="400" t="s">
        <v>1339</v>
      </c>
      <c r="BB91" s="400" t="s">
        <v>1339</v>
      </c>
      <c r="BC91" s="400" t="s">
        <v>1339</v>
      </c>
      <c r="BD91" s="400" t="s">
        <v>1339</v>
      </c>
      <c r="BE91" s="400" t="s">
        <v>1339</v>
      </c>
      <c r="BF91" s="400" t="s">
        <v>1339</v>
      </c>
      <c r="BG91" s="400" t="s">
        <v>1339</v>
      </c>
      <c r="BH91" s="400" t="s">
        <v>1339</v>
      </c>
      <c r="BI91" s="400" t="s">
        <v>1339</v>
      </c>
      <c r="BJ91" s="400" t="s">
        <v>1339</v>
      </c>
      <c r="BK91" s="400" t="s">
        <v>1339</v>
      </c>
      <c r="BL91" s="400" t="s">
        <v>1339</v>
      </c>
      <c r="BM91" s="400" t="s">
        <v>1339</v>
      </c>
      <c r="BN91" s="400" t="s">
        <v>1339</v>
      </c>
      <c r="BO91" s="400" t="s">
        <v>1339</v>
      </c>
      <c r="BP91" s="400" t="s">
        <v>1339</v>
      </c>
      <c r="BQ91" s="400" t="s">
        <v>1339</v>
      </c>
      <c r="BR91" s="400" t="s">
        <v>1339</v>
      </c>
      <c r="BS91" s="400" t="s">
        <v>1339</v>
      </c>
      <c r="BT91" s="400" t="s">
        <v>1339</v>
      </c>
      <c r="BU91" s="400" t="s">
        <v>1339</v>
      </c>
      <c r="BV91" s="400" t="s">
        <v>1339</v>
      </c>
    </row>
    <row r="92" spans="1:74" s="336" customFormat="1" ht="32.85" customHeight="1" x14ac:dyDescent="0.2">
      <c r="A92" s="335"/>
      <c r="B92" s="1115" t="s">
        <v>1218</v>
      </c>
      <c r="C92" s="1115"/>
      <c r="D92" s="1115"/>
      <c r="E92" s="1115"/>
      <c r="F92" s="1115"/>
      <c r="G92" s="1115"/>
      <c r="H92" s="1115"/>
      <c r="I92" s="1115"/>
      <c r="J92" s="1115"/>
      <c r="K92" s="1115"/>
      <c r="L92" s="1115"/>
      <c r="M92" s="1115"/>
      <c r="N92" s="1115"/>
      <c r="O92" s="1115"/>
      <c r="P92" s="1115"/>
      <c r="Q92" s="1115"/>
      <c r="R92" s="618"/>
      <c r="AY92" s="339"/>
      <c r="AZ92" s="339"/>
      <c r="BA92" s="339"/>
      <c r="BB92" s="339"/>
      <c r="BC92" s="339"/>
      <c r="BD92" s="339"/>
      <c r="BE92" s="339"/>
      <c r="BF92" s="339"/>
      <c r="BG92" s="339"/>
      <c r="BH92" s="339"/>
      <c r="BI92" s="339"/>
    </row>
    <row r="93" spans="1:74" s="186" customFormat="1" ht="12.6" customHeight="1" x14ac:dyDescent="0.2">
      <c r="A93" s="185"/>
      <c r="B93" s="1115" t="s">
        <v>1219</v>
      </c>
      <c r="C93" s="1065"/>
      <c r="D93" s="1065"/>
      <c r="E93" s="1065"/>
      <c r="F93" s="1065"/>
      <c r="G93" s="1065"/>
      <c r="H93" s="1065"/>
      <c r="I93" s="1065"/>
      <c r="J93" s="1065"/>
      <c r="K93" s="1065"/>
      <c r="L93" s="1065"/>
      <c r="M93" s="1065"/>
      <c r="N93" s="1065"/>
      <c r="O93" s="1065"/>
      <c r="P93" s="1065"/>
      <c r="Q93" s="1023"/>
      <c r="R93" s="618"/>
      <c r="AY93" s="835"/>
      <c r="AZ93" s="835"/>
      <c r="BA93" s="835"/>
      <c r="BB93" s="835"/>
      <c r="BC93" s="835"/>
      <c r="BD93" s="679"/>
      <c r="BE93" s="679"/>
      <c r="BF93" s="679"/>
      <c r="BG93" s="835"/>
      <c r="BH93" s="835"/>
      <c r="BI93" s="835"/>
      <c r="BJ93" s="204"/>
    </row>
    <row r="94" spans="1:74" s="186" customFormat="1" ht="24" customHeight="1" x14ac:dyDescent="0.2">
      <c r="A94" s="185"/>
      <c r="B94" s="1115" t="s">
        <v>1220</v>
      </c>
      <c r="C94" s="1115"/>
      <c r="D94" s="1115"/>
      <c r="E94" s="1115"/>
      <c r="F94" s="1115"/>
      <c r="G94" s="1115"/>
      <c r="H94" s="1115"/>
      <c r="I94" s="1115"/>
      <c r="J94" s="1115"/>
      <c r="K94" s="1115"/>
      <c r="L94" s="1115"/>
      <c r="M94" s="1115"/>
      <c r="N94" s="1115"/>
      <c r="O94" s="1115"/>
      <c r="P94" s="1115"/>
      <c r="Q94" s="1115"/>
      <c r="R94" s="618"/>
      <c r="AY94" s="835"/>
      <c r="AZ94" s="835"/>
      <c r="BA94" s="835"/>
      <c r="BB94" s="835"/>
      <c r="BC94" s="835"/>
      <c r="BD94" s="679"/>
      <c r="BE94" s="679"/>
      <c r="BF94" s="679"/>
      <c r="BG94" s="835"/>
      <c r="BH94" s="835"/>
      <c r="BI94" s="835"/>
      <c r="BJ94" s="204"/>
    </row>
    <row r="95" spans="1:74" s="186" customFormat="1" ht="10.5" customHeight="1" x14ac:dyDescent="0.2">
      <c r="A95" s="185"/>
      <c r="B95" s="1115" t="s">
        <v>1221</v>
      </c>
      <c r="C95" s="1115"/>
      <c r="D95" s="1115"/>
      <c r="E95" s="1115"/>
      <c r="F95" s="1115"/>
      <c r="G95" s="1115"/>
      <c r="H95" s="1115"/>
      <c r="I95" s="1115"/>
      <c r="J95" s="1115"/>
      <c r="K95" s="1115"/>
      <c r="L95" s="1115"/>
      <c r="M95" s="1115"/>
      <c r="N95" s="1115"/>
      <c r="O95" s="1115"/>
      <c r="P95" s="1115"/>
      <c r="Q95" s="1115"/>
      <c r="R95" s="618"/>
      <c r="AY95" s="835"/>
      <c r="AZ95" s="835"/>
      <c r="BA95" s="835"/>
      <c r="BB95" s="835"/>
      <c r="BC95" s="835"/>
      <c r="BD95" s="679"/>
      <c r="BE95" s="679"/>
      <c r="BF95" s="679"/>
      <c r="BG95" s="835"/>
      <c r="BH95" s="835"/>
      <c r="BI95" s="835"/>
      <c r="BJ95" s="204"/>
    </row>
    <row r="96" spans="1:74" s="186" customFormat="1" x14ac:dyDescent="0.2">
      <c r="A96" s="185"/>
      <c r="B96" s="326" t="s">
        <v>809</v>
      </c>
      <c r="C96" s="326"/>
      <c r="D96" s="326"/>
      <c r="E96" s="326"/>
      <c r="F96" s="326"/>
      <c r="G96" s="326"/>
      <c r="H96" s="572"/>
      <c r="I96" s="326"/>
      <c r="J96" s="326"/>
      <c r="K96" s="326"/>
      <c r="L96" s="326"/>
      <c r="M96" s="326"/>
      <c r="N96" s="326"/>
      <c r="O96" s="326"/>
      <c r="P96" s="326"/>
      <c r="Q96" s="326"/>
      <c r="R96" s="619"/>
      <c r="AY96" s="835"/>
      <c r="AZ96" s="835"/>
      <c r="BA96" s="835"/>
      <c r="BB96" s="835"/>
      <c r="BC96" s="835"/>
      <c r="BD96" s="679"/>
      <c r="BE96" s="679"/>
      <c r="BF96" s="679"/>
      <c r="BG96" s="835"/>
      <c r="BH96" s="835"/>
      <c r="BI96" s="835"/>
      <c r="BJ96" s="204"/>
    </row>
    <row r="97" spans="1:74" s="186" customFormat="1" ht="10.5" customHeight="1" x14ac:dyDescent="0.2">
      <c r="A97" s="185"/>
      <c r="B97" s="994" t="str">
        <f>Dates!$G$2</f>
        <v>EIA completed modeling and analysis for this report on Monday, March 9, 2026.</v>
      </c>
      <c r="C97" s="995"/>
      <c r="D97" s="995"/>
      <c r="E97" s="995"/>
      <c r="F97" s="995"/>
      <c r="G97" s="995"/>
      <c r="H97" s="995"/>
      <c r="I97" s="995"/>
      <c r="J97" s="995"/>
      <c r="K97" s="995"/>
      <c r="L97" s="995"/>
      <c r="M97" s="995"/>
      <c r="N97" s="995"/>
      <c r="O97" s="995"/>
      <c r="P97" s="995"/>
      <c r="Q97" s="995"/>
      <c r="R97" s="618"/>
      <c r="AY97" s="835"/>
      <c r="AZ97" s="835"/>
      <c r="BA97" s="835"/>
      <c r="BB97" s="835"/>
      <c r="BC97" s="835"/>
      <c r="BD97" s="679"/>
      <c r="BE97" s="679"/>
      <c r="BF97" s="679"/>
      <c r="BG97" s="835"/>
      <c r="BH97" s="835"/>
      <c r="BI97" s="835"/>
      <c r="BJ97" s="204"/>
    </row>
    <row r="98" spans="1:74" s="186" customFormat="1" ht="10.5" customHeight="1" x14ac:dyDescent="0.2">
      <c r="A98" s="185"/>
      <c r="B98" s="993" t="s">
        <v>482</v>
      </c>
      <c r="C98" s="986"/>
      <c r="D98" s="986"/>
      <c r="E98" s="986"/>
      <c r="F98" s="986"/>
      <c r="G98" s="986"/>
      <c r="H98" s="986"/>
      <c r="I98" s="986"/>
      <c r="J98" s="986"/>
      <c r="K98" s="986"/>
      <c r="L98" s="986"/>
      <c r="M98" s="986"/>
      <c r="N98" s="986"/>
      <c r="O98" s="986"/>
      <c r="P98" s="986"/>
      <c r="Q98" s="986"/>
      <c r="R98" s="618"/>
      <c r="AY98" s="835"/>
      <c r="AZ98" s="835"/>
      <c r="BA98" s="835"/>
      <c r="BB98" s="835"/>
      <c r="BC98" s="835"/>
      <c r="BD98" s="679"/>
      <c r="BE98" s="679"/>
      <c r="BF98" s="679"/>
      <c r="BG98" s="835"/>
      <c r="BH98" s="835"/>
      <c r="BI98" s="835"/>
      <c r="BJ98" s="204"/>
    </row>
    <row r="99" spans="1:74" s="186" customFormat="1" ht="12.6" customHeight="1" x14ac:dyDescent="0.2">
      <c r="A99" s="185"/>
      <c r="B99" s="1097" t="s">
        <v>1406</v>
      </c>
      <c r="C99" s="1098"/>
      <c r="D99" s="1098"/>
      <c r="E99" s="1098"/>
      <c r="F99" s="1098"/>
      <c r="G99" s="1098"/>
      <c r="H99" s="1098"/>
      <c r="I99" s="1098"/>
      <c r="J99" s="1098"/>
      <c r="K99" s="1098"/>
      <c r="L99" s="1098"/>
      <c r="M99" s="1098"/>
      <c r="N99" s="1098"/>
      <c r="O99" s="1098"/>
      <c r="P99" s="1098"/>
      <c r="Q99" s="1098"/>
      <c r="R99" s="618"/>
      <c r="AY99" s="835"/>
      <c r="AZ99" s="835"/>
      <c r="BA99" s="835"/>
      <c r="BB99" s="835"/>
      <c r="BC99" s="835"/>
      <c r="BD99" s="679"/>
      <c r="BE99" s="679"/>
      <c r="BF99" s="679"/>
      <c r="BG99" s="835"/>
      <c r="BH99" s="835"/>
      <c r="BI99" s="835"/>
      <c r="BJ99" s="204"/>
    </row>
    <row r="100" spans="1:74" s="186" customFormat="1" ht="14.1" customHeight="1" x14ac:dyDescent="0.2">
      <c r="A100" s="185"/>
      <c r="B100" s="1022" t="s">
        <v>490</v>
      </c>
      <c r="C100" s="1023"/>
      <c r="D100" s="1023"/>
      <c r="E100" s="1023"/>
      <c r="F100" s="1023"/>
      <c r="G100" s="1023"/>
      <c r="H100" s="1023"/>
      <c r="I100" s="1023"/>
      <c r="J100" s="1023"/>
      <c r="K100" s="1023"/>
      <c r="L100" s="1023"/>
      <c r="M100" s="1023"/>
      <c r="N100" s="1023"/>
      <c r="O100" s="1023"/>
      <c r="P100" s="1023"/>
      <c r="Q100" s="1023"/>
      <c r="R100" s="618"/>
      <c r="AY100" s="835"/>
      <c r="AZ100" s="835"/>
      <c r="BA100" s="835"/>
      <c r="BB100" s="835"/>
      <c r="BC100" s="835"/>
      <c r="BD100" s="679"/>
      <c r="BE100" s="679"/>
      <c r="BF100" s="679"/>
      <c r="BG100" s="835"/>
      <c r="BH100" s="835"/>
      <c r="BI100" s="835"/>
      <c r="BJ100" s="204"/>
    </row>
    <row r="101" spans="1:74" s="186" customFormat="1" ht="12.6" customHeight="1" x14ac:dyDescent="0.2">
      <c r="A101" s="185"/>
      <c r="B101" s="1113" t="s">
        <v>823</v>
      </c>
      <c r="C101" s="1113"/>
      <c r="D101" s="1113"/>
      <c r="E101" s="1113"/>
      <c r="F101" s="1113"/>
      <c r="G101" s="1113"/>
      <c r="H101" s="1113"/>
      <c r="I101" s="1113"/>
      <c r="J101" s="1113"/>
      <c r="K101" s="1113"/>
      <c r="L101" s="1113"/>
      <c r="M101" s="1113"/>
      <c r="N101" s="1113"/>
      <c r="O101" s="1113"/>
      <c r="P101" s="1113"/>
      <c r="Q101" s="1113"/>
      <c r="R101" s="1113"/>
      <c r="AY101" s="835"/>
      <c r="AZ101" s="835"/>
      <c r="BA101" s="835"/>
      <c r="BB101" s="835"/>
      <c r="BC101" s="835"/>
      <c r="BD101" s="679"/>
      <c r="BE101" s="679"/>
      <c r="BF101" s="679"/>
      <c r="BG101" s="835"/>
      <c r="BH101" s="835"/>
      <c r="BI101" s="835"/>
      <c r="BJ101" s="204"/>
    </row>
    <row r="102" spans="1:74" s="182" customFormat="1" ht="12" customHeight="1" x14ac:dyDescent="0.2">
      <c r="A102" s="185"/>
      <c r="B102" s="1022" t="s">
        <v>1222</v>
      </c>
      <c r="C102" s="1065"/>
      <c r="D102" s="1065"/>
      <c r="E102" s="1065"/>
      <c r="F102" s="1065"/>
      <c r="G102" s="1065"/>
      <c r="H102" s="1065"/>
      <c r="I102" s="1065"/>
      <c r="J102" s="1065"/>
      <c r="K102" s="1065"/>
      <c r="L102" s="1065"/>
      <c r="M102" s="1065"/>
      <c r="N102" s="1065"/>
      <c r="O102" s="1065"/>
      <c r="P102" s="1065"/>
      <c r="Q102" s="1023"/>
      <c r="R102" s="618"/>
      <c r="AY102" s="832"/>
      <c r="AZ102" s="832"/>
      <c r="BA102" s="832"/>
      <c r="BB102" s="832"/>
      <c r="BC102" s="832"/>
      <c r="BD102" s="674"/>
      <c r="BE102" s="674"/>
      <c r="BF102" s="674"/>
      <c r="BG102" s="832"/>
      <c r="BH102" s="832"/>
      <c r="BI102" s="832"/>
      <c r="BJ102" s="203"/>
    </row>
    <row r="103" spans="1:74" x14ac:dyDescent="0.2">
      <c r="A103" s="61"/>
      <c r="C103" s="62"/>
      <c r="D103" s="62"/>
      <c r="E103" s="62"/>
      <c r="F103" s="62"/>
      <c r="G103" s="62"/>
      <c r="H103" s="62"/>
      <c r="I103" s="62"/>
      <c r="J103" s="62"/>
      <c r="K103" s="62"/>
      <c r="L103" s="62"/>
      <c r="M103" s="62"/>
      <c r="N103" s="62"/>
      <c r="O103" s="62"/>
      <c r="P103" s="62"/>
      <c r="Q103" s="62"/>
      <c r="R103" s="62"/>
      <c r="S103" s="62"/>
      <c r="T103" s="62"/>
      <c r="U103" s="62"/>
      <c r="V103" s="62"/>
      <c r="W103" s="62"/>
      <c r="X103" s="62"/>
      <c r="Y103" s="62"/>
      <c r="Z103" s="62"/>
      <c r="AA103" s="62"/>
      <c r="AB103" s="62"/>
      <c r="AC103" s="62"/>
      <c r="AD103" s="62"/>
      <c r="AE103" s="62"/>
      <c r="AF103" s="62"/>
      <c r="AG103" s="62"/>
      <c r="AH103" s="62"/>
      <c r="AI103" s="62"/>
      <c r="AJ103" s="62"/>
      <c r="AK103" s="62"/>
      <c r="AL103" s="62"/>
      <c r="AM103" s="62"/>
      <c r="AN103" s="62"/>
      <c r="AO103" s="62"/>
      <c r="AP103" s="62"/>
      <c r="AQ103" s="62"/>
      <c r="AR103" s="62"/>
      <c r="AS103" s="62"/>
      <c r="AT103" s="62"/>
      <c r="AU103" s="62"/>
      <c r="AV103" s="62"/>
      <c r="AW103" s="62"/>
      <c r="AX103" s="62"/>
      <c r="AY103" s="836"/>
      <c r="AZ103" s="836"/>
      <c r="BA103" s="836"/>
      <c r="BB103" s="836"/>
      <c r="BC103" s="836"/>
      <c r="BD103" s="680"/>
      <c r="BE103" s="680"/>
      <c r="BF103" s="680"/>
      <c r="BG103" s="836"/>
      <c r="BH103" s="836"/>
      <c r="BI103" s="836"/>
      <c r="BJ103" s="136"/>
      <c r="BK103" s="136"/>
      <c r="BL103" s="136"/>
      <c r="BM103" s="136"/>
      <c r="BN103" s="136"/>
      <c r="BO103" s="136"/>
      <c r="BP103" s="136"/>
      <c r="BQ103" s="136"/>
      <c r="BR103" s="136"/>
      <c r="BS103" s="136"/>
      <c r="BT103" s="136"/>
      <c r="BU103" s="136"/>
      <c r="BV103" s="136"/>
    </row>
    <row r="104" spans="1:74" x14ac:dyDescent="0.2">
      <c r="A104" s="61"/>
      <c r="C104" s="62"/>
      <c r="D104" s="62"/>
      <c r="E104" s="62"/>
      <c r="F104" s="62"/>
      <c r="G104" s="62"/>
      <c r="H104" s="62"/>
      <c r="I104" s="62"/>
      <c r="J104" s="62"/>
      <c r="K104" s="62"/>
      <c r="L104" s="62"/>
      <c r="M104" s="62"/>
      <c r="N104" s="62"/>
      <c r="O104" s="62"/>
      <c r="P104" s="62"/>
      <c r="Q104" s="62"/>
      <c r="R104" s="62"/>
      <c r="S104" s="62"/>
      <c r="T104" s="62"/>
      <c r="U104" s="62"/>
      <c r="V104" s="62"/>
      <c r="W104" s="62"/>
      <c r="X104" s="62"/>
      <c r="Y104" s="62"/>
      <c r="Z104" s="62"/>
      <c r="AA104" s="62"/>
      <c r="AB104" s="62"/>
      <c r="AC104" s="62"/>
      <c r="AD104" s="62"/>
      <c r="AE104" s="62"/>
      <c r="AF104" s="62"/>
      <c r="AG104" s="62"/>
      <c r="AH104" s="62"/>
      <c r="AI104" s="62"/>
      <c r="AJ104" s="62"/>
      <c r="AK104" s="62"/>
      <c r="AL104" s="62"/>
      <c r="AM104" s="62"/>
      <c r="AN104" s="62"/>
      <c r="AO104" s="62"/>
      <c r="AP104" s="62"/>
      <c r="AQ104" s="62"/>
      <c r="AR104" s="62"/>
      <c r="AS104" s="62"/>
      <c r="AT104" s="62"/>
      <c r="AU104" s="62"/>
      <c r="AV104" s="62"/>
      <c r="AW104" s="62"/>
      <c r="AX104" s="62"/>
      <c r="AY104" s="836"/>
      <c r="AZ104" s="836"/>
      <c r="BA104" s="836"/>
      <c r="BB104" s="836"/>
      <c r="BC104" s="836"/>
      <c r="BD104" s="680"/>
      <c r="BE104" s="680"/>
      <c r="BF104" s="680"/>
      <c r="BG104" s="836"/>
      <c r="BH104" s="836"/>
      <c r="BI104" s="836"/>
      <c r="BJ104" s="136"/>
      <c r="BK104" s="136"/>
      <c r="BL104" s="136"/>
      <c r="BM104" s="136"/>
      <c r="BN104" s="136"/>
      <c r="BO104" s="136"/>
      <c r="BP104" s="136"/>
      <c r="BQ104" s="136"/>
      <c r="BR104" s="136"/>
      <c r="BS104" s="136"/>
      <c r="BT104" s="136"/>
      <c r="BU104" s="136"/>
      <c r="BV104" s="136"/>
    </row>
    <row r="105" spans="1:74" x14ac:dyDescent="0.2">
      <c r="A105" s="61"/>
      <c r="C105" s="62"/>
      <c r="D105" s="62"/>
      <c r="E105" s="62"/>
      <c r="F105" s="62"/>
      <c r="G105" s="62"/>
      <c r="H105" s="62"/>
      <c r="I105" s="62"/>
      <c r="J105" s="62"/>
      <c r="K105" s="62"/>
      <c r="L105" s="62"/>
      <c r="M105" s="62"/>
      <c r="N105" s="62"/>
      <c r="O105" s="62"/>
      <c r="P105" s="62"/>
      <c r="Q105" s="62"/>
      <c r="R105" s="62"/>
      <c r="S105" s="62"/>
      <c r="T105" s="62"/>
      <c r="U105" s="62"/>
      <c r="V105" s="62"/>
      <c r="W105" s="62"/>
      <c r="X105" s="62"/>
      <c r="Y105" s="62"/>
      <c r="Z105" s="62"/>
      <c r="AA105" s="62"/>
      <c r="AB105" s="62"/>
      <c r="AC105" s="62"/>
      <c r="AD105" s="62"/>
      <c r="AE105" s="62"/>
      <c r="AF105" s="62"/>
      <c r="AG105" s="62"/>
      <c r="AH105" s="62"/>
      <c r="AI105" s="62"/>
      <c r="AJ105" s="62"/>
      <c r="AK105" s="62"/>
      <c r="AL105" s="62"/>
      <c r="AM105" s="62"/>
      <c r="AN105" s="62"/>
      <c r="AO105" s="62"/>
      <c r="AP105" s="62"/>
      <c r="AQ105" s="62"/>
      <c r="AR105" s="62"/>
      <c r="AS105" s="62"/>
      <c r="AT105" s="62"/>
      <c r="AU105" s="62"/>
      <c r="AV105" s="62"/>
      <c r="AW105" s="62"/>
      <c r="AX105" s="62"/>
      <c r="AY105" s="836"/>
      <c r="AZ105" s="836"/>
      <c r="BA105" s="836"/>
      <c r="BB105" s="836"/>
      <c r="BC105" s="836"/>
      <c r="BD105" s="680"/>
      <c r="BE105" s="680"/>
      <c r="BF105" s="680"/>
      <c r="BG105" s="836"/>
      <c r="BH105" s="836"/>
      <c r="BI105" s="836"/>
      <c r="BJ105" s="136"/>
      <c r="BK105" s="136"/>
      <c r="BL105" s="136"/>
      <c r="BM105" s="136"/>
      <c r="BN105" s="136"/>
      <c r="BO105" s="136"/>
      <c r="BP105" s="136"/>
      <c r="BQ105" s="136"/>
      <c r="BR105" s="136"/>
      <c r="BS105" s="136"/>
      <c r="BT105" s="136"/>
      <c r="BU105" s="136"/>
      <c r="BV105" s="136"/>
    </row>
    <row r="106" spans="1:74" x14ac:dyDescent="0.2">
      <c r="A106" s="61"/>
      <c r="C106" s="62"/>
      <c r="D106" s="62"/>
      <c r="E106" s="62"/>
      <c r="F106" s="62"/>
      <c r="G106" s="62"/>
      <c r="H106" s="62"/>
      <c r="I106" s="62"/>
      <c r="J106" s="62"/>
      <c r="K106" s="62"/>
      <c r="L106" s="62"/>
      <c r="M106" s="62"/>
      <c r="N106" s="62"/>
      <c r="O106" s="62"/>
      <c r="P106" s="62"/>
      <c r="Q106" s="62"/>
      <c r="R106" s="62"/>
      <c r="S106" s="62"/>
      <c r="T106" s="62"/>
      <c r="U106" s="62"/>
      <c r="V106" s="62"/>
      <c r="W106" s="62"/>
      <c r="X106" s="62"/>
      <c r="Y106" s="62"/>
      <c r="Z106" s="62"/>
      <c r="AA106" s="62"/>
      <c r="AB106" s="62"/>
      <c r="AC106" s="62"/>
      <c r="AD106" s="62"/>
      <c r="AE106" s="62"/>
      <c r="AF106" s="62"/>
      <c r="AG106" s="62"/>
      <c r="AH106" s="62"/>
      <c r="AI106" s="62"/>
      <c r="AJ106" s="62"/>
      <c r="AK106" s="62"/>
      <c r="AL106" s="62"/>
      <c r="AM106" s="62"/>
      <c r="AN106" s="62"/>
      <c r="AO106" s="62"/>
      <c r="AP106" s="62"/>
      <c r="AQ106" s="62"/>
      <c r="AR106" s="62"/>
      <c r="AS106" s="62"/>
      <c r="AT106" s="62"/>
      <c r="AU106" s="62"/>
      <c r="AV106" s="62"/>
      <c r="AW106" s="62"/>
      <c r="AX106" s="62"/>
      <c r="AY106" s="836"/>
      <c r="AZ106" s="836"/>
      <c r="BA106" s="836"/>
      <c r="BB106" s="836"/>
      <c r="BC106" s="836"/>
      <c r="BD106" s="680"/>
      <c r="BE106" s="680"/>
      <c r="BF106" s="680"/>
      <c r="BG106" s="836"/>
      <c r="BH106" s="836"/>
      <c r="BI106" s="836"/>
      <c r="BJ106" s="136"/>
      <c r="BK106" s="136"/>
      <c r="BL106" s="136"/>
      <c r="BM106" s="136"/>
      <c r="BN106" s="136"/>
      <c r="BO106" s="136"/>
      <c r="BP106" s="136"/>
      <c r="BQ106" s="136"/>
      <c r="BR106" s="136"/>
      <c r="BS106" s="136"/>
      <c r="BT106" s="136"/>
      <c r="BU106" s="136"/>
      <c r="BV106" s="136"/>
    </row>
    <row r="107" spans="1:74" x14ac:dyDescent="0.2">
      <c r="A107" s="61"/>
      <c r="C107" s="62"/>
      <c r="D107" s="62"/>
      <c r="E107" s="62"/>
      <c r="F107" s="62"/>
      <c r="G107" s="62"/>
      <c r="H107" s="62"/>
      <c r="I107" s="62"/>
      <c r="J107" s="62"/>
      <c r="K107" s="62"/>
      <c r="L107" s="62"/>
      <c r="M107" s="62"/>
      <c r="N107" s="62"/>
      <c r="O107" s="62"/>
      <c r="P107" s="62"/>
      <c r="Q107" s="62"/>
      <c r="R107" s="62"/>
      <c r="S107" s="62"/>
      <c r="T107" s="62"/>
      <c r="U107" s="62"/>
      <c r="V107" s="62"/>
      <c r="W107" s="62"/>
      <c r="X107" s="62"/>
      <c r="Y107" s="62"/>
      <c r="Z107" s="62"/>
      <c r="AA107" s="62"/>
      <c r="AB107" s="62"/>
      <c r="AC107" s="62"/>
      <c r="AD107" s="62"/>
      <c r="AE107" s="62"/>
      <c r="AF107" s="62"/>
      <c r="AG107" s="62"/>
      <c r="AH107" s="62"/>
      <c r="AI107" s="62"/>
      <c r="AJ107" s="62"/>
      <c r="AK107" s="62"/>
      <c r="AL107" s="62"/>
      <c r="AM107" s="62"/>
      <c r="AN107" s="62"/>
      <c r="AO107" s="62"/>
      <c r="AP107" s="62"/>
      <c r="AQ107" s="62"/>
      <c r="AR107" s="62"/>
      <c r="AS107" s="62"/>
      <c r="AT107" s="62"/>
      <c r="AU107" s="62"/>
      <c r="AV107" s="62"/>
      <c r="AW107" s="62"/>
      <c r="AX107" s="62"/>
      <c r="AY107" s="836"/>
      <c r="AZ107" s="836"/>
      <c r="BA107" s="836"/>
      <c r="BB107" s="836"/>
      <c r="BC107" s="836"/>
      <c r="BD107" s="680"/>
      <c r="BE107" s="680"/>
      <c r="BF107" s="680"/>
      <c r="BG107" s="836"/>
      <c r="BH107" s="836"/>
      <c r="BI107" s="836"/>
      <c r="BJ107" s="136"/>
      <c r="BK107" s="136"/>
      <c r="BL107" s="136"/>
      <c r="BM107" s="136"/>
      <c r="BN107" s="136"/>
      <c r="BO107" s="136"/>
      <c r="BP107" s="136"/>
      <c r="BQ107" s="136"/>
      <c r="BR107" s="136"/>
      <c r="BS107" s="136"/>
      <c r="BT107" s="136"/>
      <c r="BU107" s="136"/>
      <c r="BV107" s="136"/>
    </row>
    <row r="108" spans="1:74" x14ac:dyDescent="0.2">
      <c r="A108" s="61"/>
      <c r="C108" s="62"/>
      <c r="D108" s="62"/>
      <c r="E108" s="62"/>
      <c r="F108" s="62"/>
      <c r="G108" s="62"/>
      <c r="H108" s="62"/>
      <c r="I108" s="62"/>
      <c r="J108" s="62"/>
      <c r="K108" s="62"/>
      <c r="L108" s="62"/>
      <c r="M108" s="62"/>
      <c r="N108" s="62"/>
      <c r="O108" s="62"/>
      <c r="P108" s="62"/>
      <c r="Q108" s="62"/>
      <c r="R108" s="62"/>
      <c r="S108" s="62"/>
      <c r="T108" s="62"/>
      <c r="U108" s="62"/>
      <c r="V108" s="62"/>
      <c r="W108" s="62"/>
      <c r="X108" s="62"/>
      <c r="Y108" s="62"/>
      <c r="Z108" s="62"/>
      <c r="AA108" s="62"/>
      <c r="AB108" s="62"/>
      <c r="AC108" s="62"/>
      <c r="AD108" s="62"/>
      <c r="AE108" s="62"/>
      <c r="AF108" s="62"/>
      <c r="AG108" s="62"/>
      <c r="AH108" s="62"/>
      <c r="AI108" s="62"/>
      <c r="AJ108" s="62"/>
      <c r="AK108" s="62"/>
      <c r="AL108" s="62"/>
      <c r="AM108" s="62"/>
      <c r="AN108" s="62"/>
      <c r="AO108" s="62"/>
      <c r="AP108" s="62"/>
      <c r="AQ108" s="62"/>
      <c r="AR108" s="62"/>
      <c r="AS108" s="62"/>
      <c r="AT108" s="62"/>
      <c r="AU108" s="62"/>
      <c r="AV108" s="62"/>
      <c r="AW108" s="62"/>
      <c r="AX108" s="62"/>
      <c r="AY108" s="836"/>
      <c r="AZ108" s="836"/>
      <c r="BA108" s="836"/>
      <c r="BB108" s="836"/>
      <c r="BC108" s="836"/>
      <c r="BD108" s="680"/>
      <c r="BE108" s="680"/>
      <c r="BF108" s="680"/>
      <c r="BG108" s="836"/>
      <c r="BH108" s="836"/>
      <c r="BI108" s="836"/>
      <c r="BJ108" s="136"/>
      <c r="BK108" s="136"/>
      <c r="BL108" s="136"/>
      <c r="BM108" s="136"/>
      <c r="BN108" s="136"/>
      <c r="BO108" s="136"/>
      <c r="BP108" s="136"/>
      <c r="BQ108" s="136"/>
      <c r="BR108" s="136"/>
      <c r="BS108" s="136"/>
      <c r="BT108" s="136"/>
      <c r="BU108" s="136"/>
      <c r="BV108" s="136"/>
    </row>
    <row r="109" spans="1:74" x14ac:dyDescent="0.2">
      <c r="A109" s="61"/>
      <c r="C109" s="62"/>
      <c r="D109" s="62"/>
      <c r="E109" s="62"/>
      <c r="F109" s="62"/>
      <c r="G109" s="62"/>
      <c r="H109" s="62"/>
      <c r="I109" s="62"/>
      <c r="J109" s="62"/>
      <c r="K109" s="62"/>
      <c r="L109" s="62"/>
      <c r="M109" s="62"/>
      <c r="N109" s="62"/>
      <c r="O109" s="62"/>
      <c r="P109" s="62"/>
      <c r="Q109" s="62"/>
      <c r="R109" s="62"/>
      <c r="S109" s="62"/>
      <c r="T109" s="62"/>
      <c r="U109" s="62"/>
      <c r="V109" s="62"/>
      <c r="W109" s="62"/>
      <c r="X109" s="62"/>
      <c r="Y109" s="62"/>
      <c r="Z109" s="62"/>
      <c r="AA109" s="62"/>
      <c r="AB109" s="62"/>
      <c r="AC109" s="62"/>
      <c r="AD109" s="62"/>
      <c r="AE109" s="62"/>
      <c r="AF109" s="62"/>
      <c r="AG109" s="62"/>
      <c r="AH109" s="62"/>
      <c r="AI109" s="62"/>
      <c r="AJ109" s="62"/>
      <c r="AK109" s="62"/>
      <c r="AL109" s="62"/>
      <c r="AM109" s="62"/>
      <c r="AN109" s="62"/>
      <c r="AO109" s="62"/>
      <c r="AP109" s="62"/>
      <c r="AQ109" s="62"/>
      <c r="AR109" s="62"/>
      <c r="AS109" s="62"/>
      <c r="AT109" s="62"/>
      <c r="AU109" s="62"/>
      <c r="AV109" s="62"/>
      <c r="AW109" s="62"/>
      <c r="AX109" s="62"/>
      <c r="AY109" s="836"/>
      <c r="AZ109" s="836"/>
      <c r="BA109" s="836"/>
      <c r="BB109" s="836"/>
      <c r="BC109" s="836"/>
      <c r="BD109" s="680"/>
      <c r="BE109" s="680"/>
      <c r="BF109" s="680"/>
      <c r="BG109" s="836"/>
      <c r="BH109" s="836"/>
      <c r="BI109" s="836"/>
      <c r="BJ109" s="136"/>
      <c r="BK109" s="136"/>
      <c r="BL109" s="136"/>
      <c r="BM109" s="136"/>
      <c r="BN109" s="136"/>
      <c r="BO109" s="136"/>
      <c r="BP109" s="136"/>
      <c r="BQ109" s="136"/>
      <c r="BR109" s="136"/>
      <c r="BS109" s="136"/>
      <c r="BT109" s="136"/>
      <c r="BU109" s="136"/>
      <c r="BV109" s="136"/>
    </row>
    <row r="110" spans="1:74" x14ac:dyDescent="0.2">
      <c r="A110" s="61"/>
      <c r="C110" s="62"/>
      <c r="D110" s="62"/>
      <c r="E110" s="62"/>
      <c r="F110" s="62"/>
      <c r="G110" s="62"/>
      <c r="H110" s="62"/>
      <c r="I110" s="62"/>
      <c r="J110" s="62"/>
      <c r="K110" s="62"/>
      <c r="L110" s="62"/>
      <c r="M110" s="62"/>
      <c r="N110" s="62"/>
      <c r="O110" s="62"/>
      <c r="P110" s="62"/>
      <c r="Q110" s="62"/>
      <c r="R110" s="62"/>
      <c r="S110" s="62"/>
      <c r="T110" s="62"/>
      <c r="U110" s="62"/>
      <c r="V110" s="62"/>
      <c r="W110" s="62"/>
      <c r="X110" s="62"/>
      <c r="Y110" s="62"/>
      <c r="Z110" s="62"/>
      <c r="AA110" s="62"/>
      <c r="AB110" s="62"/>
      <c r="AC110" s="62"/>
      <c r="AD110" s="62"/>
      <c r="AE110" s="62"/>
      <c r="AF110" s="62"/>
      <c r="AG110" s="62"/>
      <c r="AH110" s="62"/>
      <c r="AI110" s="62"/>
      <c r="AJ110" s="62"/>
      <c r="AK110" s="62"/>
      <c r="AL110" s="62"/>
      <c r="AM110" s="62"/>
      <c r="AN110" s="62"/>
      <c r="AO110" s="62"/>
      <c r="AP110" s="62"/>
      <c r="AQ110" s="62"/>
      <c r="AR110" s="62"/>
      <c r="AS110" s="62"/>
      <c r="AT110" s="62"/>
      <c r="AU110" s="62"/>
      <c r="AV110" s="62"/>
      <c r="AW110" s="62"/>
      <c r="AX110" s="62"/>
      <c r="AY110" s="836"/>
      <c r="AZ110" s="836"/>
      <c r="BA110" s="836"/>
      <c r="BB110" s="836"/>
      <c r="BC110" s="836"/>
      <c r="BD110" s="680"/>
      <c r="BE110" s="680"/>
      <c r="BF110" s="680"/>
      <c r="BG110" s="836"/>
      <c r="BH110" s="836"/>
      <c r="BI110" s="836"/>
      <c r="BJ110" s="136"/>
      <c r="BK110" s="136"/>
      <c r="BL110" s="136"/>
      <c r="BM110" s="136"/>
      <c r="BN110" s="136"/>
      <c r="BO110" s="136"/>
      <c r="BP110" s="136"/>
      <c r="BQ110" s="136"/>
      <c r="BR110" s="136"/>
      <c r="BS110" s="136"/>
      <c r="BT110" s="136"/>
      <c r="BU110" s="136"/>
      <c r="BV110" s="136"/>
    </row>
    <row r="111" spans="1:74" x14ac:dyDescent="0.2">
      <c r="A111" s="61"/>
      <c r="C111" s="62"/>
      <c r="D111" s="62"/>
      <c r="E111" s="62"/>
      <c r="F111" s="62"/>
      <c r="G111" s="62"/>
      <c r="H111" s="62"/>
      <c r="I111" s="62"/>
      <c r="J111" s="62"/>
      <c r="K111" s="62"/>
      <c r="L111" s="62"/>
      <c r="M111" s="62"/>
      <c r="N111" s="62"/>
      <c r="O111" s="62"/>
      <c r="P111" s="62"/>
      <c r="Q111" s="62"/>
      <c r="R111" s="62"/>
      <c r="S111" s="62"/>
      <c r="T111" s="62"/>
      <c r="U111" s="62"/>
      <c r="V111" s="62"/>
      <c r="W111" s="62"/>
      <c r="X111" s="62"/>
      <c r="Y111" s="62"/>
      <c r="Z111" s="62"/>
      <c r="AA111" s="62"/>
      <c r="AB111" s="62"/>
      <c r="AC111" s="62"/>
      <c r="AD111" s="62"/>
      <c r="AE111" s="62"/>
      <c r="AF111" s="62"/>
      <c r="AG111" s="62"/>
      <c r="AH111" s="62"/>
      <c r="AI111" s="62"/>
      <c r="AJ111" s="62"/>
      <c r="AK111" s="62"/>
      <c r="AL111" s="62"/>
      <c r="AM111" s="62"/>
      <c r="AN111" s="62"/>
      <c r="AO111" s="62"/>
      <c r="AP111" s="62"/>
      <c r="AQ111" s="62"/>
      <c r="AR111" s="62"/>
      <c r="AS111" s="62"/>
      <c r="AT111" s="62"/>
      <c r="AU111" s="62"/>
      <c r="AV111" s="62"/>
      <c r="AW111" s="62"/>
      <c r="AX111" s="62"/>
      <c r="AY111" s="836"/>
      <c r="AZ111" s="836"/>
      <c r="BA111" s="836"/>
      <c r="BB111" s="836"/>
      <c r="BC111" s="836"/>
      <c r="BD111" s="680"/>
      <c r="BE111" s="680"/>
      <c r="BF111" s="680"/>
      <c r="BG111" s="836"/>
      <c r="BH111" s="836"/>
      <c r="BI111" s="836"/>
      <c r="BJ111" s="136"/>
      <c r="BK111" s="136"/>
      <c r="BL111" s="136"/>
      <c r="BM111" s="136"/>
      <c r="BN111" s="136"/>
      <c r="BO111" s="136"/>
      <c r="BP111" s="136"/>
      <c r="BQ111" s="136"/>
      <c r="BR111" s="136"/>
      <c r="BS111" s="136"/>
      <c r="BT111" s="136"/>
      <c r="BU111" s="136"/>
      <c r="BV111" s="136"/>
    </row>
    <row r="112" spans="1:74" x14ac:dyDescent="0.2">
      <c r="BK112" s="137"/>
      <c r="BL112" s="137"/>
      <c r="BM112" s="137"/>
      <c r="BN112" s="137"/>
      <c r="BO112" s="137"/>
      <c r="BP112" s="137"/>
      <c r="BQ112" s="137"/>
      <c r="BR112" s="137"/>
      <c r="BS112" s="137"/>
      <c r="BT112" s="137"/>
      <c r="BU112" s="137"/>
      <c r="BV112" s="137"/>
    </row>
    <row r="113" spans="1:74" x14ac:dyDescent="0.2">
      <c r="A113" s="61"/>
      <c r="C113" s="62"/>
      <c r="D113" s="62"/>
      <c r="E113" s="62"/>
      <c r="F113" s="62"/>
      <c r="G113" s="62"/>
      <c r="H113" s="62"/>
      <c r="I113" s="62"/>
      <c r="J113" s="62"/>
      <c r="K113" s="62"/>
      <c r="L113" s="62"/>
      <c r="M113" s="62"/>
      <c r="N113" s="62"/>
      <c r="O113" s="62"/>
      <c r="P113" s="62"/>
      <c r="Q113" s="62"/>
      <c r="R113" s="62"/>
      <c r="S113" s="62"/>
      <c r="T113" s="62"/>
      <c r="U113" s="62"/>
      <c r="V113" s="62"/>
      <c r="W113" s="62"/>
      <c r="X113" s="62"/>
      <c r="Y113" s="62"/>
      <c r="Z113" s="62"/>
      <c r="AA113" s="62"/>
      <c r="AB113" s="62"/>
      <c r="AC113" s="62"/>
      <c r="AD113" s="62"/>
      <c r="AE113" s="62"/>
      <c r="AF113" s="62"/>
      <c r="AG113" s="62"/>
      <c r="AH113" s="62"/>
      <c r="AI113" s="62"/>
      <c r="AJ113" s="62"/>
      <c r="AK113" s="62"/>
      <c r="AL113" s="62"/>
      <c r="AM113" s="62"/>
      <c r="AN113" s="62"/>
      <c r="AO113" s="62"/>
      <c r="AP113" s="62"/>
      <c r="AQ113" s="62"/>
      <c r="AR113" s="62"/>
      <c r="AS113" s="62"/>
      <c r="AT113" s="62"/>
      <c r="AU113" s="62"/>
      <c r="AV113" s="62"/>
      <c r="AW113" s="62"/>
      <c r="AX113" s="62"/>
      <c r="AY113" s="836"/>
      <c r="AZ113" s="836"/>
      <c r="BA113" s="836"/>
      <c r="BB113" s="836"/>
      <c r="BC113" s="836"/>
      <c r="BD113" s="680"/>
      <c r="BE113" s="680"/>
      <c r="BF113" s="680"/>
      <c r="BG113" s="836"/>
      <c r="BH113" s="836"/>
      <c r="BI113" s="836"/>
      <c r="BJ113" s="136"/>
      <c r="BK113" s="136"/>
      <c r="BL113" s="136"/>
      <c r="BM113" s="136"/>
      <c r="BN113" s="136"/>
      <c r="BO113" s="136"/>
      <c r="BP113" s="136"/>
      <c r="BQ113" s="136"/>
      <c r="BR113" s="136"/>
      <c r="BS113" s="136"/>
      <c r="BT113" s="136"/>
      <c r="BU113" s="136"/>
      <c r="BV113" s="136"/>
    </row>
    <row r="114" spans="1:74" x14ac:dyDescent="0.2">
      <c r="A114" s="61"/>
      <c r="C114" s="62"/>
      <c r="D114" s="62"/>
      <c r="E114" s="62"/>
      <c r="F114" s="62"/>
      <c r="G114" s="62"/>
      <c r="H114" s="62"/>
      <c r="I114" s="62"/>
      <c r="J114" s="62"/>
      <c r="K114" s="62"/>
      <c r="L114" s="62"/>
      <c r="M114" s="62"/>
      <c r="N114" s="62"/>
      <c r="O114" s="62"/>
      <c r="P114" s="62"/>
      <c r="Q114" s="62"/>
      <c r="R114" s="62"/>
      <c r="S114" s="62"/>
      <c r="T114" s="62"/>
      <c r="U114" s="62"/>
      <c r="V114" s="62"/>
      <c r="W114" s="62"/>
      <c r="X114" s="62"/>
      <c r="Y114" s="62"/>
      <c r="Z114" s="62"/>
      <c r="AA114" s="62"/>
      <c r="AB114" s="62"/>
      <c r="AC114" s="62"/>
      <c r="AD114" s="62"/>
      <c r="AE114" s="62"/>
      <c r="AF114" s="62"/>
      <c r="AG114" s="62"/>
      <c r="AH114" s="62"/>
      <c r="AI114" s="62"/>
      <c r="AJ114" s="62"/>
      <c r="AK114" s="62"/>
      <c r="AL114" s="62"/>
      <c r="AM114" s="62"/>
      <c r="AN114" s="62"/>
      <c r="AO114" s="62"/>
      <c r="AP114" s="62"/>
      <c r="AQ114" s="62"/>
      <c r="AR114" s="62"/>
      <c r="AS114" s="62"/>
      <c r="AT114" s="62"/>
      <c r="AU114" s="62"/>
      <c r="AV114" s="62"/>
      <c r="AW114" s="62"/>
      <c r="AX114" s="62"/>
      <c r="AY114" s="836"/>
      <c r="AZ114" s="836"/>
      <c r="BA114" s="836"/>
      <c r="BB114" s="836"/>
      <c r="BC114" s="836"/>
      <c r="BD114" s="680"/>
      <c r="BE114" s="680"/>
      <c r="BF114" s="680"/>
      <c r="BG114" s="836"/>
      <c r="BH114" s="836"/>
      <c r="BI114" s="836"/>
      <c r="BJ114" s="136"/>
      <c r="BK114" s="136"/>
      <c r="BL114" s="136"/>
      <c r="BM114" s="136"/>
      <c r="BN114" s="136"/>
      <c r="BO114" s="136"/>
      <c r="BP114" s="136"/>
      <c r="BQ114" s="136"/>
      <c r="BR114" s="136"/>
      <c r="BS114" s="136"/>
      <c r="BT114" s="136"/>
      <c r="BU114" s="136"/>
      <c r="BV114" s="136"/>
    </row>
    <row r="115" spans="1:74" x14ac:dyDescent="0.2">
      <c r="A115" s="61"/>
      <c r="C115" s="62"/>
      <c r="D115" s="62"/>
      <c r="E115" s="62"/>
      <c r="F115" s="62"/>
      <c r="G115" s="62"/>
      <c r="H115" s="62"/>
      <c r="I115" s="62"/>
      <c r="J115" s="62"/>
      <c r="K115" s="62"/>
      <c r="L115" s="62"/>
      <c r="M115" s="62"/>
      <c r="N115" s="62"/>
      <c r="O115" s="62"/>
      <c r="P115" s="62"/>
      <c r="Q115" s="62"/>
      <c r="R115" s="62"/>
      <c r="S115" s="62"/>
      <c r="T115" s="62"/>
      <c r="U115" s="62"/>
      <c r="V115" s="62"/>
      <c r="W115" s="62"/>
      <c r="X115" s="62"/>
      <c r="Y115" s="62"/>
      <c r="Z115" s="62"/>
      <c r="AA115" s="62"/>
      <c r="AB115" s="62"/>
      <c r="AC115" s="62"/>
      <c r="AD115" s="62"/>
      <c r="AE115" s="62"/>
      <c r="AF115" s="62"/>
      <c r="AG115" s="62"/>
      <c r="AH115" s="62"/>
      <c r="AI115" s="62"/>
      <c r="AJ115" s="62"/>
      <c r="AK115" s="62"/>
      <c r="AL115" s="62"/>
      <c r="AM115" s="62"/>
      <c r="AN115" s="62"/>
      <c r="AO115" s="62"/>
      <c r="AP115" s="62"/>
      <c r="AQ115" s="62"/>
      <c r="AR115" s="62"/>
      <c r="AS115" s="62"/>
      <c r="AT115" s="62"/>
      <c r="AU115" s="62"/>
      <c r="AV115" s="62"/>
      <c r="AW115" s="62"/>
      <c r="AX115" s="62"/>
      <c r="AY115" s="836"/>
      <c r="AZ115" s="836"/>
      <c r="BA115" s="836"/>
      <c r="BB115" s="836"/>
      <c r="BC115" s="836"/>
      <c r="BD115" s="680"/>
      <c r="BE115" s="680"/>
      <c r="BF115" s="680"/>
      <c r="BG115" s="836"/>
      <c r="BH115" s="836"/>
      <c r="BI115" s="836"/>
      <c r="BJ115" s="136"/>
      <c r="BK115" s="136"/>
      <c r="BL115" s="136"/>
      <c r="BM115" s="136"/>
      <c r="BN115" s="136"/>
      <c r="BO115" s="136"/>
      <c r="BP115" s="136"/>
      <c r="BQ115" s="136"/>
      <c r="BR115" s="136"/>
      <c r="BS115" s="136"/>
      <c r="BT115" s="136"/>
      <c r="BU115" s="136"/>
      <c r="BV115" s="136"/>
    </row>
    <row r="116" spans="1:74" x14ac:dyDescent="0.2">
      <c r="A116" s="61"/>
      <c r="C116" s="62"/>
      <c r="D116" s="62"/>
      <c r="E116" s="62"/>
      <c r="F116" s="62"/>
      <c r="G116" s="62"/>
      <c r="H116" s="62"/>
      <c r="I116" s="62"/>
      <c r="J116" s="62"/>
      <c r="K116" s="62"/>
      <c r="L116" s="62"/>
      <c r="M116" s="62"/>
      <c r="N116" s="62"/>
      <c r="O116" s="62"/>
      <c r="P116" s="62"/>
      <c r="Q116" s="62"/>
      <c r="R116" s="62"/>
      <c r="S116" s="62"/>
      <c r="T116" s="62"/>
      <c r="U116" s="62"/>
      <c r="V116" s="62"/>
      <c r="W116" s="62"/>
      <c r="X116" s="62"/>
      <c r="Y116" s="62"/>
      <c r="Z116" s="62"/>
      <c r="AA116" s="62"/>
      <c r="AB116" s="62"/>
      <c r="AC116" s="62"/>
      <c r="AD116" s="62"/>
      <c r="AE116" s="62"/>
      <c r="AF116" s="62"/>
      <c r="AG116" s="62"/>
      <c r="AH116" s="62"/>
      <c r="AI116" s="62"/>
      <c r="AJ116" s="62"/>
      <c r="AK116" s="62"/>
      <c r="AL116" s="62"/>
      <c r="AM116" s="62"/>
      <c r="AN116" s="62"/>
      <c r="AO116" s="62"/>
      <c r="AP116" s="62"/>
      <c r="AQ116" s="62"/>
      <c r="AR116" s="62"/>
      <c r="AS116" s="62"/>
      <c r="AT116" s="62"/>
      <c r="AU116" s="62"/>
      <c r="AV116" s="62"/>
      <c r="AW116" s="62"/>
      <c r="AX116" s="62"/>
      <c r="AY116" s="836"/>
      <c r="AZ116" s="836"/>
      <c r="BA116" s="836"/>
      <c r="BB116" s="836"/>
      <c r="BC116" s="836"/>
      <c r="BD116" s="680"/>
      <c r="BE116" s="680"/>
      <c r="BF116" s="680"/>
      <c r="BG116" s="836"/>
      <c r="BH116" s="836"/>
      <c r="BI116" s="836"/>
      <c r="BJ116" s="136"/>
      <c r="BK116" s="136"/>
      <c r="BL116" s="136"/>
      <c r="BM116" s="136"/>
      <c r="BN116" s="136"/>
      <c r="BO116" s="136"/>
      <c r="BP116" s="136"/>
      <c r="BQ116" s="136"/>
      <c r="BR116" s="136"/>
      <c r="BS116" s="136"/>
      <c r="BT116" s="136"/>
      <c r="BU116" s="136"/>
      <c r="BV116" s="136"/>
    </row>
    <row r="117" spans="1:74" x14ac:dyDescent="0.2">
      <c r="A117" s="61"/>
      <c r="C117" s="62"/>
      <c r="D117" s="62"/>
      <c r="E117" s="62"/>
      <c r="F117" s="62"/>
      <c r="G117" s="62"/>
      <c r="H117" s="62"/>
      <c r="I117" s="62"/>
      <c r="J117" s="62"/>
      <c r="K117" s="62"/>
      <c r="L117" s="62"/>
      <c r="M117" s="62"/>
      <c r="N117" s="62"/>
      <c r="O117" s="62"/>
      <c r="P117" s="62"/>
      <c r="Q117" s="62"/>
      <c r="R117" s="62"/>
      <c r="S117" s="62"/>
      <c r="T117" s="62"/>
      <c r="U117" s="62"/>
      <c r="V117" s="62"/>
      <c r="W117" s="62"/>
      <c r="X117" s="62"/>
      <c r="Y117" s="62"/>
      <c r="Z117" s="62"/>
      <c r="AA117" s="62"/>
      <c r="AB117" s="62"/>
      <c r="AC117" s="62"/>
      <c r="AD117" s="62"/>
      <c r="AE117" s="62"/>
      <c r="AF117" s="62"/>
      <c r="AG117" s="62"/>
      <c r="AH117" s="62"/>
      <c r="AI117" s="62"/>
      <c r="AJ117" s="62"/>
      <c r="AK117" s="62"/>
      <c r="AL117" s="62"/>
      <c r="AM117" s="62"/>
      <c r="AN117" s="62"/>
      <c r="AO117" s="62"/>
      <c r="AP117" s="62"/>
      <c r="AQ117" s="62"/>
      <c r="AR117" s="62"/>
      <c r="AS117" s="62"/>
      <c r="AT117" s="62"/>
      <c r="AU117" s="62"/>
      <c r="AV117" s="62"/>
      <c r="AW117" s="62"/>
      <c r="AX117" s="62"/>
      <c r="AY117" s="836"/>
      <c r="AZ117" s="836"/>
      <c r="BA117" s="836"/>
      <c r="BB117" s="836"/>
      <c r="BC117" s="836"/>
      <c r="BD117" s="680"/>
      <c r="BE117" s="680"/>
      <c r="BF117" s="680"/>
      <c r="BG117" s="836"/>
      <c r="BH117" s="836"/>
      <c r="BI117" s="836"/>
      <c r="BJ117" s="136"/>
      <c r="BK117" s="136"/>
      <c r="BL117" s="136"/>
      <c r="BM117" s="136"/>
      <c r="BN117" s="136"/>
      <c r="BO117" s="136"/>
      <c r="BP117" s="136"/>
      <c r="BQ117" s="136"/>
      <c r="BR117" s="136"/>
      <c r="BS117" s="136"/>
      <c r="BT117" s="136"/>
      <c r="BU117" s="136"/>
      <c r="BV117" s="136"/>
    </row>
    <row r="118" spans="1:74" x14ac:dyDescent="0.2">
      <c r="A118" s="61"/>
      <c r="C118" s="62"/>
      <c r="D118" s="62"/>
      <c r="E118" s="62"/>
      <c r="F118" s="62"/>
      <c r="G118" s="62"/>
      <c r="H118" s="62"/>
      <c r="I118" s="62"/>
      <c r="J118" s="62"/>
      <c r="K118" s="62"/>
      <c r="L118" s="62"/>
      <c r="M118" s="62"/>
      <c r="N118" s="62"/>
      <c r="O118" s="62"/>
      <c r="P118" s="62"/>
      <c r="Q118" s="62"/>
      <c r="R118" s="62"/>
      <c r="S118" s="62"/>
      <c r="T118" s="62"/>
      <c r="U118" s="62"/>
      <c r="V118" s="62"/>
      <c r="W118" s="62"/>
      <c r="X118" s="62"/>
      <c r="Y118" s="62"/>
      <c r="Z118" s="62"/>
      <c r="AA118" s="62"/>
      <c r="AB118" s="62"/>
      <c r="AC118" s="62"/>
      <c r="AD118" s="62"/>
      <c r="AE118" s="62"/>
      <c r="AF118" s="62"/>
      <c r="AG118" s="62"/>
      <c r="AH118" s="62"/>
      <c r="AI118" s="62"/>
      <c r="AJ118" s="62"/>
      <c r="AK118" s="62"/>
      <c r="AL118" s="62"/>
      <c r="AM118" s="62"/>
      <c r="AN118" s="62"/>
      <c r="AO118" s="62"/>
      <c r="AP118" s="62"/>
      <c r="AQ118" s="62"/>
      <c r="AR118" s="62"/>
      <c r="AS118" s="62"/>
      <c r="AT118" s="62"/>
      <c r="AU118" s="62"/>
      <c r="AV118" s="62"/>
      <c r="AW118" s="62"/>
      <c r="AX118" s="62"/>
      <c r="AY118" s="836"/>
      <c r="AZ118" s="836"/>
      <c r="BA118" s="836"/>
      <c r="BB118" s="836"/>
      <c r="BC118" s="836"/>
      <c r="BD118" s="680"/>
      <c r="BE118" s="680"/>
      <c r="BF118" s="680"/>
      <c r="BG118" s="836"/>
      <c r="BH118" s="836"/>
      <c r="BI118" s="836"/>
      <c r="BJ118" s="136"/>
      <c r="BK118" s="136"/>
      <c r="BL118" s="136"/>
      <c r="BM118" s="136"/>
      <c r="BN118" s="136"/>
      <c r="BO118" s="136"/>
      <c r="BP118" s="136"/>
      <c r="BQ118" s="136"/>
      <c r="BR118" s="136"/>
      <c r="BS118" s="136"/>
      <c r="BT118" s="136"/>
      <c r="BU118" s="136"/>
      <c r="BV118" s="136"/>
    </row>
    <row r="119" spans="1:74" x14ac:dyDescent="0.2">
      <c r="A119" s="61"/>
      <c r="C119" s="62"/>
      <c r="D119" s="62"/>
      <c r="E119" s="62"/>
      <c r="F119" s="62"/>
      <c r="G119" s="62"/>
      <c r="H119" s="62"/>
      <c r="I119" s="62"/>
      <c r="J119" s="62"/>
      <c r="K119" s="62"/>
      <c r="L119" s="62"/>
      <c r="M119" s="62"/>
      <c r="N119" s="62"/>
      <c r="O119" s="62"/>
      <c r="P119" s="62"/>
      <c r="Q119" s="62"/>
      <c r="R119" s="62"/>
      <c r="S119" s="62"/>
      <c r="T119" s="62"/>
      <c r="U119" s="62"/>
      <c r="V119" s="62"/>
      <c r="W119" s="62"/>
      <c r="X119" s="62"/>
      <c r="Y119" s="62"/>
      <c r="Z119" s="62"/>
      <c r="AA119" s="62"/>
      <c r="AB119" s="62"/>
      <c r="AC119" s="62"/>
      <c r="AD119" s="62"/>
      <c r="AE119" s="62"/>
      <c r="AF119" s="62"/>
      <c r="AG119" s="62"/>
      <c r="AH119" s="62"/>
      <c r="AI119" s="62"/>
      <c r="AJ119" s="62"/>
      <c r="AK119" s="62"/>
      <c r="AL119" s="62"/>
      <c r="AM119" s="62"/>
      <c r="AN119" s="62"/>
      <c r="AO119" s="62"/>
      <c r="AP119" s="62"/>
      <c r="AQ119" s="62"/>
      <c r="AR119" s="62"/>
      <c r="AS119" s="62"/>
      <c r="AT119" s="62"/>
      <c r="AU119" s="62"/>
      <c r="AV119" s="62"/>
      <c r="AW119" s="62"/>
      <c r="AX119" s="62"/>
      <c r="AY119" s="836"/>
      <c r="AZ119" s="836"/>
      <c r="BA119" s="836"/>
      <c r="BB119" s="836"/>
      <c r="BC119" s="836"/>
      <c r="BD119" s="680"/>
      <c r="BE119" s="680"/>
      <c r="BF119" s="680"/>
      <c r="BG119" s="836"/>
      <c r="BH119" s="836"/>
      <c r="BI119" s="836"/>
      <c r="BJ119" s="136"/>
      <c r="BK119" s="136"/>
      <c r="BL119" s="136"/>
      <c r="BM119" s="136"/>
      <c r="BN119" s="136"/>
      <c r="BO119" s="136"/>
      <c r="BP119" s="136"/>
      <c r="BQ119" s="136"/>
      <c r="BR119" s="136"/>
      <c r="BS119" s="136"/>
      <c r="BT119" s="136"/>
      <c r="BU119" s="136"/>
      <c r="BV119" s="136"/>
    </row>
    <row r="120" spans="1:74" x14ac:dyDescent="0.2">
      <c r="A120" s="61"/>
      <c r="C120" s="62"/>
      <c r="D120" s="62"/>
      <c r="E120" s="62"/>
      <c r="F120" s="62"/>
      <c r="G120" s="62"/>
      <c r="H120" s="62"/>
      <c r="I120" s="62"/>
      <c r="J120" s="62"/>
      <c r="K120" s="62"/>
      <c r="L120" s="62"/>
      <c r="M120" s="62"/>
      <c r="N120" s="62"/>
      <c r="O120" s="62"/>
      <c r="P120" s="62"/>
      <c r="Q120" s="62"/>
      <c r="R120" s="62"/>
      <c r="S120" s="62"/>
      <c r="T120" s="62"/>
      <c r="U120" s="62"/>
      <c r="V120" s="62"/>
      <c r="W120" s="62"/>
      <c r="X120" s="62"/>
      <c r="Y120" s="62"/>
      <c r="Z120" s="62"/>
      <c r="AA120" s="62"/>
      <c r="AB120" s="62"/>
      <c r="AC120" s="62"/>
      <c r="AD120" s="62"/>
      <c r="AE120" s="62"/>
      <c r="AF120" s="62"/>
      <c r="AG120" s="62"/>
      <c r="AH120" s="62"/>
      <c r="AI120" s="62"/>
      <c r="AJ120" s="62"/>
      <c r="AK120" s="62"/>
      <c r="AL120" s="62"/>
      <c r="AM120" s="62"/>
      <c r="AN120" s="62"/>
      <c r="AO120" s="62"/>
      <c r="AP120" s="62"/>
      <c r="AQ120" s="62"/>
      <c r="AR120" s="62"/>
      <c r="AS120" s="62"/>
      <c r="AT120" s="62"/>
      <c r="AU120" s="62"/>
      <c r="AV120" s="62"/>
      <c r="AW120" s="62"/>
      <c r="AX120" s="62"/>
      <c r="AY120" s="836"/>
      <c r="AZ120" s="836"/>
      <c r="BA120" s="836"/>
      <c r="BB120" s="836"/>
      <c r="BC120" s="836"/>
      <c r="BD120" s="680"/>
      <c r="BE120" s="680"/>
      <c r="BF120" s="680"/>
      <c r="BG120" s="836"/>
      <c r="BH120" s="836"/>
      <c r="BI120" s="836"/>
      <c r="BJ120" s="136"/>
      <c r="BK120" s="136"/>
      <c r="BL120" s="136"/>
      <c r="BM120" s="136"/>
      <c r="BN120" s="136"/>
      <c r="BO120" s="136"/>
      <c r="BP120" s="136"/>
      <c r="BQ120" s="136"/>
      <c r="BR120" s="136"/>
      <c r="BS120" s="136"/>
      <c r="BT120" s="136"/>
      <c r="BU120" s="136"/>
      <c r="BV120" s="136"/>
    </row>
    <row r="121" spans="1:74" x14ac:dyDescent="0.2">
      <c r="A121" s="61"/>
      <c r="C121" s="62"/>
      <c r="D121" s="62"/>
      <c r="E121" s="62"/>
      <c r="F121" s="62"/>
      <c r="G121" s="62"/>
      <c r="H121" s="62"/>
      <c r="I121" s="62"/>
      <c r="J121" s="62"/>
      <c r="K121" s="62"/>
      <c r="L121" s="62"/>
      <c r="M121" s="62"/>
      <c r="N121" s="62"/>
      <c r="O121" s="62"/>
      <c r="P121" s="62"/>
      <c r="Q121" s="62"/>
      <c r="R121" s="62"/>
      <c r="S121" s="62"/>
      <c r="T121" s="62"/>
      <c r="U121" s="62"/>
      <c r="V121" s="62"/>
      <c r="W121" s="62"/>
      <c r="X121" s="62"/>
      <c r="Y121" s="62"/>
      <c r="Z121" s="62"/>
      <c r="AA121" s="62"/>
      <c r="AB121" s="62"/>
      <c r="AC121" s="62"/>
      <c r="AD121" s="62"/>
      <c r="AE121" s="62"/>
      <c r="AF121" s="62"/>
      <c r="AG121" s="62"/>
      <c r="AH121" s="62"/>
      <c r="AI121" s="62"/>
      <c r="AJ121" s="62"/>
      <c r="AK121" s="62"/>
      <c r="AL121" s="62"/>
      <c r="AM121" s="62"/>
      <c r="AN121" s="62"/>
      <c r="AO121" s="62"/>
      <c r="AP121" s="62"/>
      <c r="AQ121" s="62"/>
      <c r="AR121" s="62"/>
      <c r="AS121" s="62"/>
      <c r="AT121" s="62"/>
      <c r="AU121" s="62"/>
      <c r="AV121" s="62"/>
      <c r="AW121" s="62"/>
      <c r="AX121" s="62"/>
      <c r="AY121" s="836"/>
      <c r="AZ121" s="836"/>
      <c r="BA121" s="836"/>
      <c r="BB121" s="836"/>
      <c r="BC121" s="836"/>
      <c r="BD121" s="680"/>
      <c r="BE121" s="680"/>
      <c r="BF121" s="680"/>
      <c r="BG121" s="836"/>
      <c r="BH121" s="836"/>
      <c r="BI121" s="836"/>
      <c r="BJ121" s="136"/>
      <c r="BK121" s="136"/>
      <c r="BL121" s="136"/>
      <c r="BM121" s="136"/>
      <c r="BN121" s="136"/>
      <c r="BO121" s="136"/>
      <c r="BP121" s="136"/>
      <c r="BQ121" s="136"/>
      <c r="BR121" s="136"/>
      <c r="BS121" s="136"/>
      <c r="BT121" s="136"/>
      <c r="BU121" s="136"/>
      <c r="BV121" s="136"/>
    </row>
    <row r="122" spans="1:74" x14ac:dyDescent="0.2">
      <c r="BK122" s="137"/>
      <c r="BL122" s="137"/>
      <c r="BM122" s="137"/>
      <c r="BN122" s="137"/>
      <c r="BO122" s="137"/>
      <c r="BP122" s="137"/>
      <c r="BQ122" s="137"/>
      <c r="BR122" s="137"/>
      <c r="BS122" s="137"/>
      <c r="BT122" s="137"/>
      <c r="BU122" s="137"/>
      <c r="BV122" s="137"/>
    </row>
    <row r="123" spans="1:74" x14ac:dyDescent="0.2">
      <c r="BK123" s="137"/>
      <c r="BL123" s="137"/>
      <c r="BM123" s="137"/>
      <c r="BN123" s="137"/>
      <c r="BO123" s="137"/>
      <c r="BP123" s="137"/>
      <c r="BQ123" s="137"/>
      <c r="BR123" s="137"/>
      <c r="BS123" s="137"/>
      <c r="BT123" s="137"/>
      <c r="BU123" s="137"/>
      <c r="BV123" s="137"/>
    </row>
    <row r="124" spans="1:74" x14ac:dyDescent="0.2">
      <c r="C124" s="63"/>
      <c r="D124" s="63"/>
      <c r="E124" s="63"/>
      <c r="F124" s="63"/>
      <c r="G124" s="63"/>
      <c r="H124" s="63"/>
      <c r="I124" s="63"/>
      <c r="J124" s="63"/>
      <c r="K124" s="63"/>
      <c r="L124" s="63"/>
      <c r="M124" s="63"/>
      <c r="N124" s="63"/>
      <c r="O124" s="63"/>
      <c r="P124" s="63"/>
      <c r="Q124" s="63"/>
      <c r="R124" s="63"/>
      <c r="S124" s="63"/>
      <c r="T124" s="63"/>
      <c r="U124" s="63"/>
      <c r="V124" s="63"/>
      <c r="W124" s="63"/>
      <c r="X124" s="63"/>
      <c r="Y124" s="63"/>
      <c r="Z124" s="63"/>
      <c r="AA124" s="63"/>
      <c r="AB124" s="63"/>
      <c r="AC124" s="63"/>
      <c r="AD124" s="63"/>
      <c r="AE124" s="63"/>
      <c r="AF124" s="63"/>
      <c r="AG124" s="63"/>
      <c r="AH124" s="63"/>
      <c r="AI124" s="63"/>
      <c r="AJ124" s="63"/>
      <c r="AK124" s="63"/>
      <c r="AL124" s="63"/>
      <c r="AM124" s="63"/>
      <c r="AN124" s="63"/>
      <c r="AO124" s="63"/>
      <c r="AP124" s="63"/>
      <c r="AQ124" s="63"/>
      <c r="AR124" s="63"/>
      <c r="AS124" s="63"/>
      <c r="AT124" s="63"/>
      <c r="AU124" s="63"/>
      <c r="AV124" s="63"/>
      <c r="AW124" s="63"/>
      <c r="AX124" s="63"/>
      <c r="AY124" s="837"/>
      <c r="AZ124" s="837"/>
      <c r="BA124" s="837"/>
      <c r="BB124" s="837"/>
      <c r="BC124" s="837"/>
      <c r="BD124" s="681"/>
      <c r="BE124" s="681"/>
      <c r="BF124" s="681"/>
      <c r="BG124" s="837"/>
      <c r="BH124" s="837"/>
      <c r="BI124" s="837"/>
      <c r="BJ124" s="138"/>
      <c r="BK124" s="138"/>
      <c r="BL124" s="138"/>
      <c r="BM124" s="138"/>
      <c r="BN124" s="138"/>
      <c r="BO124" s="138"/>
      <c r="BP124" s="138"/>
      <c r="BQ124" s="138"/>
      <c r="BR124" s="138"/>
      <c r="BS124" s="138"/>
      <c r="BT124" s="138"/>
      <c r="BU124" s="138"/>
      <c r="BV124" s="138"/>
    </row>
    <row r="125" spans="1:74" x14ac:dyDescent="0.2">
      <c r="BK125" s="137"/>
      <c r="BL125" s="137"/>
      <c r="BM125" s="137"/>
      <c r="BN125" s="137"/>
      <c r="BO125" s="137"/>
      <c r="BP125" s="137"/>
      <c r="BQ125" s="137"/>
      <c r="BR125" s="137"/>
      <c r="BS125" s="137"/>
      <c r="BT125" s="137"/>
      <c r="BU125" s="137"/>
      <c r="BV125" s="137"/>
    </row>
    <row r="126" spans="1:74" x14ac:dyDescent="0.2">
      <c r="BK126" s="137"/>
      <c r="BL126" s="137"/>
      <c r="BM126" s="137"/>
      <c r="BN126" s="137"/>
      <c r="BO126" s="137"/>
      <c r="BP126" s="137"/>
      <c r="BQ126" s="137"/>
      <c r="BR126" s="137"/>
      <c r="BS126" s="137"/>
      <c r="BT126" s="137"/>
      <c r="BU126" s="137"/>
      <c r="BV126" s="137"/>
    </row>
    <row r="127" spans="1:74" x14ac:dyDescent="0.2">
      <c r="BK127" s="137"/>
      <c r="BL127" s="137"/>
      <c r="BM127" s="137"/>
      <c r="BN127" s="137"/>
      <c r="BO127" s="137"/>
      <c r="BP127" s="137"/>
      <c r="BQ127" s="137"/>
      <c r="BR127" s="137"/>
      <c r="BS127" s="137"/>
      <c r="BT127" s="137"/>
      <c r="BU127" s="137"/>
      <c r="BV127" s="137"/>
    </row>
    <row r="128" spans="1:74" x14ac:dyDescent="0.2">
      <c r="BK128" s="137"/>
      <c r="BL128" s="137"/>
      <c r="BM128" s="137"/>
      <c r="BN128" s="137"/>
      <c r="BO128" s="137"/>
      <c r="BP128" s="137"/>
      <c r="BQ128" s="137"/>
      <c r="BR128" s="137"/>
      <c r="BS128" s="137"/>
      <c r="BT128" s="137"/>
      <c r="BU128" s="137"/>
      <c r="BV128" s="137"/>
    </row>
    <row r="129" spans="3:74" x14ac:dyDescent="0.2">
      <c r="BK129" s="137"/>
      <c r="BL129" s="137"/>
      <c r="BM129" s="137"/>
      <c r="BN129" s="137"/>
      <c r="BO129" s="137"/>
      <c r="BP129" s="137"/>
      <c r="BQ129" s="137"/>
      <c r="BR129" s="137"/>
      <c r="BS129" s="137"/>
      <c r="BT129" s="137"/>
      <c r="BU129" s="137"/>
      <c r="BV129" s="137"/>
    </row>
    <row r="130" spans="3:74" x14ac:dyDescent="0.2">
      <c r="BK130" s="137"/>
      <c r="BL130" s="137"/>
      <c r="BM130" s="137"/>
      <c r="BN130" s="137"/>
      <c r="BO130" s="137"/>
      <c r="BP130" s="137"/>
      <c r="BQ130" s="137"/>
      <c r="BR130" s="137"/>
      <c r="BS130" s="137"/>
      <c r="BT130" s="137"/>
      <c r="BU130" s="137"/>
      <c r="BV130" s="137"/>
    </row>
    <row r="131" spans="3:74" x14ac:dyDescent="0.2">
      <c r="BK131" s="137"/>
      <c r="BL131" s="137"/>
      <c r="BM131" s="137"/>
      <c r="BN131" s="137"/>
      <c r="BO131" s="137"/>
      <c r="BP131" s="137"/>
      <c r="BQ131" s="137"/>
      <c r="BR131" s="137"/>
      <c r="BS131" s="137"/>
      <c r="BT131" s="137"/>
      <c r="BU131" s="137"/>
      <c r="BV131" s="137"/>
    </row>
    <row r="132" spans="3:74" x14ac:dyDescent="0.2">
      <c r="BK132" s="137"/>
      <c r="BL132" s="137"/>
      <c r="BM132" s="137"/>
      <c r="BN132" s="137"/>
      <c r="BO132" s="137"/>
      <c r="BP132" s="137"/>
      <c r="BQ132" s="137"/>
      <c r="BR132" s="137"/>
      <c r="BS132" s="137"/>
      <c r="BT132" s="137"/>
      <c r="BU132" s="137"/>
      <c r="BV132" s="137"/>
    </row>
    <row r="133" spans="3:74" x14ac:dyDescent="0.2">
      <c r="BK133" s="137"/>
      <c r="BL133" s="137"/>
      <c r="BM133" s="137"/>
      <c r="BN133" s="137"/>
      <c r="BO133" s="137"/>
      <c r="BP133" s="137"/>
      <c r="BQ133" s="137"/>
      <c r="BR133" s="137"/>
      <c r="BS133" s="137"/>
      <c r="BT133" s="137"/>
      <c r="BU133" s="137"/>
      <c r="BV133" s="137"/>
    </row>
    <row r="134" spans="3:74" x14ac:dyDescent="0.2">
      <c r="C134" s="64"/>
      <c r="D134" s="64"/>
      <c r="E134" s="64"/>
      <c r="F134" s="64"/>
      <c r="G134" s="64"/>
      <c r="H134" s="64"/>
      <c r="I134" s="64"/>
      <c r="J134" s="64"/>
      <c r="K134" s="64"/>
      <c r="L134" s="64"/>
      <c r="M134" s="64"/>
      <c r="N134" s="64"/>
      <c r="O134" s="64"/>
      <c r="P134" s="64"/>
      <c r="Q134" s="64"/>
      <c r="R134" s="64"/>
      <c r="S134" s="64"/>
      <c r="T134" s="64"/>
      <c r="U134" s="64"/>
      <c r="V134" s="64"/>
      <c r="W134" s="64"/>
      <c r="X134" s="64"/>
      <c r="Y134" s="64"/>
      <c r="Z134" s="64"/>
      <c r="AA134" s="64"/>
      <c r="AB134" s="64"/>
      <c r="AC134" s="64"/>
      <c r="AD134" s="64"/>
      <c r="AE134" s="64"/>
      <c r="AF134" s="64"/>
      <c r="AG134" s="64"/>
      <c r="AH134" s="64"/>
      <c r="AI134" s="64"/>
      <c r="AJ134" s="64"/>
      <c r="AK134" s="64"/>
      <c r="AL134" s="64"/>
      <c r="AM134" s="64"/>
      <c r="AN134" s="64"/>
      <c r="AO134" s="64"/>
      <c r="AP134" s="64"/>
      <c r="AQ134" s="64"/>
      <c r="AR134" s="64"/>
      <c r="AS134" s="64"/>
      <c r="AT134" s="64"/>
      <c r="AU134" s="64"/>
      <c r="AV134" s="64"/>
      <c r="AW134" s="64"/>
      <c r="AX134" s="64"/>
      <c r="AY134" s="838"/>
      <c r="AZ134" s="838"/>
      <c r="BA134" s="838"/>
      <c r="BB134" s="838"/>
      <c r="BC134" s="838"/>
      <c r="BD134" s="682"/>
      <c r="BE134" s="682"/>
      <c r="BF134" s="682"/>
      <c r="BG134" s="838"/>
      <c r="BH134" s="838"/>
      <c r="BI134" s="838"/>
      <c r="BJ134" s="139"/>
      <c r="BK134" s="139"/>
      <c r="BL134" s="139"/>
      <c r="BM134" s="139"/>
      <c r="BN134" s="139"/>
      <c r="BO134" s="139"/>
      <c r="BP134" s="139"/>
      <c r="BQ134" s="139"/>
      <c r="BR134" s="139"/>
      <c r="BS134" s="139"/>
      <c r="BT134" s="139"/>
      <c r="BU134" s="139"/>
      <c r="BV134" s="139"/>
    </row>
    <row r="135" spans="3:74" x14ac:dyDescent="0.2">
      <c r="C135" s="64"/>
      <c r="D135" s="64"/>
      <c r="E135" s="64"/>
      <c r="F135" s="64"/>
      <c r="G135" s="64"/>
      <c r="H135" s="64"/>
      <c r="I135" s="64"/>
      <c r="J135" s="64"/>
      <c r="K135" s="64"/>
      <c r="L135" s="64"/>
      <c r="M135" s="64"/>
      <c r="N135" s="64"/>
      <c r="O135" s="64"/>
      <c r="P135" s="64"/>
      <c r="Q135" s="64"/>
      <c r="R135" s="64"/>
      <c r="S135" s="64"/>
      <c r="T135" s="64"/>
      <c r="U135" s="64"/>
      <c r="V135" s="64"/>
      <c r="W135" s="64"/>
      <c r="X135" s="64"/>
      <c r="Y135" s="64"/>
      <c r="Z135" s="64"/>
      <c r="AA135" s="64"/>
      <c r="AB135" s="64"/>
      <c r="AC135" s="64"/>
      <c r="AD135" s="64"/>
      <c r="AE135" s="64"/>
      <c r="AF135" s="64"/>
      <c r="AG135" s="64"/>
      <c r="AH135" s="64"/>
      <c r="AI135" s="64"/>
      <c r="AJ135" s="64"/>
      <c r="AK135" s="64"/>
      <c r="AL135" s="64"/>
      <c r="AM135" s="64"/>
      <c r="AN135" s="64"/>
      <c r="AO135" s="64"/>
      <c r="AP135" s="64"/>
      <c r="AQ135" s="64"/>
      <c r="AR135" s="64"/>
      <c r="AS135" s="64"/>
      <c r="AT135" s="64"/>
      <c r="AU135" s="64"/>
      <c r="AV135" s="64"/>
      <c r="AW135" s="64"/>
      <c r="AX135" s="64"/>
      <c r="AY135" s="838"/>
      <c r="AZ135" s="838"/>
      <c r="BA135" s="838"/>
      <c r="BB135" s="838"/>
      <c r="BC135" s="838"/>
      <c r="BD135" s="682"/>
      <c r="BE135" s="682"/>
      <c r="BF135" s="682"/>
      <c r="BG135" s="838"/>
      <c r="BH135" s="838"/>
      <c r="BI135" s="838"/>
      <c r="BJ135" s="139"/>
      <c r="BK135" s="139"/>
      <c r="BL135" s="139"/>
      <c r="BM135" s="139"/>
      <c r="BN135" s="139"/>
      <c r="BO135" s="139"/>
      <c r="BP135" s="139"/>
      <c r="BQ135" s="139"/>
      <c r="BR135" s="139"/>
      <c r="BS135" s="139"/>
      <c r="BT135" s="139"/>
      <c r="BU135" s="139"/>
      <c r="BV135" s="139"/>
    </row>
    <row r="136" spans="3:74" x14ac:dyDescent="0.2">
      <c r="C136" s="64"/>
      <c r="D136" s="64"/>
      <c r="E136" s="64"/>
      <c r="F136" s="64"/>
      <c r="G136" s="64"/>
      <c r="H136" s="64"/>
      <c r="I136" s="64"/>
      <c r="J136" s="64"/>
      <c r="K136" s="64"/>
      <c r="L136" s="64"/>
      <c r="M136" s="64"/>
      <c r="N136" s="64"/>
      <c r="O136" s="64"/>
      <c r="P136" s="64"/>
      <c r="Q136" s="64"/>
      <c r="R136" s="64"/>
      <c r="S136" s="64"/>
      <c r="T136" s="64"/>
      <c r="U136" s="64"/>
      <c r="V136" s="64"/>
      <c r="W136" s="64"/>
      <c r="X136" s="64"/>
      <c r="Y136" s="64"/>
      <c r="Z136" s="64"/>
      <c r="AA136" s="64"/>
      <c r="AB136" s="64"/>
      <c r="AC136" s="64"/>
      <c r="AD136" s="64"/>
      <c r="AE136" s="64"/>
      <c r="AF136" s="64"/>
      <c r="AG136" s="64"/>
      <c r="AH136" s="64"/>
      <c r="AI136" s="64"/>
      <c r="AJ136" s="64"/>
      <c r="AK136" s="64"/>
      <c r="AL136" s="64"/>
      <c r="AM136" s="64"/>
      <c r="AN136" s="64"/>
      <c r="AO136" s="64"/>
      <c r="AP136" s="64"/>
      <c r="AQ136" s="64"/>
      <c r="AR136" s="64"/>
      <c r="AS136" s="64"/>
      <c r="AT136" s="64"/>
      <c r="AU136" s="64"/>
      <c r="AV136" s="64"/>
      <c r="AW136" s="64"/>
      <c r="AX136" s="64"/>
      <c r="AY136" s="838"/>
      <c r="AZ136" s="838"/>
      <c r="BA136" s="838"/>
      <c r="BB136" s="838"/>
      <c r="BC136" s="838"/>
      <c r="BD136" s="682"/>
      <c r="BE136" s="682"/>
      <c r="BF136" s="682"/>
      <c r="BG136" s="838"/>
      <c r="BH136" s="838"/>
      <c r="BI136" s="838"/>
      <c r="BJ136" s="139"/>
      <c r="BK136" s="139"/>
      <c r="BL136" s="139"/>
      <c r="BM136" s="139"/>
      <c r="BN136" s="139"/>
      <c r="BO136" s="139"/>
      <c r="BP136" s="139"/>
      <c r="BQ136" s="139"/>
      <c r="BR136" s="139"/>
      <c r="BS136" s="139"/>
      <c r="BT136" s="139"/>
      <c r="BU136" s="139"/>
      <c r="BV136" s="139"/>
    </row>
    <row r="137" spans="3:74" x14ac:dyDescent="0.2">
      <c r="C137" s="64"/>
      <c r="D137" s="64"/>
      <c r="E137" s="64"/>
      <c r="F137" s="64"/>
      <c r="G137" s="64"/>
      <c r="H137" s="64"/>
      <c r="I137" s="64"/>
      <c r="J137" s="64"/>
      <c r="K137" s="64"/>
      <c r="L137" s="64"/>
      <c r="M137" s="64"/>
      <c r="N137" s="64"/>
      <c r="O137" s="64"/>
      <c r="P137" s="64"/>
      <c r="Q137" s="64"/>
      <c r="R137" s="64"/>
      <c r="S137" s="64"/>
      <c r="T137" s="64"/>
      <c r="U137" s="64"/>
      <c r="V137" s="64"/>
      <c r="W137" s="64"/>
      <c r="X137" s="64"/>
      <c r="Y137" s="64"/>
      <c r="Z137" s="64"/>
      <c r="AA137" s="64"/>
      <c r="AB137" s="64"/>
      <c r="AC137" s="64"/>
      <c r="AD137" s="64"/>
      <c r="AE137" s="64"/>
      <c r="AF137" s="64"/>
      <c r="AG137" s="64"/>
      <c r="AH137" s="64"/>
      <c r="AI137" s="64"/>
      <c r="AJ137" s="64"/>
      <c r="AK137" s="64"/>
      <c r="AL137" s="64"/>
      <c r="AM137" s="64"/>
      <c r="AN137" s="64"/>
      <c r="AO137" s="64"/>
      <c r="AP137" s="64"/>
      <c r="AQ137" s="64"/>
      <c r="AR137" s="64"/>
      <c r="AS137" s="64"/>
      <c r="AT137" s="64"/>
      <c r="AU137" s="64"/>
      <c r="AV137" s="64"/>
      <c r="AW137" s="64"/>
      <c r="AX137" s="64"/>
      <c r="AY137" s="838"/>
      <c r="AZ137" s="838"/>
      <c r="BA137" s="838"/>
      <c r="BB137" s="838"/>
      <c r="BC137" s="838"/>
      <c r="BD137" s="682"/>
      <c r="BE137" s="682"/>
      <c r="BF137" s="682"/>
      <c r="BG137" s="838"/>
      <c r="BH137" s="838"/>
      <c r="BI137" s="838"/>
      <c r="BJ137" s="139"/>
      <c r="BK137" s="139"/>
      <c r="BL137" s="139"/>
      <c r="BM137" s="139"/>
      <c r="BN137" s="139"/>
      <c r="BO137" s="139"/>
      <c r="BP137" s="139"/>
      <c r="BQ137" s="139"/>
      <c r="BR137" s="139"/>
      <c r="BS137" s="139"/>
      <c r="BT137" s="139"/>
      <c r="BU137" s="139"/>
      <c r="BV137" s="139"/>
    </row>
    <row r="138" spans="3:74" x14ac:dyDescent="0.2">
      <c r="C138" s="64"/>
      <c r="D138" s="64"/>
      <c r="E138" s="64"/>
      <c r="F138" s="64"/>
      <c r="G138" s="64"/>
      <c r="H138" s="64"/>
      <c r="I138" s="64"/>
      <c r="J138" s="64"/>
      <c r="K138" s="64"/>
      <c r="L138" s="64"/>
      <c r="M138" s="64"/>
      <c r="N138" s="64"/>
      <c r="O138" s="64"/>
      <c r="P138" s="64"/>
      <c r="Q138" s="64"/>
      <c r="R138" s="64"/>
      <c r="S138" s="64"/>
      <c r="T138" s="64"/>
      <c r="U138" s="64"/>
      <c r="V138" s="64"/>
      <c r="W138" s="64"/>
      <c r="X138" s="64"/>
      <c r="Y138" s="64"/>
      <c r="Z138" s="64"/>
      <c r="AA138" s="64"/>
      <c r="AB138" s="64"/>
      <c r="AC138" s="64"/>
      <c r="AD138" s="64"/>
      <c r="AE138" s="64"/>
      <c r="AF138" s="64"/>
      <c r="AG138" s="64"/>
      <c r="AH138" s="64"/>
      <c r="AI138" s="64"/>
      <c r="AJ138" s="64"/>
      <c r="AK138" s="64"/>
      <c r="AL138" s="64"/>
      <c r="AM138" s="64"/>
      <c r="AN138" s="64"/>
      <c r="AO138" s="64"/>
      <c r="AP138" s="64"/>
      <c r="AQ138" s="64"/>
      <c r="AR138" s="64"/>
      <c r="AS138" s="64"/>
      <c r="AT138" s="64"/>
      <c r="AU138" s="64"/>
      <c r="AV138" s="64"/>
      <c r="AW138" s="64"/>
      <c r="AX138" s="64"/>
      <c r="AY138" s="838"/>
      <c r="AZ138" s="838"/>
      <c r="BA138" s="838"/>
      <c r="BB138" s="838"/>
      <c r="BC138" s="838"/>
      <c r="BD138" s="682"/>
      <c r="BE138" s="682"/>
      <c r="BF138" s="682"/>
      <c r="BG138" s="838"/>
      <c r="BH138" s="838"/>
      <c r="BI138" s="838"/>
      <c r="BJ138" s="139"/>
      <c r="BK138" s="139"/>
      <c r="BL138" s="139"/>
      <c r="BM138" s="139"/>
      <c r="BN138" s="139"/>
      <c r="BO138" s="139"/>
      <c r="BP138" s="139"/>
      <c r="BQ138" s="139"/>
      <c r="BR138" s="139"/>
      <c r="BS138" s="139"/>
      <c r="BT138" s="139"/>
      <c r="BU138" s="139"/>
      <c r="BV138" s="139"/>
    </row>
    <row r="139" spans="3:74" x14ac:dyDescent="0.2">
      <c r="C139" s="64"/>
      <c r="D139" s="64"/>
      <c r="E139" s="64"/>
      <c r="F139" s="64"/>
      <c r="G139" s="64"/>
      <c r="H139" s="64"/>
      <c r="I139" s="64"/>
      <c r="J139" s="64"/>
      <c r="K139" s="64"/>
      <c r="L139" s="64"/>
      <c r="M139" s="64"/>
      <c r="N139" s="64"/>
      <c r="O139" s="64"/>
      <c r="P139" s="64"/>
      <c r="Q139" s="64"/>
      <c r="R139" s="64"/>
      <c r="S139" s="64"/>
      <c r="T139" s="64"/>
      <c r="U139" s="64"/>
      <c r="V139" s="64"/>
      <c r="W139" s="64"/>
      <c r="X139" s="64"/>
      <c r="Y139" s="64"/>
      <c r="Z139" s="64"/>
      <c r="AA139" s="64"/>
      <c r="AB139" s="64"/>
      <c r="AC139" s="64"/>
      <c r="AD139" s="64"/>
      <c r="AE139" s="64"/>
      <c r="AF139" s="64"/>
      <c r="AG139" s="64"/>
      <c r="AH139" s="64"/>
      <c r="AI139" s="64"/>
      <c r="AJ139" s="64"/>
      <c r="AK139" s="64"/>
      <c r="AL139" s="64"/>
      <c r="AM139" s="64"/>
      <c r="AN139" s="64"/>
      <c r="AO139" s="64"/>
      <c r="AP139" s="64"/>
      <c r="AQ139" s="64"/>
      <c r="AR139" s="64"/>
      <c r="AS139" s="64"/>
      <c r="AT139" s="64"/>
      <c r="AU139" s="64"/>
      <c r="AV139" s="64"/>
      <c r="AW139" s="64"/>
      <c r="AX139" s="64"/>
      <c r="AY139" s="838"/>
      <c r="AZ139" s="838"/>
      <c r="BA139" s="838"/>
      <c r="BB139" s="838"/>
      <c r="BC139" s="838"/>
      <c r="BD139" s="682"/>
      <c r="BE139" s="682"/>
      <c r="BF139" s="682"/>
      <c r="BG139" s="838"/>
      <c r="BH139" s="838"/>
      <c r="BI139" s="838"/>
      <c r="BJ139" s="139"/>
      <c r="BK139" s="139"/>
      <c r="BL139" s="139"/>
      <c r="BM139" s="139"/>
      <c r="BN139" s="139"/>
      <c r="BO139" s="139"/>
      <c r="BP139" s="139"/>
      <c r="BQ139" s="139"/>
      <c r="BR139" s="139"/>
      <c r="BS139" s="139"/>
      <c r="BT139" s="139"/>
      <c r="BU139" s="139"/>
      <c r="BV139" s="139"/>
    </row>
    <row r="140" spans="3:74" x14ac:dyDescent="0.2">
      <c r="C140" s="64"/>
      <c r="D140" s="64"/>
      <c r="E140" s="64"/>
      <c r="F140" s="64"/>
      <c r="G140" s="64"/>
      <c r="H140" s="64"/>
      <c r="I140" s="64"/>
      <c r="J140" s="64"/>
      <c r="K140" s="64"/>
      <c r="L140" s="64"/>
      <c r="M140" s="64"/>
      <c r="N140" s="64"/>
      <c r="O140" s="64"/>
      <c r="P140" s="64"/>
      <c r="Q140" s="64"/>
      <c r="R140" s="64"/>
      <c r="S140" s="64"/>
      <c r="T140" s="64"/>
      <c r="U140" s="64"/>
      <c r="V140" s="64"/>
      <c r="W140" s="64"/>
      <c r="X140" s="64"/>
      <c r="Y140" s="64"/>
      <c r="Z140" s="64"/>
      <c r="AA140" s="64"/>
      <c r="AB140" s="64"/>
      <c r="AC140" s="64"/>
      <c r="AD140" s="64"/>
      <c r="AE140" s="64"/>
      <c r="AF140" s="64"/>
      <c r="AG140" s="64"/>
      <c r="AH140" s="64"/>
      <c r="AI140" s="64"/>
      <c r="AJ140" s="64"/>
      <c r="AK140" s="64"/>
      <c r="AL140" s="64"/>
      <c r="AM140" s="64"/>
      <c r="AN140" s="64"/>
      <c r="AO140" s="64"/>
      <c r="AP140" s="64"/>
      <c r="AQ140" s="64"/>
      <c r="AR140" s="64"/>
      <c r="AS140" s="64"/>
      <c r="AT140" s="64"/>
      <c r="AU140" s="64"/>
      <c r="AV140" s="64"/>
      <c r="AW140" s="64"/>
      <c r="AX140" s="64"/>
      <c r="AY140" s="838"/>
      <c r="AZ140" s="838"/>
      <c r="BA140" s="838"/>
      <c r="BB140" s="838"/>
      <c r="BC140" s="838"/>
      <c r="BD140" s="682"/>
      <c r="BE140" s="682"/>
      <c r="BF140" s="682"/>
      <c r="BG140" s="838"/>
      <c r="BH140" s="838"/>
      <c r="BI140" s="838"/>
      <c r="BJ140" s="139"/>
      <c r="BK140" s="139"/>
      <c r="BL140" s="139"/>
      <c r="BM140" s="139"/>
      <c r="BN140" s="139"/>
      <c r="BO140" s="139"/>
      <c r="BP140" s="139"/>
      <c r="BQ140" s="139"/>
      <c r="BR140" s="139"/>
      <c r="BS140" s="139"/>
      <c r="BT140" s="139"/>
      <c r="BU140" s="139"/>
      <c r="BV140" s="139"/>
    </row>
    <row r="141" spans="3:74" x14ac:dyDescent="0.2">
      <c r="C141" s="64"/>
      <c r="D141" s="64"/>
      <c r="E141" s="64"/>
      <c r="F141" s="64"/>
      <c r="G141" s="64"/>
      <c r="H141" s="64"/>
      <c r="I141" s="64"/>
      <c r="J141" s="64"/>
      <c r="K141" s="64"/>
      <c r="L141" s="64"/>
      <c r="M141" s="64"/>
      <c r="N141" s="64"/>
      <c r="O141" s="64"/>
      <c r="P141" s="64"/>
      <c r="Q141" s="64"/>
      <c r="R141" s="64"/>
      <c r="S141" s="64"/>
      <c r="T141" s="64"/>
      <c r="U141" s="64"/>
      <c r="V141" s="64"/>
      <c r="W141" s="64"/>
      <c r="X141" s="64"/>
      <c r="Y141" s="64"/>
      <c r="Z141" s="64"/>
      <c r="AA141" s="64"/>
      <c r="AB141" s="64"/>
      <c r="AC141" s="64"/>
      <c r="AD141" s="64"/>
      <c r="AE141" s="64"/>
      <c r="AF141" s="64"/>
      <c r="AG141" s="64"/>
      <c r="AH141" s="64"/>
      <c r="AI141" s="64"/>
      <c r="AJ141" s="64"/>
      <c r="AK141" s="64"/>
      <c r="AL141" s="64"/>
      <c r="AM141" s="64"/>
      <c r="AN141" s="64"/>
      <c r="AO141" s="64"/>
      <c r="AP141" s="64"/>
      <c r="AQ141" s="64"/>
      <c r="AR141" s="64"/>
      <c r="AS141" s="64"/>
      <c r="AT141" s="64"/>
      <c r="AU141" s="64"/>
      <c r="AV141" s="64"/>
      <c r="AW141" s="64"/>
      <c r="AX141" s="64"/>
      <c r="AY141" s="838"/>
      <c r="AZ141" s="838"/>
      <c r="BA141" s="838"/>
      <c r="BB141" s="838"/>
      <c r="BC141" s="838"/>
      <c r="BD141" s="682"/>
      <c r="BE141" s="682"/>
      <c r="BF141" s="682"/>
      <c r="BG141" s="838"/>
      <c r="BH141" s="838"/>
      <c r="BI141" s="838"/>
      <c r="BJ141" s="139"/>
      <c r="BK141" s="139"/>
      <c r="BL141" s="139"/>
      <c r="BM141" s="139"/>
      <c r="BN141" s="139"/>
      <c r="BO141" s="139"/>
      <c r="BP141" s="139"/>
      <c r="BQ141" s="139"/>
      <c r="BR141" s="139"/>
      <c r="BS141" s="139"/>
      <c r="BT141" s="139"/>
      <c r="BU141" s="139"/>
      <c r="BV141" s="139"/>
    </row>
    <row r="142" spans="3:74" x14ac:dyDescent="0.2">
      <c r="C142" s="64"/>
      <c r="D142" s="64"/>
      <c r="E142" s="64"/>
      <c r="F142" s="64"/>
      <c r="G142" s="64"/>
      <c r="H142" s="64"/>
      <c r="I142" s="64"/>
      <c r="J142" s="64"/>
      <c r="K142" s="64"/>
      <c r="L142" s="64"/>
      <c r="M142" s="64"/>
      <c r="N142" s="64"/>
      <c r="O142" s="64"/>
      <c r="P142" s="64"/>
      <c r="Q142" s="64"/>
      <c r="R142" s="64"/>
      <c r="S142" s="64"/>
      <c r="T142" s="64"/>
      <c r="U142" s="64"/>
      <c r="V142" s="64"/>
      <c r="W142" s="64"/>
      <c r="X142" s="64"/>
      <c r="Y142" s="64"/>
      <c r="Z142" s="64"/>
      <c r="AA142" s="64"/>
      <c r="AB142" s="64"/>
      <c r="AC142" s="64"/>
      <c r="AD142" s="64"/>
      <c r="AE142" s="64"/>
      <c r="AF142" s="64"/>
      <c r="AG142" s="64"/>
      <c r="AH142" s="64"/>
      <c r="AI142" s="64"/>
      <c r="AJ142" s="64"/>
      <c r="AK142" s="64"/>
      <c r="AL142" s="64"/>
      <c r="AM142" s="64"/>
      <c r="AN142" s="64"/>
      <c r="AO142" s="64"/>
      <c r="AP142" s="64"/>
      <c r="AQ142" s="64"/>
      <c r="AR142" s="64"/>
      <c r="AS142" s="64"/>
      <c r="AT142" s="64"/>
      <c r="AU142" s="64"/>
      <c r="AV142" s="64"/>
      <c r="AW142" s="64"/>
      <c r="AX142" s="64"/>
      <c r="AY142" s="838"/>
      <c r="AZ142" s="838"/>
      <c r="BA142" s="838"/>
      <c r="BB142" s="838"/>
      <c r="BC142" s="838"/>
      <c r="BD142" s="682"/>
      <c r="BE142" s="682"/>
      <c r="BF142" s="682"/>
      <c r="BG142" s="838"/>
      <c r="BH142" s="838"/>
      <c r="BI142" s="838"/>
      <c r="BJ142" s="139"/>
      <c r="BK142" s="139"/>
      <c r="BL142" s="139"/>
      <c r="BM142" s="139"/>
      <c r="BN142" s="139"/>
      <c r="BO142" s="139"/>
      <c r="BP142" s="139"/>
      <c r="BQ142" s="139"/>
      <c r="BR142" s="139"/>
      <c r="BS142" s="139"/>
      <c r="BT142" s="139"/>
      <c r="BU142" s="139"/>
      <c r="BV142" s="139"/>
    </row>
    <row r="143" spans="3:74" x14ac:dyDescent="0.2">
      <c r="BK143" s="137"/>
      <c r="BL143" s="137"/>
      <c r="BM143" s="137"/>
      <c r="BN143" s="137"/>
      <c r="BO143" s="137"/>
      <c r="BP143" s="137"/>
      <c r="BQ143" s="137"/>
      <c r="BR143" s="137"/>
      <c r="BS143" s="137"/>
      <c r="BT143" s="137"/>
      <c r="BU143" s="137"/>
      <c r="BV143" s="137"/>
    </row>
    <row r="144" spans="3:74" x14ac:dyDescent="0.2">
      <c r="C144" s="65"/>
      <c r="D144" s="65"/>
      <c r="E144" s="65"/>
      <c r="F144" s="65"/>
      <c r="G144" s="65"/>
      <c r="H144" s="65"/>
      <c r="I144" s="65"/>
      <c r="J144" s="65"/>
      <c r="K144" s="65"/>
      <c r="L144" s="65"/>
      <c r="M144" s="65"/>
      <c r="N144" s="65"/>
      <c r="O144" s="65"/>
      <c r="P144" s="65"/>
      <c r="Q144" s="65"/>
      <c r="R144" s="65"/>
      <c r="S144" s="65"/>
      <c r="T144" s="65"/>
      <c r="U144" s="65"/>
      <c r="V144" s="65"/>
      <c r="W144" s="65"/>
      <c r="X144" s="65"/>
      <c r="Y144" s="65"/>
      <c r="Z144" s="65"/>
      <c r="AA144" s="65"/>
      <c r="AB144" s="65"/>
      <c r="AC144" s="65"/>
      <c r="AD144" s="65"/>
      <c r="AE144" s="65"/>
      <c r="AF144" s="65"/>
      <c r="AG144" s="65"/>
      <c r="AH144" s="65"/>
      <c r="AI144" s="65"/>
      <c r="AJ144" s="65"/>
      <c r="AK144" s="65"/>
      <c r="AL144" s="65"/>
      <c r="AM144" s="65"/>
      <c r="AN144" s="65"/>
      <c r="AO144" s="65"/>
      <c r="AP144" s="65"/>
      <c r="AQ144" s="65"/>
      <c r="AR144" s="65"/>
      <c r="AS144" s="65"/>
      <c r="AT144" s="65"/>
      <c r="AU144" s="65"/>
      <c r="AV144" s="65"/>
      <c r="AW144" s="65"/>
      <c r="AX144" s="65"/>
      <c r="AY144" s="839"/>
      <c r="AZ144" s="839"/>
      <c r="BA144" s="839"/>
      <c r="BB144" s="839"/>
      <c r="BC144" s="839"/>
      <c r="BD144" s="683"/>
      <c r="BE144" s="683"/>
      <c r="BF144" s="683"/>
      <c r="BG144" s="839"/>
      <c r="BH144" s="839"/>
      <c r="BI144" s="839"/>
      <c r="BJ144" s="140"/>
      <c r="BK144" s="140"/>
      <c r="BL144" s="140"/>
      <c r="BM144" s="140"/>
      <c r="BN144" s="140"/>
      <c r="BO144" s="140"/>
      <c r="BP144" s="140"/>
      <c r="BQ144" s="140"/>
      <c r="BR144" s="140"/>
      <c r="BS144" s="140"/>
      <c r="BT144" s="140"/>
      <c r="BU144" s="140"/>
      <c r="BV144" s="140"/>
    </row>
    <row r="145" spans="63:74" x14ac:dyDescent="0.2">
      <c r="BK145" s="137"/>
      <c r="BL145" s="137"/>
      <c r="BM145" s="137"/>
      <c r="BN145" s="137"/>
      <c r="BO145" s="137"/>
      <c r="BP145" s="137"/>
      <c r="BQ145" s="137"/>
      <c r="BR145" s="137"/>
      <c r="BS145" s="137"/>
      <c r="BT145" s="137"/>
      <c r="BU145" s="137"/>
      <c r="BV145" s="137"/>
    </row>
    <row r="146" spans="63:74" x14ac:dyDescent="0.2">
      <c r="BK146" s="137"/>
      <c r="BL146" s="137"/>
      <c r="BM146" s="137"/>
      <c r="BN146" s="137"/>
      <c r="BO146" s="137"/>
      <c r="BP146" s="137"/>
      <c r="BQ146" s="137"/>
      <c r="BR146" s="137"/>
      <c r="BS146" s="137"/>
      <c r="BT146" s="137"/>
      <c r="BU146" s="137"/>
      <c r="BV146" s="137"/>
    </row>
    <row r="147" spans="63:74" x14ac:dyDescent="0.2">
      <c r="BK147" s="137"/>
      <c r="BL147" s="137"/>
      <c r="BM147" s="137"/>
      <c r="BN147" s="137"/>
      <c r="BO147" s="137"/>
      <c r="BP147" s="137"/>
      <c r="BQ147" s="137"/>
      <c r="BR147" s="137"/>
      <c r="BS147" s="137"/>
      <c r="BT147" s="137"/>
      <c r="BU147" s="137"/>
      <c r="BV147" s="137"/>
    </row>
    <row r="148" spans="63:74" x14ac:dyDescent="0.2">
      <c r="BK148" s="137"/>
      <c r="BL148" s="137"/>
      <c r="BM148" s="137"/>
      <c r="BN148" s="137"/>
      <c r="BO148" s="137"/>
      <c r="BP148" s="137"/>
      <c r="BQ148" s="137"/>
      <c r="BR148" s="137"/>
      <c r="BS148" s="137"/>
      <c r="BT148" s="137"/>
      <c r="BU148" s="137"/>
      <c r="BV148" s="137"/>
    </row>
    <row r="149" spans="63:74" x14ac:dyDescent="0.2">
      <c r="BK149" s="137"/>
      <c r="BL149" s="137"/>
      <c r="BM149" s="137"/>
      <c r="BN149" s="137"/>
      <c r="BO149" s="137"/>
      <c r="BP149" s="137"/>
      <c r="BQ149" s="137"/>
      <c r="BR149" s="137"/>
      <c r="BS149" s="137"/>
      <c r="BT149" s="137"/>
      <c r="BU149" s="137"/>
      <c r="BV149" s="137"/>
    </row>
    <row r="150" spans="63:74" x14ac:dyDescent="0.2">
      <c r="BK150" s="137"/>
      <c r="BL150" s="137"/>
      <c r="BM150" s="137"/>
      <c r="BN150" s="137"/>
      <c r="BO150" s="137"/>
      <c r="BP150" s="137"/>
      <c r="BQ150" s="137"/>
      <c r="BR150" s="137"/>
      <c r="BS150" s="137"/>
      <c r="BT150" s="137"/>
      <c r="BU150" s="137"/>
      <c r="BV150" s="137"/>
    </row>
    <row r="151" spans="63:74" x14ac:dyDescent="0.2">
      <c r="BK151" s="137"/>
      <c r="BL151" s="137"/>
      <c r="BM151" s="137"/>
      <c r="BN151" s="137"/>
      <c r="BO151" s="137"/>
      <c r="BP151" s="137"/>
      <c r="BQ151" s="137"/>
      <c r="BR151" s="137"/>
      <c r="BS151" s="137"/>
      <c r="BT151" s="137"/>
      <c r="BU151" s="137"/>
      <c r="BV151" s="137"/>
    </row>
    <row r="152" spans="63:74" x14ac:dyDescent="0.2">
      <c r="BK152" s="137"/>
      <c r="BL152" s="137"/>
      <c r="BM152" s="137"/>
      <c r="BN152" s="137"/>
      <c r="BO152" s="137"/>
      <c r="BP152" s="137"/>
      <c r="BQ152" s="137"/>
      <c r="BR152" s="137"/>
      <c r="BS152" s="137"/>
      <c r="BT152" s="137"/>
      <c r="BU152" s="137"/>
      <c r="BV152" s="137"/>
    </row>
    <row r="153" spans="63:74" x14ac:dyDescent="0.2">
      <c r="BK153" s="137"/>
      <c r="BL153" s="137"/>
      <c r="BM153" s="137"/>
      <c r="BN153" s="137"/>
      <c r="BO153" s="137"/>
      <c r="BP153" s="137"/>
      <c r="BQ153" s="137"/>
      <c r="BR153" s="137"/>
      <c r="BS153" s="137"/>
      <c r="BT153" s="137"/>
      <c r="BU153" s="137"/>
      <c r="BV153" s="137"/>
    </row>
    <row r="154" spans="63:74" x14ac:dyDescent="0.2">
      <c r="BK154" s="137"/>
      <c r="BL154" s="137"/>
      <c r="BM154" s="137"/>
      <c r="BN154" s="137"/>
      <c r="BO154" s="137"/>
      <c r="BP154" s="137"/>
      <c r="BQ154" s="137"/>
      <c r="BR154" s="137"/>
      <c r="BS154" s="137"/>
      <c r="BT154" s="137"/>
      <c r="BU154" s="137"/>
      <c r="BV154" s="137"/>
    </row>
    <row r="155" spans="63:74" x14ac:dyDescent="0.2">
      <c r="BK155" s="137"/>
      <c r="BL155" s="137"/>
      <c r="BM155" s="137"/>
      <c r="BN155" s="137"/>
      <c r="BO155" s="137"/>
      <c r="BP155" s="137"/>
      <c r="BQ155" s="137"/>
      <c r="BR155" s="137"/>
      <c r="BS155" s="137"/>
      <c r="BT155" s="137"/>
      <c r="BU155" s="137"/>
      <c r="BV155" s="137"/>
    </row>
    <row r="156" spans="63:74" x14ac:dyDescent="0.2">
      <c r="BK156" s="137"/>
      <c r="BL156" s="137"/>
      <c r="BM156" s="137"/>
      <c r="BN156" s="137"/>
      <c r="BO156" s="137"/>
      <c r="BP156" s="137"/>
      <c r="BQ156" s="137"/>
      <c r="BR156" s="137"/>
      <c r="BS156" s="137"/>
      <c r="BT156" s="137"/>
      <c r="BU156" s="137"/>
      <c r="BV156" s="137"/>
    </row>
    <row r="157" spans="63:74" x14ac:dyDescent="0.2">
      <c r="BK157" s="137"/>
      <c r="BL157" s="137"/>
      <c r="BM157" s="137"/>
      <c r="BN157" s="137"/>
      <c r="BO157" s="137"/>
      <c r="BP157" s="137"/>
      <c r="BQ157" s="137"/>
      <c r="BR157" s="137"/>
      <c r="BS157" s="137"/>
      <c r="BT157" s="137"/>
      <c r="BU157" s="137"/>
      <c r="BV157" s="137"/>
    </row>
    <row r="158" spans="63:74" x14ac:dyDescent="0.2">
      <c r="BK158" s="137"/>
      <c r="BL158" s="137"/>
      <c r="BM158" s="137"/>
      <c r="BN158" s="137"/>
      <c r="BO158" s="137"/>
      <c r="BP158" s="137"/>
      <c r="BQ158" s="137"/>
      <c r="BR158" s="137"/>
      <c r="BS158" s="137"/>
      <c r="BT158" s="137"/>
      <c r="BU158" s="137"/>
      <c r="BV158" s="137"/>
    </row>
    <row r="159" spans="63:74" x14ac:dyDescent="0.2">
      <c r="BK159" s="137"/>
      <c r="BL159" s="137"/>
      <c r="BM159" s="137"/>
      <c r="BN159" s="137"/>
      <c r="BO159" s="137"/>
      <c r="BP159" s="137"/>
      <c r="BQ159" s="137"/>
      <c r="BR159" s="137"/>
      <c r="BS159" s="137"/>
      <c r="BT159" s="137"/>
      <c r="BU159" s="137"/>
      <c r="BV159" s="137"/>
    </row>
    <row r="160" spans="63:74" x14ac:dyDescent="0.2">
      <c r="BK160" s="137"/>
      <c r="BL160" s="137"/>
      <c r="BM160" s="137"/>
      <c r="BN160" s="137"/>
      <c r="BO160" s="137"/>
      <c r="BP160" s="137"/>
      <c r="BQ160" s="137"/>
      <c r="BR160" s="137"/>
      <c r="BS160" s="137"/>
      <c r="BT160" s="137"/>
      <c r="BU160" s="137"/>
      <c r="BV160" s="137"/>
    </row>
    <row r="161" spans="63:74" x14ac:dyDescent="0.2">
      <c r="BK161" s="137"/>
      <c r="BL161" s="137"/>
      <c r="BM161" s="137"/>
      <c r="BN161" s="137"/>
      <c r="BO161" s="137"/>
      <c r="BP161" s="137"/>
      <c r="BQ161" s="137"/>
      <c r="BR161" s="137"/>
      <c r="BS161" s="137"/>
      <c r="BT161" s="137"/>
      <c r="BU161" s="137"/>
      <c r="BV161" s="137"/>
    </row>
    <row r="162" spans="63:74" x14ac:dyDescent="0.2">
      <c r="BK162" s="137"/>
      <c r="BL162" s="137"/>
      <c r="BM162" s="137"/>
      <c r="BN162" s="137"/>
      <c r="BO162" s="137"/>
      <c r="BP162" s="137"/>
      <c r="BQ162" s="137"/>
      <c r="BR162" s="137"/>
      <c r="BS162" s="137"/>
      <c r="BT162" s="137"/>
      <c r="BU162" s="137"/>
      <c r="BV162" s="137"/>
    </row>
    <row r="163" spans="63:74" x14ac:dyDescent="0.2">
      <c r="BK163" s="137"/>
      <c r="BL163" s="137"/>
      <c r="BM163" s="137"/>
      <c r="BN163" s="137"/>
      <c r="BO163" s="137"/>
      <c r="BP163" s="137"/>
      <c r="BQ163" s="137"/>
      <c r="BR163" s="137"/>
      <c r="BS163" s="137"/>
      <c r="BT163" s="137"/>
      <c r="BU163" s="137"/>
      <c r="BV163" s="137"/>
    </row>
    <row r="164" spans="63:74" x14ac:dyDescent="0.2">
      <c r="BK164" s="137"/>
      <c r="BL164" s="137"/>
      <c r="BM164" s="137"/>
      <c r="BN164" s="137"/>
      <c r="BO164" s="137"/>
      <c r="BP164" s="137"/>
      <c r="BQ164" s="137"/>
      <c r="BR164" s="137"/>
      <c r="BS164" s="137"/>
      <c r="BT164" s="137"/>
      <c r="BU164" s="137"/>
      <c r="BV164" s="137"/>
    </row>
    <row r="165" spans="63:74" x14ac:dyDescent="0.2">
      <c r="BK165" s="137"/>
      <c r="BL165" s="137"/>
      <c r="BM165" s="137"/>
      <c r="BN165" s="137"/>
      <c r="BO165" s="137"/>
      <c r="BP165" s="137"/>
      <c r="BQ165" s="137"/>
      <c r="BR165" s="137"/>
      <c r="BS165" s="137"/>
      <c r="BT165" s="137"/>
      <c r="BU165" s="137"/>
      <c r="BV165" s="137"/>
    </row>
    <row r="166" spans="63:74" x14ac:dyDescent="0.2">
      <c r="BK166" s="137"/>
      <c r="BL166" s="137"/>
      <c r="BM166" s="137"/>
      <c r="BN166" s="137"/>
      <c r="BO166" s="137"/>
      <c r="BP166" s="137"/>
      <c r="BQ166" s="137"/>
      <c r="BR166" s="137"/>
      <c r="BS166" s="137"/>
      <c r="BT166" s="137"/>
      <c r="BU166" s="137"/>
      <c r="BV166" s="137"/>
    </row>
    <row r="167" spans="63:74" x14ac:dyDescent="0.2">
      <c r="BK167" s="137"/>
      <c r="BL167" s="137"/>
      <c r="BM167" s="137"/>
      <c r="BN167" s="137"/>
      <c r="BO167" s="137"/>
      <c r="BP167" s="137"/>
      <c r="BQ167" s="137"/>
      <c r="BR167" s="137"/>
      <c r="BS167" s="137"/>
      <c r="BT167" s="137"/>
      <c r="BU167" s="137"/>
      <c r="BV167" s="137"/>
    </row>
    <row r="168" spans="63:74" x14ac:dyDescent="0.2">
      <c r="BK168" s="137"/>
      <c r="BL168" s="137"/>
      <c r="BM168" s="137"/>
      <c r="BN168" s="137"/>
      <c r="BO168" s="137"/>
      <c r="BP168" s="137"/>
      <c r="BQ168" s="137"/>
      <c r="BR168" s="137"/>
      <c r="BS168" s="137"/>
      <c r="BT168" s="137"/>
      <c r="BU168" s="137"/>
      <c r="BV168" s="137"/>
    </row>
    <row r="169" spans="63:74" x14ac:dyDescent="0.2">
      <c r="BK169" s="137"/>
      <c r="BL169" s="137"/>
      <c r="BM169" s="137"/>
      <c r="BN169" s="137"/>
      <c r="BO169" s="137"/>
      <c r="BP169" s="137"/>
      <c r="BQ169" s="137"/>
      <c r="BR169" s="137"/>
      <c r="BS169" s="137"/>
      <c r="BT169" s="137"/>
      <c r="BU169" s="137"/>
      <c r="BV169" s="137"/>
    </row>
    <row r="170" spans="63:74" x14ac:dyDescent="0.2">
      <c r="BK170" s="137"/>
      <c r="BL170" s="137"/>
      <c r="BM170" s="137"/>
      <c r="BN170" s="137"/>
      <c r="BO170" s="137"/>
      <c r="BP170" s="137"/>
      <c r="BQ170" s="137"/>
      <c r="BR170" s="137"/>
      <c r="BS170" s="137"/>
      <c r="BT170" s="137"/>
      <c r="BU170" s="137"/>
      <c r="BV170" s="137"/>
    </row>
    <row r="171" spans="63:74" x14ac:dyDescent="0.2">
      <c r="BK171" s="137"/>
      <c r="BL171" s="137"/>
      <c r="BM171" s="137"/>
      <c r="BN171" s="137"/>
      <c r="BO171" s="137"/>
      <c r="BP171" s="137"/>
      <c r="BQ171" s="137"/>
      <c r="BR171" s="137"/>
      <c r="BS171" s="137"/>
      <c r="BT171" s="137"/>
      <c r="BU171" s="137"/>
      <c r="BV171" s="137"/>
    </row>
    <row r="172" spans="63:74" x14ac:dyDescent="0.2">
      <c r="BK172" s="137"/>
      <c r="BL172" s="137"/>
      <c r="BM172" s="137"/>
      <c r="BN172" s="137"/>
      <c r="BO172" s="137"/>
      <c r="BP172" s="137"/>
      <c r="BQ172" s="137"/>
      <c r="BR172" s="137"/>
      <c r="BS172" s="137"/>
      <c r="BT172" s="137"/>
      <c r="BU172" s="137"/>
      <c r="BV172" s="137"/>
    </row>
    <row r="173" spans="63:74" x14ac:dyDescent="0.2">
      <c r="BK173" s="137"/>
      <c r="BL173" s="137"/>
      <c r="BM173" s="137"/>
      <c r="BN173" s="137"/>
      <c r="BO173" s="137"/>
      <c r="BP173" s="137"/>
      <c r="BQ173" s="137"/>
      <c r="BR173" s="137"/>
      <c r="BS173" s="137"/>
      <c r="BT173" s="137"/>
      <c r="BU173" s="137"/>
      <c r="BV173" s="137"/>
    </row>
    <row r="174" spans="63:74" x14ac:dyDescent="0.2">
      <c r="BK174" s="137"/>
      <c r="BL174" s="137"/>
      <c r="BM174" s="137"/>
      <c r="BN174" s="137"/>
      <c r="BO174" s="137"/>
      <c r="BP174" s="137"/>
      <c r="BQ174" s="137"/>
      <c r="BR174" s="137"/>
      <c r="BS174" s="137"/>
      <c r="BT174" s="137"/>
      <c r="BU174" s="137"/>
      <c r="BV174" s="137"/>
    </row>
    <row r="175" spans="63:74" x14ac:dyDescent="0.2">
      <c r="BK175" s="137"/>
      <c r="BL175" s="137"/>
      <c r="BM175" s="137"/>
      <c r="BN175" s="137"/>
      <c r="BO175" s="137"/>
      <c r="BP175" s="137"/>
      <c r="BQ175" s="137"/>
      <c r="BR175" s="137"/>
      <c r="BS175" s="137"/>
      <c r="BT175" s="137"/>
      <c r="BU175" s="137"/>
      <c r="BV175" s="137"/>
    </row>
    <row r="176" spans="63:74" x14ac:dyDescent="0.2">
      <c r="BK176" s="137"/>
      <c r="BL176" s="137"/>
      <c r="BM176" s="137"/>
      <c r="BN176" s="137"/>
      <c r="BO176" s="137"/>
      <c r="BP176" s="137"/>
      <c r="BQ176" s="137"/>
      <c r="BR176" s="137"/>
      <c r="BS176" s="137"/>
      <c r="BT176" s="137"/>
      <c r="BU176" s="137"/>
      <c r="BV176" s="137"/>
    </row>
    <row r="177" spans="63:74" x14ac:dyDescent="0.2">
      <c r="BK177" s="137"/>
      <c r="BL177" s="137"/>
      <c r="BM177" s="137"/>
      <c r="BN177" s="137"/>
      <c r="BO177" s="137"/>
      <c r="BP177" s="137"/>
      <c r="BQ177" s="137"/>
      <c r="BR177" s="137"/>
      <c r="BS177" s="137"/>
      <c r="BT177" s="137"/>
      <c r="BU177" s="137"/>
      <c r="BV177" s="137"/>
    </row>
    <row r="178" spans="63:74" x14ac:dyDescent="0.2">
      <c r="BK178" s="137"/>
      <c r="BL178" s="137"/>
      <c r="BM178" s="137"/>
      <c r="BN178" s="137"/>
      <c r="BO178" s="137"/>
      <c r="BP178" s="137"/>
      <c r="BQ178" s="137"/>
      <c r="BR178" s="137"/>
      <c r="BS178" s="137"/>
      <c r="BT178" s="137"/>
      <c r="BU178" s="137"/>
      <c r="BV178" s="137"/>
    </row>
    <row r="179" spans="63:74" x14ac:dyDescent="0.2">
      <c r="BK179" s="137"/>
      <c r="BL179" s="137"/>
      <c r="BM179" s="137"/>
      <c r="BN179" s="137"/>
      <c r="BO179" s="137"/>
      <c r="BP179" s="137"/>
      <c r="BQ179" s="137"/>
      <c r="BR179" s="137"/>
      <c r="BS179" s="137"/>
      <c r="BT179" s="137"/>
      <c r="BU179" s="137"/>
      <c r="BV179" s="137"/>
    </row>
    <row r="180" spans="63:74" x14ac:dyDescent="0.2">
      <c r="BK180" s="137"/>
      <c r="BL180" s="137"/>
      <c r="BM180" s="137"/>
      <c r="BN180" s="137"/>
      <c r="BO180" s="137"/>
      <c r="BP180" s="137"/>
      <c r="BQ180" s="137"/>
      <c r="BR180" s="137"/>
      <c r="BS180" s="137"/>
      <c r="BT180" s="137"/>
      <c r="BU180" s="137"/>
      <c r="BV180" s="137"/>
    </row>
    <row r="181" spans="63:74" x14ac:dyDescent="0.2">
      <c r="BK181" s="137"/>
      <c r="BL181" s="137"/>
      <c r="BM181" s="137"/>
      <c r="BN181" s="137"/>
      <c r="BO181" s="137"/>
      <c r="BP181" s="137"/>
      <c r="BQ181" s="137"/>
      <c r="BR181" s="137"/>
      <c r="BS181" s="137"/>
      <c r="BT181" s="137"/>
      <c r="BU181" s="137"/>
      <c r="BV181" s="137"/>
    </row>
    <row r="182" spans="63:74" x14ac:dyDescent="0.2">
      <c r="BK182" s="137"/>
      <c r="BL182" s="137"/>
      <c r="BM182" s="137"/>
      <c r="BN182" s="137"/>
      <c r="BO182" s="137"/>
      <c r="BP182" s="137"/>
      <c r="BQ182" s="137"/>
      <c r="BR182" s="137"/>
      <c r="BS182" s="137"/>
      <c r="BT182" s="137"/>
      <c r="BU182" s="137"/>
      <c r="BV182" s="137"/>
    </row>
    <row r="183" spans="63:74" x14ac:dyDescent="0.2">
      <c r="BK183" s="137"/>
      <c r="BL183" s="137"/>
      <c r="BM183" s="137"/>
      <c r="BN183" s="137"/>
      <c r="BO183" s="137"/>
      <c r="BP183" s="137"/>
      <c r="BQ183" s="137"/>
      <c r="BR183" s="137"/>
      <c r="BS183" s="137"/>
      <c r="BT183" s="137"/>
      <c r="BU183" s="137"/>
      <c r="BV183" s="137"/>
    </row>
    <row r="184" spans="63:74" x14ac:dyDescent="0.2">
      <c r="BK184" s="137"/>
      <c r="BL184" s="137"/>
      <c r="BM184" s="137"/>
      <c r="BN184" s="137"/>
      <c r="BO184" s="137"/>
      <c r="BP184" s="137"/>
      <c r="BQ184" s="137"/>
      <c r="BR184" s="137"/>
      <c r="BS184" s="137"/>
      <c r="BT184" s="137"/>
      <c r="BU184" s="137"/>
      <c r="BV184" s="137"/>
    </row>
    <row r="185" spans="63:74" x14ac:dyDescent="0.2">
      <c r="BK185" s="137"/>
      <c r="BL185" s="137"/>
      <c r="BM185" s="137"/>
      <c r="BN185" s="137"/>
      <c r="BO185" s="137"/>
      <c r="BP185" s="137"/>
      <c r="BQ185" s="137"/>
      <c r="BR185" s="137"/>
      <c r="BS185" s="137"/>
      <c r="BT185" s="137"/>
      <c r="BU185" s="137"/>
      <c r="BV185" s="137"/>
    </row>
    <row r="186" spans="63:74" x14ac:dyDescent="0.2">
      <c r="BK186" s="137"/>
      <c r="BL186" s="137"/>
      <c r="BM186" s="137"/>
      <c r="BN186" s="137"/>
      <c r="BO186" s="137"/>
      <c r="BP186" s="137"/>
      <c r="BQ186" s="137"/>
      <c r="BR186" s="137"/>
      <c r="BS186" s="137"/>
      <c r="BT186" s="137"/>
      <c r="BU186" s="137"/>
      <c r="BV186" s="137"/>
    </row>
    <row r="187" spans="63:74" x14ac:dyDescent="0.2">
      <c r="BK187" s="137"/>
      <c r="BL187" s="137"/>
      <c r="BM187" s="137"/>
      <c r="BN187" s="137"/>
      <c r="BO187" s="137"/>
      <c r="BP187" s="137"/>
      <c r="BQ187" s="137"/>
      <c r="BR187" s="137"/>
      <c r="BS187" s="137"/>
      <c r="BT187" s="137"/>
      <c r="BU187" s="137"/>
      <c r="BV187" s="137"/>
    </row>
    <row r="188" spans="63:74" x14ac:dyDescent="0.2">
      <c r="BK188" s="137"/>
      <c r="BL188" s="137"/>
      <c r="BM188" s="137"/>
      <c r="BN188" s="137"/>
      <c r="BO188" s="137"/>
      <c r="BP188" s="137"/>
      <c r="BQ188" s="137"/>
      <c r="BR188" s="137"/>
      <c r="BS188" s="137"/>
      <c r="BT188" s="137"/>
      <c r="BU188" s="137"/>
      <c r="BV188" s="137"/>
    </row>
  </sheetData>
  <mergeCells count="18">
    <mergeCell ref="B97:Q97"/>
    <mergeCell ref="B98:Q98"/>
    <mergeCell ref="B99:Q99"/>
    <mergeCell ref="B100:Q100"/>
    <mergeCell ref="B102:Q102"/>
    <mergeCell ref="B101:R101"/>
    <mergeCell ref="AY3:BJ3"/>
    <mergeCell ref="BK3:BV3"/>
    <mergeCell ref="B93:Q93"/>
    <mergeCell ref="B94:Q94"/>
    <mergeCell ref="B95:Q95"/>
    <mergeCell ref="B92:Q92"/>
    <mergeCell ref="AM3:AX3"/>
    <mergeCell ref="A1:A2"/>
    <mergeCell ref="B1:AL1"/>
    <mergeCell ref="C3:N3"/>
    <mergeCell ref="O3:Z3"/>
    <mergeCell ref="AA3:AL3"/>
  </mergeCells>
  <conditionalFormatting sqref="C92:P92">
    <cfRule type="cellIs" dxfId="0" priority="1" stopIfTrue="1" operator="notEqual">
      <formula>0</formula>
    </cfRule>
  </conditionalFormatting>
  <hyperlinks>
    <hyperlink ref="A1:A2" location="Contents!A1" display="Table of Contents" xr:uid="{82D4B807-DECA-4BB5-ADE4-469E7B1E263B}"/>
  </hyperlinks>
  <pageMargins left="0.25" right="0.25" top="0.25" bottom="0.25" header="0.5" footer="0.5"/>
  <pageSetup scale="87" orientation="portrait" horizontalDpi="300" verticalDpi="300" r:id="rId1"/>
  <headerFooter alignWithMargins="0">
    <oddFooter>&amp;L&amp;"Courier,Bold"&amp;14&amp;F&amp;C&amp;6&amp;P&amp;R&amp;"Courier,Bold"&amp;14&amp;D  &amp;T</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D826C6-2B00-469B-BAC1-E1B1527366B9}">
  <sheetPr transitionEvaluation="1" transitionEntry="1">
    <pageSetUpPr fitToPage="1"/>
  </sheetPr>
  <dimension ref="A1:BV128"/>
  <sheetViews>
    <sheetView showGridLines="0" zoomScaleNormal="100" workbookViewId="0">
      <pane xSplit="2" ySplit="4" topLeftCell="AQ5" activePane="bottomRight" state="frozen"/>
      <selection activeCell="BF63" sqref="BF63"/>
      <selection pane="topRight" activeCell="BF63" sqref="BF63"/>
      <selection pane="bottomLeft" activeCell="BF63" sqref="BF63"/>
      <selection pane="bottomRight" activeCell="B32" sqref="B32:Q32"/>
    </sheetView>
  </sheetViews>
  <sheetFormatPr defaultColWidth="9.5703125" defaultRowHeight="12" x14ac:dyDescent="0.15"/>
  <cols>
    <col min="1" max="1" width="10.5703125" style="2" customWidth="1"/>
    <col min="2" max="2" width="58" style="2" customWidth="1"/>
    <col min="3" max="50" width="6.5703125" style="2" customWidth="1"/>
    <col min="51" max="55" width="6.5703125" style="651" customWidth="1"/>
    <col min="56" max="58" width="6.5703125" style="649" customWidth="1"/>
    <col min="59" max="61" width="6.5703125" style="651" customWidth="1"/>
    <col min="62" max="62" width="6.5703125" style="146" customWidth="1"/>
    <col min="63" max="64" width="6.5703125" style="2" customWidth="1"/>
    <col min="65" max="65" width="6.5703125" style="2" bestFit="1" customWidth="1"/>
    <col min="66" max="74" width="6.5703125" style="2" customWidth="1"/>
    <col min="75" max="16384" width="9.5703125" style="2"/>
  </cols>
  <sheetData>
    <row r="1" spans="1:74" ht="15.75" customHeight="1" x14ac:dyDescent="0.2">
      <c r="A1" s="996" t="s">
        <v>478</v>
      </c>
      <c r="B1" s="1052" t="s">
        <v>1299</v>
      </c>
      <c r="C1" s="995"/>
      <c r="D1" s="995"/>
      <c r="E1" s="995"/>
      <c r="F1" s="995"/>
      <c r="G1" s="995"/>
      <c r="H1" s="995"/>
      <c r="I1" s="995"/>
      <c r="J1" s="995"/>
      <c r="K1" s="995"/>
      <c r="L1" s="995"/>
      <c r="M1" s="995"/>
      <c r="N1" s="995"/>
      <c r="O1" s="995"/>
      <c r="P1" s="995"/>
      <c r="Q1" s="995"/>
      <c r="R1" s="995"/>
      <c r="S1" s="995"/>
      <c r="T1" s="995"/>
      <c r="U1" s="995"/>
      <c r="V1" s="995"/>
      <c r="W1" s="995"/>
      <c r="X1" s="995"/>
      <c r="Y1" s="995"/>
      <c r="Z1" s="995"/>
      <c r="AA1" s="995"/>
      <c r="AB1" s="995"/>
      <c r="AC1" s="995"/>
      <c r="AD1" s="995"/>
      <c r="AE1" s="995"/>
      <c r="AF1" s="995"/>
      <c r="AG1" s="995"/>
      <c r="AH1" s="995"/>
      <c r="AI1" s="995"/>
      <c r="AJ1" s="995"/>
      <c r="AK1" s="995"/>
      <c r="AL1" s="995"/>
    </row>
    <row r="2" spans="1:74" s="4" customFormat="1" ht="12.75" x14ac:dyDescent="0.2">
      <c r="A2" s="997"/>
      <c r="B2" s="222" t="str">
        <f>"U.S. Energy Information Administration  |  Short-Term Energy Outlook  - "&amp;Dates!D1</f>
        <v>U.S. Energy Information Administration  |  Short-Term Energy Outlook  - March 2026</v>
      </c>
      <c r="C2" s="223"/>
      <c r="D2" s="223"/>
      <c r="E2" s="223"/>
      <c r="F2" s="223"/>
      <c r="G2" s="223"/>
      <c r="H2" s="223"/>
      <c r="I2" s="223"/>
      <c r="J2" s="223"/>
      <c r="K2" s="223"/>
      <c r="L2" s="223"/>
      <c r="M2" s="223"/>
      <c r="N2" s="223"/>
      <c r="O2" s="223"/>
      <c r="P2" s="223"/>
      <c r="Q2" s="223"/>
      <c r="R2" s="223"/>
      <c r="S2" s="223"/>
      <c r="T2" s="223"/>
      <c r="U2" s="223"/>
      <c r="V2" s="223"/>
      <c r="W2" s="223"/>
      <c r="X2" s="223"/>
      <c r="Y2" s="223"/>
      <c r="Z2" s="223"/>
      <c r="AA2" s="223"/>
      <c r="AB2" s="223"/>
      <c r="AC2" s="223"/>
      <c r="AD2" s="223"/>
      <c r="AE2" s="223"/>
      <c r="AF2" s="223"/>
      <c r="AG2" s="223"/>
      <c r="AH2" s="223"/>
      <c r="AI2" s="223"/>
      <c r="AJ2" s="223"/>
      <c r="AK2" s="223"/>
      <c r="AL2" s="223"/>
      <c r="AY2" s="828"/>
      <c r="AZ2" s="828"/>
      <c r="BA2" s="828"/>
      <c r="BB2" s="828"/>
      <c r="BC2" s="828"/>
      <c r="BD2" s="650"/>
      <c r="BE2" s="650"/>
      <c r="BF2" s="650"/>
      <c r="BG2" s="828"/>
      <c r="BH2" s="828"/>
      <c r="BI2" s="828"/>
      <c r="BJ2" s="214"/>
    </row>
    <row r="3" spans="1:74" s="7" customFormat="1" ht="12.75" x14ac:dyDescent="0.2">
      <c r="A3" s="316" t="s">
        <v>760</v>
      </c>
      <c r="B3" s="9"/>
      <c r="C3" s="999">
        <f>Dates!D3</f>
        <v>2022</v>
      </c>
      <c r="D3" s="991"/>
      <c r="E3" s="991"/>
      <c r="F3" s="991"/>
      <c r="G3" s="991"/>
      <c r="H3" s="991"/>
      <c r="I3" s="991"/>
      <c r="J3" s="991"/>
      <c r="K3" s="991"/>
      <c r="L3" s="991"/>
      <c r="M3" s="991"/>
      <c r="N3" s="992"/>
      <c r="O3" s="999">
        <f>C3+1</f>
        <v>2023</v>
      </c>
      <c r="P3" s="1000"/>
      <c r="Q3" s="1000"/>
      <c r="R3" s="1000"/>
      <c r="S3" s="1000"/>
      <c r="T3" s="1000"/>
      <c r="U3" s="1000"/>
      <c r="V3" s="1000"/>
      <c r="W3" s="1000"/>
      <c r="X3" s="991"/>
      <c r="Y3" s="991"/>
      <c r="Z3" s="992"/>
      <c r="AA3" s="988">
        <f>O3+1</f>
        <v>2024</v>
      </c>
      <c r="AB3" s="991"/>
      <c r="AC3" s="991"/>
      <c r="AD3" s="991"/>
      <c r="AE3" s="991"/>
      <c r="AF3" s="991"/>
      <c r="AG3" s="991"/>
      <c r="AH3" s="991"/>
      <c r="AI3" s="991"/>
      <c r="AJ3" s="991"/>
      <c r="AK3" s="991"/>
      <c r="AL3" s="992"/>
      <c r="AM3" s="988">
        <f>AA3+1</f>
        <v>2025</v>
      </c>
      <c r="AN3" s="991"/>
      <c r="AO3" s="991"/>
      <c r="AP3" s="991"/>
      <c r="AQ3" s="991"/>
      <c r="AR3" s="991"/>
      <c r="AS3" s="991"/>
      <c r="AT3" s="991"/>
      <c r="AU3" s="991"/>
      <c r="AV3" s="991"/>
      <c r="AW3" s="991"/>
      <c r="AX3" s="992"/>
      <c r="AY3" s="988">
        <f>AM3+1</f>
        <v>2026</v>
      </c>
      <c r="AZ3" s="989"/>
      <c r="BA3" s="989"/>
      <c r="BB3" s="989"/>
      <c r="BC3" s="989"/>
      <c r="BD3" s="989"/>
      <c r="BE3" s="989"/>
      <c r="BF3" s="989"/>
      <c r="BG3" s="989"/>
      <c r="BH3" s="989"/>
      <c r="BI3" s="989"/>
      <c r="BJ3" s="990"/>
      <c r="BK3" s="988">
        <f>AY3+1</f>
        <v>2027</v>
      </c>
      <c r="BL3" s="991"/>
      <c r="BM3" s="991"/>
      <c r="BN3" s="991"/>
      <c r="BO3" s="991"/>
      <c r="BP3" s="991"/>
      <c r="BQ3" s="991"/>
      <c r="BR3" s="991"/>
      <c r="BS3" s="991"/>
      <c r="BT3" s="991"/>
      <c r="BU3" s="991"/>
      <c r="BV3" s="992"/>
    </row>
    <row r="4" spans="1:74" s="7" customFormat="1" ht="11.25" x14ac:dyDescent="0.2">
      <c r="A4" s="322" t="str">
        <f>TEXT(Dates!$D$2,"dddd, mmmm d, yyyy")</f>
        <v>Monday, March 9, 2026</v>
      </c>
      <c r="B4" s="11"/>
      <c r="C4" s="12" t="s">
        <v>214</v>
      </c>
      <c r="D4" s="12" t="s">
        <v>215</v>
      </c>
      <c r="E4" s="12" t="s">
        <v>216</v>
      </c>
      <c r="F4" s="12" t="s">
        <v>217</v>
      </c>
      <c r="G4" s="12" t="s">
        <v>218</v>
      </c>
      <c r="H4" s="12" t="s">
        <v>219</v>
      </c>
      <c r="I4" s="12" t="s">
        <v>220</v>
      </c>
      <c r="J4" s="12" t="s">
        <v>221</v>
      </c>
      <c r="K4" s="12" t="s">
        <v>222</v>
      </c>
      <c r="L4" s="12" t="s">
        <v>223</v>
      </c>
      <c r="M4" s="12" t="s">
        <v>224</v>
      </c>
      <c r="N4" s="12" t="s">
        <v>225</v>
      </c>
      <c r="O4" s="12" t="s">
        <v>214</v>
      </c>
      <c r="P4" s="12" t="s">
        <v>215</v>
      </c>
      <c r="Q4" s="12" t="s">
        <v>216</v>
      </c>
      <c r="R4" s="12" t="s">
        <v>217</v>
      </c>
      <c r="S4" s="12" t="s">
        <v>218</v>
      </c>
      <c r="T4" s="12" t="s">
        <v>219</v>
      </c>
      <c r="U4" s="12" t="s">
        <v>220</v>
      </c>
      <c r="V4" s="12" t="s">
        <v>221</v>
      </c>
      <c r="W4" s="12" t="s">
        <v>222</v>
      </c>
      <c r="X4" s="12" t="s">
        <v>223</v>
      </c>
      <c r="Y4" s="12" t="s">
        <v>224</v>
      </c>
      <c r="Z4" s="12" t="s">
        <v>225</v>
      </c>
      <c r="AA4" s="12" t="s">
        <v>214</v>
      </c>
      <c r="AB4" s="12" t="s">
        <v>215</v>
      </c>
      <c r="AC4" s="12" t="s">
        <v>216</v>
      </c>
      <c r="AD4" s="12" t="s">
        <v>217</v>
      </c>
      <c r="AE4" s="12" t="s">
        <v>218</v>
      </c>
      <c r="AF4" s="12" t="s">
        <v>219</v>
      </c>
      <c r="AG4" s="12" t="s">
        <v>220</v>
      </c>
      <c r="AH4" s="12" t="s">
        <v>221</v>
      </c>
      <c r="AI4" s="12" t="s">
        <v>222</v>
      </c>
      <c r="AJ4" s="12" t="s">
        <v>223</v>
      </c>
      <c r="AK4" s="12" t="s">
        <v>224</v>
      </c>
      <c r="AL4" s="12" t="s">
        <v>225</v>
      </c>
      <c r="AM4" s="12" t="s">
        <v>214</v>
      </c>
      <c r="AN4" s="12" t="s">
        <v>215</v>
      </c>
      <c r="AO4" s="12" t="s">
        <v>216</v>
      </c>
      <c r="AP4" s="12" t="s">
        <v>217</v>
      </c>
      <c r="AQ4" s="12" t="s">
        <v>218</v>
      </c>
      <c r="AR4" s="12" t="s">
        <v>219</v>
      </c>
      <c r="AS4" s="12" t="s">
        <v>220</v>
      </c>
      <c r="AT4" s="12" t="s">
        <v>221</v>
      </c>
      <c r="AU4" s="12" t="s">
        <v>222</v>
      </c>
      <c r="AV4" s="12" t="s">
        <v>223</v>
      </c>
      <c r="AW4" s="12" t="s">
        <v>224</v>
      </c>
      <c r="AX4" s="12" t="s">
        <v>225</v>
      </c>
      <c r="AY4" s="633" t="s">
        <v>214</v>
      </c>
      <c r="AZ4" s="633" t="s">
        <v>215</v>
      </c>
      <c r="BA4" s="633" t="s">
        <v>216</v>
      </c>
      <c r="BB4" s="633" t="s">
        <v>217</v>
      </c>
      <c r="BC4" s="633" t="s">
        <v>218</v>
      </c>
      <c r="BD4" s="633" t="s">
        <v>219</v>
      </c>
      <c r="BE4" s="633" t="s">
        <v>220</v>
      </c>
      <c r="BF4" s="633" t="s">
        <v>221</v>
      </c>
      <c r="BG4" s="633" t="s">
        <v>222</v>
      </c>
      <c r="BH4" s="633" t="s">
        <v>223</v>
      </c>
      <c r="BI4" s="633" t="s">
        <v>224</v>
      </c>
      <c r="BJ4" s="12" t="s">
        <v>225</v>
      </c>
      <c r="BK4" s="12" t="s">
        <v>214</v>
      </c>
      <c r="BL4" s="12" t="s">
        <v>215</v>
      </c>
      <c r="BM4" s="12" t="s">
        <v>216</v>
      </c>
      <c r="BN4" s="12" t="s">
        <v>217</v>
      </c>
      <c r="BO4" s="12" t="s">
        <v>218</v>
      </c>
      <c r="BP4" s="12" t="s">
        <v>219</v>
      </c>
      <c r="BQ4" s="12" t="s">
        <v>220</v>
      </c>
      <c r="BR4" s="12" t="s">
        <v>221</v>
      </c>
      <c r="BS4" s="12" t="s">
        <v>222</v>
      </c>
      <c r="BT4" s="12" t="s">
        <v>223</v>
      </c>
      <c r="BU4" s="12" t="s">
        <v>224</v>
      </c>
      <c r="BV4" s="12" t="s">
        <v>225</v>
      </c>
    </row>
    <row r="5" spans="1:74" s="275" customFormat="1" ht="11.1" customHeight="1" x14ac:dyDescent="0.2">
      <c r="A5" s="595" t="s">
        <v>1302</v>
      </c>
      <c r="B5" s="622" t="s">
        <v>1303</v>
      </c>
      <c r="C5" s="584">
        <v>7.44</v>
      </c>
      <c r="D5" s="584">
        <v>7.5119999999999996</v>
      </c>
      <c r="E5" s="584">
        <v>7.7889999999999997</v>
      </c>
      <c r="F5" s="584">
        <v>7.6660000000000004</v>
      </c>
      <c r="G5" s="584">
        <v>7.7859999999999996</v>
      </c>
      <c r="H5" s="584">
        <v>7.8360000000000003</v>
      </c>
      <c r="I5" s="584">
        <v>7.8860000000000001</v>
      </c>
      <c r="J5" s="584">
        <v>8.0090000000000003</v>
      </c>
      <c r="K5" s="584">
        <v>8.2100000000000009</v>
      </c>
      <c r="L5" s="584">
        <v>8.2669999999999995</v>
      </c>
      <c r="M5" s="584">
        <v>8.2789999999999999</v>
      </c>
      <c r="N5" s="584">
        <v>8.0459999999999994</v>
      </c>
      <c r="O5" s="584">
        <v>8.3119999999999994</v>
      </c>
      <c r="P5" s="584">
        <v>8.3689999999999998</v>
      </c>
      <c r="Q5" s="584">
        <v>8.5649999999999995</v>
      </c>
      <c r="R5" s="584">
        <v>8.56</v>
      </c>
      <c r="S5" s="584">
        <v>8.5830000000000002</v>
      </c>
      <c r="T5" s="584">
        <v>8.5559999999999992</v>
      </c>
      <c r="U5" s="584">
        <v>8.6300000000000008</v>
      </c>
      <c r="V5" s="584">
        <v>8.7439999999999998</v>
      </c>
      <c r="W5" s="584">
        <v>8.8119999999999994</v>
      </c>
      <c r="X5" s="584">
        <v>8.8209999999999997</v>
      </c>
      <c r="Y5" s="584">
        <v>9.02</v>
      </c>
      <c r="Z5" s="584">
        <v>9.0109999999999992</v>
      </c>
      <c r="AA5" s="584">
        <v>8.4350000000000005</v>
      </c>
      <c r="AB5" s="584">
        <v>8.8940000000000001</v>
      </c>
      <c r="AC5" s="584">
        <v>8.9659999999999993</v>
      </c>
      <c r="AD5" s="584">
        <v>9.0340000000000007</v>
      </c>
      <c r="AE5" s="584">
        <v>9.0559999999999992</v>
      </c>
      <c r="AF5" s="584">
        <v>9.0670000000000002</v>
      </c>
      <c r="AG5" s="584">
        <v>9.0340000000000007</v>
      </c>
      <c r="AH5" s="584">
        <v>9.2309999999999999</v>
      </c>
      <c r="AI5" s="584">
        <v>9.2859999999999996</v>
      </c>
      <c r="AJ5" s="584">
        <v>9.391</v>
      </c>
      <c r="AK5" s="584">
        <v>9.4250000000000007</v>
      </c>
      <c r="AL5" s="584">
        <v>9.2620000000000005</v>
      </c>
      <c r="AM5" s="584">
        <v>8.9939999999999998</v>
      </c>
      <c r="AN5" s="584">
        <v>9.1129999999999995</v>
      </c>
      <c r="AO5" s="584">
        <v>9.3290000000000006</v>
      </c>
      <c r="AP5" s="584">
        <v>9.3010000000000002</v>
      </c>
      <c r="AQ5" s="584">
        <v>9.2569999999999997</v>
      </c>
      <c r="AR5" s="584">
        <v>9.2940000000000005</v>
      </c>
      <c r="AS5" s="584">
        <v>9.407</v>
      </c>
      <c r="AT5" s="584">
        <v>9.3810000000000002</v>
      </c>
      <c r="AU5" s="584">
        <v>9.3580000000000005</v>
      </c>
      <c r="AV5" s="584">
        <v>9.3870000000000005</v>
      </c>
      <c r="AW5" s="584">
        <v>9.4049999999999994</v>
      </c>
      <c r="AX5" s="584">
        <v>9.2959999999999994</v>
      </c>
      <c r="AY5" s="584">
        <v>8.99</v>
      </c>
      <c r="AZ5" s="584">
        <v>9.23</v>
      </c>
      <c r="BA5" s="355" t="s">
        <v>1339</v>
      </c>
      <c r="BB5" s="355" t="s">
        <v>1339</v>
      </c>
      <c r="BC5" s="355" t="s">
        <v>1339</v>
      </c>
      <c r="BD5" s="355" t="s">
        <v>1339</v>
      </c>
      <c r="BE5" s="355" t="s">
        <v>1339</v>
      </c>
      <c r="BF5" s="355" t="s">
        <v>1339</v>
      </c>
      <c r="BG5" s="355" t="s">
        <v>1339</v>
      </c>
      <c r="BH5" s="355" t="s">
        <v>1339</v>
      </c>
      <c r="BI5" s="355" t="s">
        <v>1339</v>
      </c>
      <c r="BJ5" s="355" t="s">
        <v>1339</v>
      </c>
      <c r="BK5" s="355" t="s">
        <v>1339</v>
      </c>
      <c r="BL5" s="355" t="s">
        <v>1339</v>
      </c>
      <c r="BM5" s="355" t="s">
        <v>1339</v>
      </c>
      <c r="BN5" s="355" t="s">
        <v>1339</v>
      </c>
      <c r="BO5" s="355" t="s">
        <v>1339</v>
      </c>
      <c r="BP5" s="355" t="s">
        <v>1339</v>
      </c>
      <c r="BQ5" s="355" t="s">
        <v>1339</v>
      </c>
      <c r="BR5" s="355" t="s">
        <v>1339</v>
      </c>
      <c r="BS5" s="355" t="s">
        <v>1339</v>
      </c>
      <c r="BT5" s="355" t="s">
        <v>1339</v>
      </c>
      <c r="BU5" s="355" t="s">
        <v>1339</v>
      </c>
      <c r="BV5" s="355" t="s">
        <v>1339</v>
      </c>
    </row>
    <row r="6" spans="1:74" ht="11.1" customHeight="1" x14ac:dyDescent="0.2">
      <c r="A6" s="267" t="s">
        <v>1304</v>
      </c>
      <c r="B6" s="554" t="s">
        <v>1305</v>
      </c>
      <c r="C6" s="585">
        <v>0.107</v>
      </c>
      <c r="D6" s="585">
        <v>0.121</v>
      </c>
      <c r="E6" s="585">
        <v>0.11899999999999999</v>
      </c>
      <c r="F6" s="585">
        <v>0.11799999999999999</v>
      </c>
      <c r="G6" s="585">
        <v>0.121</v>
      </c>
      <c r="H6" s="585">
        <v>0.122</v>
      </c>
      <c r="I6" s="585">
        <v>0.124</v>
      </c>
      <c r="J6" s="585">
        <v>0.12</v>
      </c>
      <c r="K6" s="585">
        <v>0.11600000000000001</v>
      </c>
      <c r="L6" s="585">
        <v>0.113</v>
      </c>
      <c r="M6" s="585">
        <v>0.114</v>
      </c>
      <c r="N6" s="585">
        <v>0.121</v>
      </c>
      <c r="O6" s="585">
        <v>0.129</v>
      </c>
      <c r="P6" s="585">
        <v>0.13</v>
      </c>
      <c r="Q6" s="585">
        <v>0.126</v>
      </c>
      <c r="R6" s="585">
        <v>0.129</v>
      </c>
      <c r="S6" s="585">
        <v>0.126</v>
      </c>
      <c r="T6" s="585">
        <v>0.11899999999999999</v>
      </c>
      <c r="U6" s="585">
        <v>0.124</v>
      </c>
      <c r="V6" s="585">
        <v>0.126</v>
      </c>
      <c r="W6" s="585">
        <v>0.13</v>
      </c>
      <c r="X6" s="585">
        <v>0.13200000000000001</v>
      </c>
      <c r="Y6" s="585">
        <v>0.128</v>
      </c>
      <c r="Z6" s="585">
        <v>0.11700000000000001</v>
      </c>
      <c r="AA6" s="585">
        <v>0.111</v>
      </c>
      <c r="AB6" s="585">
        <v>0.123</v>
      </c>
      <c r="AC6" s="585">
        <v>0.125</v>
      </c>
      <c r="AD6" s="585">
        <v>0.128</v>
      </c>
      <c r="AE6" s="585">
        <v>0.129</v>
      </c>
      <c r="AF6" s="585">
        <v>0.128</v>
      </c>
      <c r="AG6" s="585">
        <v>0.126</v>
      </c>
      <c r="AH6" s="585">
        <v>0.127</v>
      </c>
      <c r="AI6" s="585">
        <v>0.125</v>
      </c>
      <c r="AJ6" s="585">
        <v>0.129</v>
      </c>
      <c r="AK6" s="585">
        <v>0.127</v>
      </c>
      <c r="AL6" s="585">
        <v>0.126</v>
      </c>
      <c r="AM6" s="585">
        <v>0.11899999999999999</v>
      </c>
      <c r="AN6" s="585">
        <v>0.11799999999999999</v>
      </c>
      <c r="AO6" s="585">
        <v>0.11899999999999999</v>
      </c>
      <c r="AP6" s="585">
        <v>0.126</v>
      </c>
      <c r="AQ6" s="585">
        <v>0.11799999999999999</v>
      </c>
      <c r="AR6" s="585">
        <v>0.113</v>
      </c>
      <c r="AS6" s="585">
        <v>0.113</v>
      </c>
      <c r="AT6" s="585">
        <v>0.115</v>
      </c>
      <c r="AU6" s="585">
        <v>0.121</v>
      </c>
      <c r="AV6" s="585">
        <v>0.122</v>
      </c>
      <c r="AW6" s="585">
        <v>0.11799999999999999</v>
      </c>
      <c r="AX6" s="585">
        <v>0.114</v>
      </c>
      <c r="AY6" s="585">
        <v>0.108</v>
      </c>
      <c r="AZ6" s="585">
        <v>0.11</v>
      </c>
      <c r="BA6" s="355" t="s">
        <v>1339</v>
      </c>
      <c r="BB6" s="355" t="s">
        <v>1339</v>
      </c>
      <c r="BC6" s="355" t="s">
        <v>1339</v>
      </c>
      <c r="BD6" s="355" t="s">
        <v>1339</v>
      </c>
      <c r="BE6" s="355" t="s">
        <v>1339</v>
      </c>
      <c r="BF6" s="355" t="s">
        <v>1339</v>
      </c>
      <c r="BG6" s="355" t="s">
        <v>1339</v>
      </c>
      <c r="BH6" s="355" t="s">
        <v>1339</v>
      </c>
      <c r="BI6" s="355" t="s">
        <v>1339</v>
      </c>
      <c r="BJ6" s="355" t="s">
        <v>1339</v>
      </c>
      <c r="BK6" s="355" t="s">
        <v>1339</v>
      </c>
      <c r="BL6" s="355" t="s">
        <v>1339</v>
      </c>
      <c r="BM6" s="355" t="s">
        <v>1339</v>
      </c>
      <c r="BN6" s="355" t="s">
        <v>1339</v>
      </c>
      <c r="BO6" s="355" t="s">
        <v>1339</v>
      </c>
      <c r="BP6" s="355" t="s">
        <v>1339</v>
      </c>
      <c r="BQ6" s="355" t="s">
        <v>1339</v>
      </c>
      <c r="BR6" s="355" t="s">
        <v>1339</v>
      </c>
      <c r="BS6" s="355" t="s">
        <v>1339</v>
      </c>
      <c r="BT6" s="355" t="s">
        <v>1339</v>
      </c>
      <c r="BU6" s="355" t="s">
        <v>1339</v>
      </c>
      <c r="BV6" s="355" t="s">
        <v>1339</v>
      </c>
    </row>
    <row r="7" spans="1:74" ht="11.1" customHeight="1" x14ac:dyDescent="0.2">
      <c r="A7" s="267" t="s">
        <v>1306</v>
      </c>
      <c r="B7" s="554" t="s">
        <v>1307</v>
      </c>
      <c r="C7" s="585">
        <v>1.079</v>
      </c>
      <c r="D7" s="585">
        <v>1.081</v>
      </c>
      <c r="E7" s="585">
        <v>1.117</v>
      </c>
      <c r="F7" s="585">
        <v>0.90400000000000003</v>
      </c>
      <c r="G7" s="585">
        <v>1.0489999999999999</v>
      </c>
      <c r="H7" s="585">
        <v>1.095</v>
      </c>
      <c r="I7" s="585">
        <v>1.0669999999999999</v>
      </c>
      <c r="J7" s="585">
        <v>1.0680000000000001</v>
      </c>
      <c r="K7" s="585">
        <v>1.117</v>
      </c>
      <c r="L7" s="585">
        <v>1.1100000000000001</v>
      </c>
      <c r="M7" s="585">
        <v>1.0940000000000001</v>
      </c>
      <c r="N7" s="585">
        <v>0.96099999999999997</v>
      </c>
      <c r="O7" s="585">
        <v>1.0640000000000001</v>
      </c>
      <c r="P7" s="585">
        <v>1.159</v>
      </c>
      <c r="Q7" s="585">
        <v>1.1259999999999999</v>
      </c>
      <c r="R7" s="585">
        <v>1.1339999999999999</v>
      </c>
      <c r="S7" s="585">
        <v>1.137</v>
      </c>
      <c r="T7" s="585">
        <v>1.17</v>
      </c>
      <c r="U7" s="585">
        <v>1.179</v>
      </c>
      <c r="V7" s="585">
        <v>1.2190000000000001</v>
      </c>
      <c r="W7" s="585">
        <v>1.3</v>
      </c>
      <c r="X7" s="585">
        <v>1.268</v>
      </c>
      <c r="Y7" s="585">
        <v>1.2929999999999999</v>
      </c>
      <c r="Z7" s="585">
        <v>1.288</v>
      </c>
      <c r="AA7" s="585">
        <v>1.1160000000000001</v>
      </c>
      <c r="AB7" s="585">
        <v>1.27</v>
      </c>
      <c r="AC7" s="585">
        <v>1.2490000000000001</v>
      </c>
      <c r="AD7" s="585">
        <v>1.262</v>
      </c>
      <c r="AE7" s="585">
        <v>1.2190000000000001</v>
      </c>
      <c r="AF7" s="585">
        <v>1.2070000000000001</v>
      </c>
      <c r="AG7" s="585">
        <v>1.1919999999999999</v>
      </c>
      <c r="AH7" s="585">
        <v>1.206</v>
      </c>
      <c r="AI7" s="585">
        <v>1.23</v>
      </c>
      <c r="AJ7" s="585">
        <v>1.212</v>
      </c>
      <c r="AK7" s="585">
        <v>1.26</v>
      </c>
      <c r="AL7" s="585">
        <v>1.2230000000000001</v>
      </c>
      <c r="AM7" s="585">
        <v>1.212</v>
      </c>
      <c r="AN7" s="585">
        <v>1.1910000000000001</v>
      </c>
      <c r="AO7" s="585">
        <v>1.2230000000000001</v>
      </c>
      <c r="AP7" s="585">
        <v>1.202</v>
      </c>
      <c r="AQ7" s="585">
        <v>1.159</v>
      </c>
      <c r="AR7" s="585">
        <v>1.204</v>
      </c>
      <c r="AS7" s="585">
        <v>1.218</v>
      </c>
      <c r="AT7" s="585">
        <v>1.206</v>
      </c>
      <c r="AU7" s="585">
        <v>1.206</v>
      </c>
      <c r="AV7" s="585">
        <v>1.2150000000000001</v>
      </c>
      <c r="AW7" s="585">
        <v>1.2290000000000001</v>
      </c>
      <c r="AX7" s="585">
        <v>1.1419999999999999</v>
      </c>
      <c r="AY7" s="585">
        <v>1.1439999999999999</v>
      </c>
      <c r="AZ7" s="585">
        <v>1.2170000000000001</v>
      </c>
      <c r="BA7" s="355" t="s">
        <v>1339</v>
      </c>
      <c r="BB7" s="355" t="s">
        <v>1339</v>
      </c>
      <c r="BC7" s="355" t="s">
        <v>1339</v>
      </c>
      <c r="BD7" s="355" t="s">
        <v>1339</v>
      </c>
      <c r="BE7" s="355" t="s">
        <v>1339</v>
      </c>
      <c r="BF7" s="355" t="s">
        <v>1339</v>
      </c>
      <c r="BG7" s="355" t="s">
        <v>1339</v>
      </c>
      <c r="BH7" s="355" t="s">
        <v>1339</v>
      </c>
      <c r="BI7" s="355" t="s">
        <v>1339</v>
      </c>
      <c r="BJ7" s="355" t="s">
        <v>1339</v>
      </c>
      <c r="BK7" s="355" t="s">
        <v>1339</v>
      </c>
      <c r="BL7" s="355" t="s">
        <v>1339</v>
      </c>
      <c r="BM7" s="355" t="s">
        <v>1339</v>
      </c>
      <c r="BN7" s="355" t="s">
        <v>1339</v>
      </c>
      <c r="BO7" s="355" t="s">
        <v>1339</v>
      </c>
      <c r="BP7" s="355" t="s">
        <v>1339</v>
      </c>
      <c r="BQ7" s="355" t="s">
        <v>1339</v>
      </c>
      <c r="BR7" s="355" t="s">
        <v>1339</v>
      </c>
      <c r="BS7" s="355" t="s">
        <v>1339</v>
      </c>
      <c r="BT7" s="355" t="s">
        <v>1339</v>
      </c>
      <c r="BU7" s="355" t="s">
        <v>1339</v>
      </c>
      <c r="BV7" s="355" t="s">
        <v>1339</v>
      </c>
    </row>
    <row r="8" spans="1:74" ht="11.1" customHeight="1" x14ac:dyDescent="0.2">
      <c r="A8" s="267" t="s">
        <v>1308</v>
      </c>
      <c r="B8" s="554" t="s">
        <v>1309</v>
      </c>
      <c r="C8" s="585">
        <v>0.93899999999999995</v>
      </c>
      <c r="D8" s="585">
        <v>0.93600000000000005</v>
      </c>
      <c r="E8" s="585">
        <v>0.94099999999999995</v>
      </c>
      <c r="F8" s="585">
        <v>0.96699999999999997</v>
      </c>
      <c r="G8" s="585">
        <v>0.95799999999999996</v>
      </c>
      <c r="H8" s="585">
        <v>0.98699999999999999</v>
      </c>
      <c r="I8" s="585">
        <v>0.97499999999999998</v>
      </c>
      <c r="J8" s="585">
        <v>0.98799999999999999</v>
      </c>
      <c r="K8" s="585">
        <v>1.01</v>
      </c>
      <c r="L8" s="585">
        <v>1.0109999999999999</v>
      </c>
      <c r="M8" s="585">
        <v>0.98199999999999998</v>
      </c>
      <c r="N8" s="585">
        <v>0.94899999999999995</v>
      </c>
      <c r="O8" s="585">
        <v>0.98</v>
      </c>
      <c r="P8" s="585">
        <v>0.99399999999999999</v>
      </c>
      <c r="Q8" s="585">
        <v>1.028</v>
      </c>
      <c r="R8" s="585">
        <v>1.006</v>
      </c>
      <c r="S8" s="585">
        <v>1.03</v>
      </c>
      <c r="T8" s="585">
        <v>1.04</v>
      </c>
      <c r="U8" s="585">
        <v>1.04</v>
      </c>
      <c r="V8" s="585">
        <v>1.0129999999999999</v>
      </c>
      <c r="W8" s="585">
        <v>1.0109999999999999</v>
      </c>
      <c r="X8" s="585">
        <v>0.97799999999999998</v>
      </c>
      <c r="Y8" s="585">
        <v>0.97099999999999997</v>
      </c>
      <c r="Z8" s="585">
        <v>0.94199999999999995</v>
      </c>
      <c r="AA8" s="585">
        <v>0.90800000000000003</v>
      </c>
      <c r="AB8" s="585">
        <v>0.95099999999999996</v>
      </c>
      <c r="AC8" s="585">
        <v>0.96699999999999997</v>
      </c>
      <c r="AD8" s="585">
        <v>1.008</v>
      </c>
      <c r="AE8" s="585">
        <v>1.04</v>
      </c>
      <c r="AF8" s="585">
        <v>1.038</v>
      </c>
      <c r="AG8" s="585">
        <v>1.0169999999999999</v>
      </c>
      <c r="AH8" s="585">
        <v>1.048</v>
      </c>
      <c r="AI8" s="585">
        <v>1.0649999999999999</v>
      </c>
      <c r="AJ8" s="585">
        <v>1.075</v>
      </c>
      <c r="AK8" s="585">
        <v>1.0309999999999999</v>
      </c>
      <c r="AL8" s="585">
        <v>1.002</v>
      </c>
      <c r="AM8" s="585">
        <v>0.97599999999999998</v>
      </c>
      <c r="AN8" s="585">
        <v>1.036</v>
      </c>
      <c r="AO8" s="585">
        <v>1.0469999999999999</v>
      </c>
      <c r="AP8" s="585">
        <v>1.0509999999999999</v>
      </c>
      <c r="AQ8" s="585">
        <v>1.022</v>
      </c>
      <c r="AR8" s="585">
        <v>1.03</v>
      </c>
      <c r="AS8" s="585">
        <v>1.0449999999999999</v>
      </c>
      <c r="AT8" s="585">
        <v>1.0189999999999999</v>
      </c>
      <c r="AU8" s="585">
        <v>0.97799999999999998</v>
      </c>
      <c r="AV8" s="585">
        <v>0.99299999999999999</v>
      </c>
      <c r="AW8" s="585">
        <v>0.98299999999999998</v>
      </c>
      <c r="AX8" s="585">
        <v>0.96099999999999997</v>
      </c>
      <c r="AY8" s="585">
        <v>0.93600000000000005</v>
      </c>
      <c r="AZ8" s="585">
        <v>0.98899999999999999</v>
      </c>
      <c r="BA8" s="355" t="s">
        <v>1339</v>
      </c>
      <c r="BB8" s="355" t="s">
        <v>1339</v>
      </c>
      <c r="BC8" s="355" t="s">
        <v>1339</v>
      </c>
      <c r="BD8" s="355" t="s">
        <v>1339</v>
      </c>
      <c r="BE8" s="355" t="s">
        <v>1339</v>
      </c>
      <c r="BF8" s="355" t="s">
        <v>1339</v>
      </c>
      <c r="BG8" s="355" t="s">
        <v>1339</v>
      </c>
      <c r="BH8" s="355" t="s">
        <v>1339</v>
      </c>
      <c r="BI8" s="355" t="s">
        <v>1339</v>
      </c>
      <c r="BJ8" s="355" t="s">
        <v>1339</v>
      </c>
      <c r="BK8" s="355" t="s">
        <v>1339</v>
      </c>
      <c r="BL8" s="355" t="s">
        <v>1339</v>
      </c>
      <c r="BM8" s="355" t="s">
        <v>1339</v>
      </c>
      <c r="BN8" s="355" t="s">
        <v>1339</v>
      </c>
      <c r="BO8" s="355" t="s">
        <v>1339</v>
      </c>
      <c r="BP8" s="355" t="s">
        <v>1339</v>
      </c>
      <c r="BQ8" s="355" t="s">
        <v>1339</v>
      </c>
      <c r="BR8" s="355" t="s">
        <v>1339</v>
      </c>
      <c r="BS8" s="355" t="s">
        <v>1339</v>
      </c>
      <c r="BT8" s="355" t="s">
        <v>1339</v>
      </c>
      <c r="BU8" s="355" t="s">
        <v>1339</v>
      </c>
      <c r="BV8" s="355" t="s">
        <v>1339</v>
      </c>
    </row>
    <row r="9" spans="1:74" s="275" customFormat="1" ht="11.1" customHeight="1" x14ac:dyDescent="0.2">
      <c r="A9" s="267" t="s">
        <v>1310</v>
      </c>
      <c r="B9" s="554" t="s">
        <v>1311</v>
      </c>
      <c r="C9" s="585">
        <v>0.15</v>
      </c>
      <c r="D9" s="585">
        <v>0.14499999999999999</v>
      </c>
      <c r="E9" s="585">
        <v>0.157</v>
      </c>
      <c r="F9" s="585">
        <v>0.157</v>
      </c>
      <c r="G9" s="585">
        <v>0.156</v>
      </c>
      <c r="H9" s="585">
        <v>0.151</v>
      </c>
      <c r="I9" s="585">
        <v>0.14599999999999999</v>
      </c>
      <c r="J9" s="585">
        <v>0.14899999999999999</v>
      </c>
      <c r="K9" s="585">
        <v>0.14099999999999999</v>
      </c>
      <c r="L9" s="585">
        <v>0.154</v>
      </c>
      <c r="M9" s="585">
        <v>0.16</v>
      </c>
      <c r="N9" s="585">
        <v>0.15</v>
      </c>
      <c r="O9" s="585">
        <v>0.157</v>
      </c>
      <c r="P9" s="585">
        <v>0.155</v>
      </c>
      <c r="Q9" s="585">
        <v>0.154</v>
      </c>
      <c r="R9" s="585">
        <v>0.14799999999999999</v>
      </c>
      <c r="S9" s="585">
        <v>0.14899999999999999</v>
      </c>
      <c r="T9" s="585">
        <v>0.14299999999999999</v>
      </c>
      <c r="U9" s="585">
        <v>0.14199999999999999</v>
      </c>
      <c r="V9" s="585">
        <v>0.13600000000000001</v>
      </c>
      <c r="W9" s="585">
        <v>0.13600000000000001</v>
      </c>
      <c r="X9" s="585">
        <v>0.13500000000000001</v>
      </c>
      <c r="Y9" s="585">
        <v>0.13700000000000001</v>
      </c>
      <c r="Z9" s="585">
        <v>0.13600000000000001</v>
      </c>
      <c r="AA9" s="585">
        <v>0.121</v>
      </c>
      <c r="AB9" s="585">
        <v>0.13200000000000001</v>
      </c>
      <c r="AC9" s="585">
        <v>0.127</v>
      </c>
      <c r="AD9" s="585">
        <v>0.126</v>
      </c>
      <c r="AE9" s="585">
        <v>0.11799999999999999</v>
      </c>
      <c r="AF9" s="585">
        <v>0.114</v>
      </c>
      <c r="AG9" s="585">
        <v>0.113</v>
      </c>
      <c r="AH9" s="585">
        <v>0.113</v>
      </c>
      <c r="AI9" s="585">
        <v>0.11899999999999999</v>
      </c>
      <c r="AJ9" s="585">
        <v>0.11899999999999999</v>
      </c>
      <c r="AK9" s="585">
        <v>0.11899999999999999</v>
      </c>
      <c r="AL9" s="585">
        <v>0.115</v>
      </c>
      <c r="AM9" s="585">
        <v>0.113</v>
      </c>
      <c r="AN9" s="585">
        <v>0.10299999999999999</v>
      </c>
      <c r="AO9" s="585">
        <v>0.11899999999999999</v>
      </c>
      <c r="AP9" s="585">
        <v>0.11799999999999999</v>
      </c>
      <c r="AQ9" s="585">
        <v>0.11899999999999999</v>
      </c>
      <c r="AR9" s="585">
        <v>0.12</v>
      </c>
      <c r="AS9" s="585">
        <v>0.12</v>
      </c>
      <c r="AT9" s="585">
        <v>0.114</v>
      </c>
      <c r="AU9" s="585">
        <v>0.109</v>
      </c>
      <c r="AV9" s="585">
        <v>0.109</v>
      </c>
      <c r="AW9" s="585">
        <v>0.11</v>
      </c>
      <c r="AX9" s="585">
        <v>0.106</v>
      </c>
      <c r="AY9" s="585">
        <v>0.10100000000000001</v>
      </c>
      <c r="AZ9" s="585">
        <v>9.6000000000000002E-2</v>
      </c>
      <c r="BA9" s="355" t="s">
        <v>1339</v>
      </c>
      <c r="BB9" s="355" t="s">
        <v>1339</v>
      </c>
      <c r="BC9" s="355" t="s">
        <v>1339</v>
      </c>
      <c r="BD9" s="355" t="s">
        <v>1339</v>
      </c>
      <c r="BE9" s="355" t="s">
        <v>1339</v>
      </c>
      <c r="BF9" s="355" t="s">
        <v>1339</v>
      </c>
      <c r="BG9" s="355" t="s">
        <v>1339</v>
      </c>
      <c r="BH9" s="355" t="s">
        <v>1339</v>
      </c>
      <c r="BI9" s="355" t="s">
        <v>1339</v>
      </c>
      <c r="BJ9" s="355" t="s">
        <v>1339</v>
      </c>
      <c r="BK9" s="355" t="s">
        <v>1339</v>
      </c>
      <c r="BL9" s="355" t="s">
        <v>1339</v>
      </c>
      <c r="BM9" s="355" t="s">
        <v>1339</v>
      </c>
      <c r="BN9" s="355" t="s">
        <v>1339</v>
      </c>
      <c r="BO9" s="355" t="s">
        <v>1339</v>
      </c>
      <c r="BP9" s="355" t="s">
        <v>1339</v>
      </c>
      <c r="BQ9" s="355" t="s">
        <v>1339</v>
      </c>
      <c r="BR9" s="355" t="s">
        <v>1339</v>
      </c>
      <c r="BS9" s="355" t="s">
        <v>1339</v>
      </c>
      <c r="BT9" s="355" t="s">
        <v>1339</v>
      </c>
      <c r="BU9" s="355" t="s">
        <v>1339</v>
      </c>
      <c r="BV9" s="355" t="s">
        <v>1339</v>
      </c>
    </row>
    <row r="10" spans="1:74" s="275" customFormat="1" ht="11.1" customHeight="1" x14ac:dyDescent="0.2">
      <c r="A10" s="267" t="s">
        <v>1312</v>
      </c>
      <c r="B10" s="554" t="s">
        <v>1313</v>
      </c>
      <c r="C10" s="585">
        <v>0.42599999999999999</v>
      </c>
      <c r="D10" s="585">
        <v>0.433</v>
      </c>
      <c r="E10" s="585">
        <v>0.442</v>
      </c>
      <c r="F10" s="585">
        <v>0.441</v>
      </c>
      <c r="G10" s="585">
        <v>0.432</v>
      </c>
      <c r="H10" s="585">
        <v>0.42599999999999999</v>
      </c>
      <c r="I10" s="585">
        <v>0.42599999999999999</v>
      </c>
      <c r="J10" s="585">
        <v>0.42799999999999999</v>
      </c>
      <c r="K10" s="585">
        <v>0.42699999999999999</v>
      </c>
      <c r="L10" s="585">
        <v>0.43</v>
      </c>
      <c r="M10" s="585">
        <v>0.442</v>
      </c>
      <c r="N10" s="585">
        <v>0.40500000000000003</v>
      </c>
      <c r="O10" s="585">
        <v>0.41699999999999998</v>
      </c>
      <c r="P10" s="585">
        <v>0.41099999999999998</v>
      </c>
      <c r="Q10" s="585">
        <v>0.432</v>
      </c>
      <c r="R10" s="585">
        <v>0.44700000000000001</v>
      </c>
      <c r="S10" s="585">
        <v>0.45</v>
      </c>
      <c r="T10" s="585">
        <v>0.45800000000000002</v>
      </c>
      <c r="U10" s="585">
        <v>0.45</v>
      </c>
      <c r="V10" s="585">
        <v>0.45800000000000002</v>
      </c>
      <c r="W10" s="585">
        <v>0.45500000000000002</v>
      </c>
      <c r="X10" s="585">
        <v>0.46800000000000003</v>
      </c>
      <c r="Y10" s="585">
        <v>0.48</v>
      </c>
      <c r="Z10" s="585">
        <v>0.49199999999999999</v>
      </c>
      <c r="AA10" s="585">
        <v>0.44900000000000001</v>
      </c>
      <c r="AB10" s="585">
        <v>0.47299999999999998</v>
      </c>
      <c r="AC10" s="585">
        <v>0.47499999999999998</v>
      </c>
      <c r="AD10" s="585">
        <v>0.45600000000000002</v>
      </c>
      <c r="AE10" s="585">
        <v>0.46</v>
      </c>
      <c r="AF10" s="585">
        <v>0.44800000000000001</v>
      </c>
      <c r="AG10" s="585">
        <v>0.44600000000000001</v>
      </c>
      <c r="AH10" s="585">
        <v>0.45400000000000001</v>
      </c>
      <c r="AI10" s="585">
        <v>0.47299999999999998</v>
      </c>
      <c r="AJ10" s="585">
        <v>0.498</v>
      </c>
      <c r="AK10" s="585">
        <v>0.52600000000000002</v>
      </c>
      <c r="AL10" s="585">
        <v>0.51500000000000001</v>
      </c>
      <c r="AM10" s="585">
        <v>0.47799999999999998</v>
      </c>
      <c r="AN10" s="585">
        <v>0.47399999999999998</v>
      </c>
      <c r="AO10" s="585">
        <v>0.47799999999999998</v>
      </c>
      <c r="AP10" s="585">
        <v>0.45800000000000002</v>
      </c>
      <c r="AQ10" s="585">
        <v>0.47799999999999998</v>
      </c>
      <c r="AR10" s="585">
        <v>0.45500000000000002</v>
      </c>
      <c r="AS10" s="585">
        <v>0.46400000000000002</v>
      </c>
      <c r="AT10" s="585">
        <v>0.46700000000000003</v>
      </c>
      <c r="AU10" s="585">
        <v>0.46500000000000002</v>
      </c>
      <c r="AV10" s="585">
        <v>0.46600000000000003</v>
      </c>
      <c r="AW10" s="585">
        <v>0.45600000000000002</v>
      </c>
      <c r="AX10" s="585">
        <v>0.46899999999999997</v>
      </c>
      <c r="AY10" s="585">
        <v>0.42899999999999999</v>
      </c>
      <c r="AZ10" s="585">
        <v>0.44500000000000001</v>
      </c>
      <c r="BA10" s="355" t="s">
        <v>1339</v>
      </c>
      <c r="BB10" s="355" t="s">
        <v>1339</v>
      </c>
      <c r="BC10" s="355" t="s">
        <v>1339</v>
      </c>
      <c r="BD10" s="355" t="s">
        <v>1339</v>
      </c>
      <c r="BE10" s="355" t="s">
        <v>1339</v>
      </c>
      <c r="BF10" s="355" t="s">
        <v>1339</v>
      </c>
      <c r="BG10" s="355" t="s">
        <v>1339</v>
      </c>
      <c r="BH10" s="355" t="s">
        <v>1339</v>
      </c>
      <c r="BI10" s="355" t="s">
        <v>1339</v>
      </c>
      <c r="BJ10" s="355" t="s">
        <v>1339</v>
      </c>
      <c r="BK10" s="355" t="s">
        <v>1339</v>
      </c>
      <c r="BL10" s="355" t="s">
        <v>1339</v>
      </c>
      <c r="BM10" s="355" t="s">
        <v>1339</v>
      </c>
      <c r="BN10" s="355" t="s">
        <v>1339</v>
      </c>
      <c r="BO10" s="355" t="s">
        <v>1339</v>
      </c>
      <c r="BP10" s="355" t="s">
        <v>1339</v>
      </c>
      <c r="BQ10" s="355" t="s">
        <v>1339</v>
      </c>
      <c r="BR10" s="355" t="s">
        <v>1339</v>
      </c>
      <c r="BS10" s="355" t="s">
        <v>1339</v>
      </c>
      <c r="BT10" s="355" t="s">
        <v>1339</v>
      </c>
      <c r="BU10" s="355" t="s">
        <v>1339</v>
      </c>
      <c r="BV10" s="355" t="s">
        <v>1339</v>
      </c>
    </row>
    <row r="11" spans="1:74" ht="11.1" customHeight="1" x14ac:dyDescent="0.2">
      <c r="A11" s="267" t="s">
        <v>1314</v>
      </c>
      <c r="B11" s="554" t="s">
        <v>1315</v>
      </c>
      <c r="C11" s="585">
        <v>4.3730000000000002</v>
      </c>
      <c r="D11" s="585">
        <v>4.4320000000000004</v>
      </c>
      <c r="E11" s="585">
        <v>4.625</v>
      </c>
      <c r="F11" s="585">
        <v>4.681</v>
      </c>
      <c r="G11" s="585">
        <v>4.6580000000000004</v>
      </c>
      <c r="H11" s="585">
        <v>4.6420000000000003</v>
      </c>
      <c r="I11" s="585">
        <v>4.7380000000000004</v>
      </c>
      <c r="J11" s="585">
        <v>4.8380000000000001</v>
      </c>
      <c r="K11" s="585">
        <v>4.9790000000000001</v>
      </c>
      <c r="L11" s="585">
        <v>5.0270000000000001</v>
      </c>
      <c r="M11" s="585">
        <v>5.0629999999999997</v>
      </c>
      <c r="N11" s="585">
        <v>5.0590000000000002</v>
      </c>
      <c r="O11" s="585">
        <v>5.1619999999999999</v>
      </c>
      <c r="P11" s="585">
        <v>5.1050000000000004</v>
      </c>
      <c r="Q11" s="585">
        <v>5.26</v>
      </c>
      <c r="R11" s="585">
        <v>5.2690000000000001</v>
      </c>
      <c r="S11" s="585">
        <v>5.2519999999999998</v>
      </c>
      <c r="T11" s="585">
        <v>5.18</v>
      </c>
      <c r="U11" s="585">
        <v>5.27</v>
      </c>
      <c r="V11" s="585">
        <v>5.3620000000000001</v>
      </c>
      <c r="W11" s="585">
        <v>5.3540000000000001</v>
      </c>
      <c r="X11" s="585">
        <v>5.4130000000000003</v>
      </c>
      <c r="Y11" s="585">
        <v>5.5780000000000003</v>
      </c>
      <c r="Z11" s="585">
        <v>5.609</v>
      </c>
      <c r="AA11" s="585">
        <v>5.3419999999999996</v>
      </c>
      <c r="AB11" s="585">
        <v>5.5510000000000002</v>
      </c>
      <c r="AC11" s="585">
        <v>5.63</v>
      </c>
      <c r="AD11" s="585">
        <v>5.6529999999999996</v>
      </c>
      <c r="AE11" s="585">
        <v>5.6749999999999998</v>
      </c>
      <c r="AF11" s="585">
        <v>5.7169999999999996</v>
      </c>
      <c r="AG11" s="585">
        <v>5.7279999999999998</v>
      </c>
      <c r="AH11" s="585">
        <v>5.8529999999999998</v>
      </c>
      <c r="AI11" s="585">
        <v>5.8250000000000002</v>
      </c>
      <c r="AJ11" s="585">
        <v>5.9160000000000004</v>
      </c>
      <c r="AK11" s="585">
        <v>5.9089999999999998</v>
      </c>
      <c r="AL11" s="585">
        <v>5.835</v>
      </c>
      <c r="AM11" s="585">
        <v>5.6630000000000003</v>
      </c>
      <c r="AN11" s="585">
        <v>5.7539999999999996</v>
      </c>
      <c r="AO11" s="585">
        <v>5.8860000000000001</v>
      </c>
      <c r="AP11" s="585">
        <v>5.9029999999999996</v>
      </c>
      <c r="AQ11" s="585">
        <v>5.9059999999999997</v>
      </c>
      <c r="AR11" s="585">
        <v>5.9109999999999996</v>
      </c>
      <c r="AS11" s="585">
        <v>6.0010000000000003</v>
      </c>
      <c r="AT11" s="585">
        <v>6.0049999999999999</v>
      </c>
      <c r="AU11" s="585">
        <v>6.02</v>
      </c>
      <c r="AV11" s="585">
        <v>6.0209999999999999</v>
      </c>
      <c r="AW11" s="585">
        <v>6.0359999999999996</v>
      </c>
      <c r="AX11" s="585">
        <v>6.0309999999999997</v>
      </c>
      <c r="AY11" s="585">
        <v>5.82</v>
      </c>
      <c r="AZ11" s="585">
        <v>5.9130000000000003</v>
      </c>
      <c r="BA11" s="355" t="s">
        <v>1339</v>
      </c>
      <c r="BB11" s="355" t="s">
        <v>1339</v>
      </c>
      <c r="BC11" s="355" t="s">
        <v>1339</v>
      </c>
      <c r="BD11" s="355" t="s">
        <v>1339</v>
      </c>
      <c r="BE11" s="355" t="s">
        <v>1339</v>
      </c>
      <c r="BF11" s="355" t="s">
        <v>1339</v>
      </c>
      <c r="BG11" s="355" t="s">
        <v>1339</v>
      </c>
      <c r="BH11" s="355" t="s">
        <v>1339</v>
      </c>
      <c r="BI11" s="355" t="s">
        <v>1339</v>
      </c>
      <c r="BJ11" s="355" t="s">
        <v>1339</v>
      </c>
      <c r="BK11" s="355" t="s">
        <v>1339</v>
      </c>
      <c r="BL11" s="355" t="s">
        <v>1339</v>
      </c>
      <c r="BM11" s="355" t="s">
        <v>1339</v>
      </c>
      <c r="BN11" s="355" t="s">
        <v>1339</v>
      </c>
      <c r="BO11" s="355" t="s">
        <v>1339</v>
      </c>
      <c r="BP11" s="355" t="s">
        <v>1339</v>
      </c>
      <c r="BQ11" s="355" t="s">
        <v>1339</v>
      </c>
      <c r="BR11" s="355" t="s">
        <v>1339</v>
      </c>
      <c r="BS11" s="355" t="s">
        <v>1339</v>
      </c>
      <c r="BT11" s="355" t="s">
        <v>1339</v>
      </c>
      <c r="BU11" s="355" t="s">
        <v>1339</v>
      </c>
      <c r="BV11" s="355" t="s">
        <v>1339</v>
      </c>
    </row>
    <row r="12" spans="1:74" ht="11.1" customHeight="1" x14ac:dyDescent="0.2">
      <c r="A12" s="267" t="s">
        <v>1316</v>
      </c>
      <c r="B12" s="554" t="s">
        <v>1317</v>
      </c>
      <c r="C12" s="585">
        <v>8.4000000000000005E-2</v>
      </c>
      <c r="D12" s="585">
        <v>7.8E-2</v>
      </c>
      <c r="E12" s="585">
        <v>9.0999999999999998E-2</v>
      </c>
      <c r="F12" s="585">
        <v>9.5000000000000001E-2</v>
      </c>
      <c r="G12" s="585">
        <v>9.5000000000000001E-2</v>
      </c>
      <c r="H12" s="585">
        <v>9.4E-2</v>
      </c>
      <c r="I12" s="585">
        <v>8.8999999999999996E-2</v>
      </c>
      <c r="J12" s="585">
        <v>9.0999999999999998E-2</v>
      </c>
      <c r="K12" s="585">
        <v>0.09</v>
      </c>
      <c r="L12" s="585">
        <v>8.6999999999999994E-2</v>
      </c>
      <c r="M12" s="585">
        <v>9.4E-2</v>
      </c>
      <c r="N12" s="585">
        <v>8.7999999999999995E-2</v>
      </c>
      <c r="O12" s="585">
        <v>9.2999999999999999E-2</v>
      </c>
      <c r="P12" s="585">
        <v>9.2999999999999999E-2</v>
      </c>
      <c r="Q12" s="585">
        <v>9.6000000000000002E-2</v>
      </c>
      <c r="R12" s="585">
        <v>9.2999999999999999E-2</v>
      </c>
      <c r="S12" s="585">
        <v>0.104</v>
      </c>
      <c r="T12" s="585">
        <v>0.10100000000000001</v>
      </c>
      <c r="U12" s="585">
        <v>0.10299999999999999</v>
      </c>
      <c r="V12" s="585">
        <v>9.7000000000000003E-2</v>
      </c>
      <c r="W12" s="585">
        <v>9.1999999999999998E-2</v>
      </c>
      <c r="X12" s="585">
        <v>8.8999999999999996E-2</v>
      </c>
      <c r="Y12" s="585">
        <v>8.8999999999999996E-2</v>
      </c>
      <c r="Z12" s="585">
        <v>8.6999999999999994E-2</v>
      </c>
      <c r="AA12" s="585">
        <v>7.8E-2</v>
      </c>
      <c r="AB12" s="585">
        <v>8.1000000000000003E-2</v>
      </c>
      <c r="AC12" s="585">
        <v>0.08</v>
      </c>
      <c r="AD12" s="585">
        <v>8.4000000000000005E-2</v>
      </c>
      <c r="AE12" s="585">
        <v>8.5999999999999993E-2</v>
      </c>
      <c r="AF12" s="585">
        <v>8.1000000000000003E-2</v>
      </c>
      <c r="AG12" s="585">
        <v>7.9000000000000001E-2</v>
      </c>
      <c r="AH12" s="585">
        <v>8.4000000000000005E-2</v>
      </c>
      <c r="AI12" s="585">
        <v>0.09</v>
      </c>
      <c r="AJ12" s="585">
        <v>9.0999999999999998E-2</v>
      </c>
      <c r="AK12" s="585">
        <v>9.2999999999999999E-2</v>
      </c>
      <c r="AL12" s="585">
        <v>9.1999999999999998E-2</v>
      </c>
      <c r="AM12" s="585">
        <v>0.09</v>
      </c>
      <c r="AN12" s="585">
        <v>8.3000000000000004E-2</v>
      </c>
      <c r="AO12" s="585">
        <v>8.5000000000000006E-2</v>
      </c>
      <c r="AP12" s="585">
        <v>0.08</v>
      </c>
      <c r="AQ12" s="585">
        <v>0.08</v>
      </c>
      <c r="AR12" s="585">
        <v>8.1000000000000003E-2</v>
      </c>
      <c r="AS12" s="585">
        <v>8.1000000000000003E-2</v>
      </c>
      <c r="AT12" s="585">
        <v>7.8E-2</v>
      </c>
      <c r="AU12" s="585">
        <v>7.8E-2</v>
      </c>
      <c r="AV12" s="585">
        <v>7.8E-2</v>
      </c>
      <c r="AW12" s="585">
        <v>8.2000000000000003E-2</v>
      </c>
      <c r="AX12" s="585">
        <v>8.2000000000000003E-2</v>
      </c>
      <c r="AY12" s="585">
        <v>0.08</v>
      </c>
      <c r="AZ12" s="585">
        <v>8.1000000000000003E-2</v>
      </c>
      <c r="BA12" s="355" t="s">
        <v>1339</v>
      </c>
      <c r="BB12" s="355" t="s">
        <v>1339</v>
      </c>
      <c r="BC12" s="355" t="s">
        <v>1339</v>
      </c>
      <c r="BD12" s="355" t="s">
        <v>1339</v>
      </c>
      <c r="BE12" s="355" t="s">
        <v>1339</v>
      </c>
      <c r="BF12" s="355" t="s">
        <v>1339</v>
      </c>
      <c r="BG12" s="355" t="s">
        <v>1339</v>
      </c>
      <c r="BH12" s="355" t="s">
        <v>1339</v>
      </c>
      <c r="BI12" s="355" t="s">
        <v>1339</v>
      </c>
      <c r="BJ12" s="355" t="s">
        <v>1339</v>
      </c>
      <c r="BK12" s="355" t="s">
        <v>1339</v>
      </c>
      <c r="BL12" s="355" t="s">
        <v>1339</v>
      </c>
      <c r="BM12" s="355" t="s">
        <v>1339</v>
      </c>
      <c r="BN12" s="355" t="s">
        <v>1339</v>
      </c>
      <c r="BO12" s="355" t="s">
        <v>1339</v>
      </c>
      <c r="BP12" s="355" t="s">
        <v>1339</v>
      </c>
      <c r="BQ12" s="355" t="s">
        <v>1339</v>
      </c>
      <c r="BR12" s="355" t="s">
        <v>1339</v>
      </c>
      <c r="BS12" s="355" t="s">
        <v>1339</v>
      </c>
      <c r="BT12" s="355" t="s">
        <v>1339</v>
      </c>
      <c r="BU12" s="355" t="s">
        <v>1339</v>
      </c>
      <c r="BV12" s="355" t="s">
        <v>1339</v>
      </c>
    </row>
    <row r="13" spans="1:74" ht="11.1" customHeight="1" x14ac:dyDescent="0.2">
      <c r="A13" s="267" t="s">
        <v>1318</v>
      </c>
      <c r="B13" s="554" t="s">
        <v>1319</v>
      </c>
      <c r="C13" s="585">
        <v>0.28199999999999997</v>
      </c>
      <c r="D13" s="585">
        <v>0.28599999999999998</v>
      </c>
      <c r="E13" s="585">
        <v>0.29699999999999999</v>
      </c>
      <c r="F13" s="585">
        <v>0.30299999999999999</v>
      </c>
      <c r="G13" s="585">
        <v>0.317</v>
      </c>
      <c r="H13" s="585">
        <v>0.31900000000000001</v>
      </c>
      <c r="I13" s="585">
        <v>0.32100000000000001</v>
      </c>
      <c r="J13" s="585">
        <v>0.32700000000000001</v>
      </c>
      <c r="K13" s="585">
        <v>0.33</v>
      </c>
      <c r="L13" s="585">
        <v>0.33500000000000002</v>
      </c>
      <c r="M13" s="585">
        <v>0.33</v>
      </c>
      <c r="N13" s="585">
        <v>0.313</v>
      </c>
      <c r="O13" s="585">
        <v>0.31</v>
      </c>
      <c r="P13" s="585">
        <v>0.32200000000000001</v>
      </c>
      <c r="Q13" s="585">
        <v>0.34300000000000003</v>
      </c>
      <c r="R13" s="585">
        <v>0.33400000000000002</v>
      </c>
      <c r="S13" s="585">
        <v>0.33500000000000002</v>
      </c>
      <c r="T13" s="585">
        <v>0.34499999999999997</v>
      </c>
      <c r="U13" s="585">
        <v>0.32200000000000001</v>
      </c>
      <c r="V13" s="585">
        <v>0.33300000000000002</v>
      </c>
      <c r="W13" s="585">
        <v>0.33400000000000002</v>
      </c>
      <c r="X13" s="585">
        <v>0.33800000000000002</v>
      </c>
      <c r="Y13" s="585">
        <v>0.34399999999999997</v>
      </c>
      <c r="Z13" s="585">
        <v>0.34</v>
      </c>
      <c r="AA13" s="585">
        <v>0.31</v>
      </c>
      <c r="AB13" s="585">
        <v>0.313</v>
      </c>
      <c r="AC13" s="585">
        <v>0.313</v>
      </c>
      <c r="AD13" s="585">
        <v>0.317</v>
      </c>
      <c r="AE13" s="585">
        <v>0.32900000000000001</v>
      </c>
      <c r="AF13" s="585">
        <v>0.33400000000000002</v>
      </c>
      <c r="AG13" s="585">
        <v>0.33300000000000002</v>
      </c>
      <c r="AH13" s="585">
        <v>0.34599999999999997</v>
      </c>
      <c r="AI13" s="585">
        <v>0.35899999999999999</v>
      </c>
      <c r="AJ13" s="585">
        <v>0.35099999999999998</v>
      </c>
      <c r="AK13" s="585">
        <v>0.36</v>
      </c>
      <c r="AL13" s="585">
        <v>0.35399999999999998</v>
      </c>
      <c r="AM13" s="585">
        <v>0.34300000000000003</v>
      </c>
      <c r="AN13" s="585">
        <v>0.35399999999999998</v>
      </c>
      <c r="AO13" s="585">
        <v>0.372</v>
      </c>
      <c r="AP13" s="585">
        <v>0.36299999999999999</v>
      </c>
      <c r="AQ13" s="585">
        <v>0.375</v>
      </c>
      <c r="AR13" s="585">
        <v>0.38</v>
      </c>
      <c r="AS13" s="585">
        <v>0.36499999999999999</v>
      </c>
      <c r="AT13" s="585">
        <v>0.377</v>
      </c>
      <c r="AU13" s="585">
        <v>0.38100000000000001</v>
      </c>
      <c r="AV13" s="585">
        <v>0.38300000000000001</v>
      </c>
      <c r="AW13" s="585">
        <v>0.39100000000000001</v>
      </c>
      <c r="AX13" s="585">
        <v>0.39100000000000001</v>
      </c>
      <c r="AY13" s="585">
        <v>0.372</v>
      </c>
      <c r="AZ13" s="585">
        <v>0.379</v>
      </c>
      <c r="BA13" s="355" t="s">
        <v>1339</v>
      </c>
      <c r="BB13" s="355" t="s">
        <v>1339</v>
      </c>
      <c r="BC13" s="355" t="s">
        <v>1339</v>
      </c>
      <c r="BD13" s="355" t="s">
        <v>1339</v>
      </c>
      <c r="BE13" s="355" t="s">
        <v>1339</v>
      </c>
      <c r="BF13" s="355" t="s">
        <v>1339</v>
      </c>
      <c r="BG13" s="355" t="s">
        <v>1339</v>
      </c>
      <c r="BH13" s="355" t="s">
        <v>1339</v>
      </c>
      <c r="BI13" s="355" t="s">
        <v>1339</v>
      </c>
      <c r="BJ13" s="355" t="s">
        <v>1339</v>
      </c>
      <c r="BK13" s="355" t="s">
        <v>1339</v>
      </c>
      <c r="BL13" s="355" t="s">
        <v>1339</v>
      </c>
      <c r="BM13" s="355" t="s">
        <v>1339</v>
      </c>
      <c r="BN13" s="355" t="s">
        <v>1339</v>
      </c>
      <c r="BO13" s="355" t="s">
        <v>1339</v>
      </c>
      <c r="BP13" s="355" t="s">
        <v>1339</v>
      </c>
      <c r="BQ13" s="355" t="s">
        <v>1339</v>
      </c>
      <c r="BR13" s="355" t="s">
        <v>1339</v>
      </c>
      <c r="BS13" s="355" t="s">
        <v>1339</v>
      </c>
      <c r="BT13" s="355" t="s">
        <v>1339</v>
      </c>
      <c r="BU13" s="355" t="s">
        <v>1339</v>
      </c>
      <c r="BV13" s="355" t="s">
        <v>1339</v>
      </c>
    </row>
    <row r="14" spans="1:74" ht="11.1" customHeight="1" x14ac:dyDescent="0.2">
      <c r="A14" s="267"/>
      <c r="B14" s="271"/>
      <c r="C14" s="585"/>
      <c r="D14" s="585"/>
      <c r="E14" s="585"/>
      <c r="F14" s="585"/>
      <c r="G14" s="585"/>
      <c r="H14" s="585"/>
      <c r="I14" s="585"/>
      <c r="J14" s="585"/>
      <c r="K14" s="585"/>
      <c r="L14" s="585"/>
      <c r="M14" s="585"/>
      <c r="N14" s="585"/>
      <c r="O14" s="585"/>
      <c r="P14" s="585"/>
      <c r="Q14" s="585"/>
      <c r="R14" s="585"/>
      <c r="S14" s="585"/>
      <c r="T14" s="585"/>
      <c r="U14" s="585"/>
      <c r="V14" s="585"/>
      <c r="W14" s="585"/>
      <c r="X14" s="585"/>
      <c r="Y14" s="585"/>
      <c r="Z14" s="585"/>
      <c r="AA14" s="585"/>
      <c r="AB14" s="585"/>
      <c r="AC14" s="585"/>
      <c r="AD14" s="585"/>
      <c r="AE14" s="585"/>
      <c r="AF14" s="585"/>
      <c r="AG14" s="585"/>
      <c r="AH14" s="585"/>
      <c r="AI14" s="585"/>
      <c r="AJ14" s="585"/>
      <c r="AK14" s="585"/>
      <c r="AL14" s="585"/>
      <c r="AM14" s="585"/>
      <c r="AN14" s="585"/>
      <c r="AO14" s="585"/>
      <c r="AP14" s="585"/>
      <c r="AQ14" s="585"/>
      <c r="AR14" s="585"/>
      <c r="AS14" s="585"/>
      <c r="AT14" s="585"/>
      <c r="AU14" s="585"/>
      <c r="AV14" s="585"/>
      <c r="AW14" s="585"/>
      <c r="AX14" s="585"/>
      <c r="AY14" s="585"/>
      <c r="AZ14" s="585"/>
      <c r="BA14" s="623"/>
      <c r="BB14" s="623"/>
      <c r="BC14" s="623"/>
      <c r="BD14" s="623"/>
      <c r="BE14" s="623"/>
      <c r="BF14" s="623"/>
      <c r="BG14" s="623"/>
      <c r="BH14" s="623"/>
      <c r="BI14" s="623"/>
      <c r="BJ14" s="623"/>
      <c r="BK14" s="623"/>
      <c r="BL14" s="623"/>
      <c r="BM14" s="623"/>
      <c r="BN14" s="623"/>
      <c r="BO14" s="623"/>
      <c r="BP14" s="623"/>
      <c r="BQ14" s="623"/>
      <c r="BR14" s="623"/>
      <c r="BS14" s="623"/>
      <c r="BT14" s="623"/>
      <c r="BU14" s="623"/>
      <c r="BV14" s="623"/>
    </row>
    <row r="15" spans="1:74" s="275" customFormat="1" ht="11.1" customHeight="1" x14ac:dyDescent="0.2">
      <c r="A15" s="595" t="s">
        <v>1320</v>
      </c>
      <c r="B15" s="622" t="s">
        <v>1321</v>
      </c>
      <c r="C15" s="299">
        <v>76.597999999999999</v>
      </c>
      <c r="D15" s="299">
        <v>76.480999999999995</v>
      </c>
      <c r="E15" s="299">
        <v>77.692999999999998</v>
      </c>
      <c r="F15" s="299">
        <v>78.39</v>
      </c>
      <c r="G15" s="299">
        <v>79.691999999999993</v>
      </c>
      <c r="H15" s="299">
        <v>80.073999999999998</v>
      </c>
      <c r="I15" s="299">
        <v>80.531999999999996</v>
      </c>
      <c r="J15" s="299">
        <v>81.126999999999995</v>
      </c>
      <c r="K15" s="299">
        <v>82.423000000000002</v>
      </c>
      <c r="L15" s="299">
        <v>82.35</v>
      </c>
      <c r="M15" s="299">
        <v>82.988</v>
      </c>
      <c r="N15" s="299">
        <v>81.927999999999997</v>
      </c>
      <c r="O15" s="299">
        <v>83.418000000000006</v>
      </c>
      <c r="P15" s="299">
        <v>83.444000000000003</v>
      </c>
      <c r="Q15" s="299">
        <v>84.594999999999999</v>
      </c>
      <c r="R15" s="299">
        <v>84.034000000000006</v>
      </c>
      <c r="S15" s="299">
        <v>85.286000000000001</v>
      </c>
      <c r="T15" s="299">
        <v>84.641999999999996</v>
      </c>
      <c r="U15" s="299">
        <v>84.923000000000002</v>
      </c>
      <c r="V15" s="299">
        <v>85.361999999999995</v>
      </c>
      <c r="W15" s="299">
        <v>85.432000000000002</v>
      </c>
      <c r="X15" s="299">
        <v>85.123999999999995</v>
      </c>
      <c r="Y15" s="299">
        <v>86.826999999999998</v>
      </c>
      <c r="Z15" s="299">
        <v>87.259</v>
      </c>
      <c r="AA15" s="299">
        <v>84.578999999999994</v>
      </c>
      <c r="AB15" s="299">
        <v>86.438999999999993</v>
      </c>
      <c r="AC15" s="299">
        <v>84.37</v>
      </c>
      <c r="AD15" s="299">
        <v>83.12</v>
      </c>
      <c r="AE15" s="299">
        <v>82.968000000000004</v>
      </c>
      <c r="AF15" s="299">
        <v>83.995000000000005</v>
      </c>
      <c r="AG15" s="299">
        <v>84.825999999999993</v>
      </c>
      <c r="AH15" s="299">
        <v>84.600999999999999</v>
      </c>
      <c r="AI15" s="299">
        <v>84.33</v>
      </c>
      <c r="AJ15" s="299">
        <v>84.747</v>
      </c>
      <c r="AK15" s="299">
        <v>85.14</v>
      </c>
      <c r="AL15" s="299">
        <v>86.399000000000001</v>
      </c>
      <c r="AM15" s="299">
        <v>84.76</v>
      </c>
      <c r="AN15" s="299">
        <v>85.974999999999994</v>
      </c>
      <c r="AO15" s="299">
        <v>87.179000000000002</v>
      </c>
      <c r="AP15" s="299">
        <v>87.263999999999996</v>
      </c>
      <c r="AQ15" s="299">
        <v>87.944999999999993</v>
      </c>
      <c r="AR15" s="299">
        <v>88.007000000000005</v>
      </c>
      <c r="AS15" s="299">
        <v>88.197999999999993</v>
      </c>
      <c r="AT15" s="299">
        <v>89.356999999999999</v>
      </c>
      <c r="AU15" s="299">
        <v>88.742000000000004</v>
      </c>
      <c r="AV15" s="299">
        <v>88.549000000000007</v>
      </c>
      <c r="AW15" s="299">
        <v>89.617999999999995</v>
      </c>
      <c r="AX15" s="299">
        <v>89.69</v>
      </c>
      <c r="AY15" s="299">
        <v>86.221999999999994</v>
      </c>
      <c r="AZ15" s="299">
        <v>87.85</v>
      </c>
      <c r="BA15" s="624" t="s">
        <v>1339</v>
      </c>
      <c r="BB15" s="624" t="s">
        <v>1339</v>
      </c>
      <c r="BC15" s="624" t="s">
        <v>1339</v>
      </c>
      <c r="BD15" s="624" t="s">
        <v>1339</v>
      </c>
      <c r="BE15" s="624" t="s">
        <v>1339</v>
      </c>
      <c r="BF15" s="624" t="s">
        <v>1339</v>
      </c>
      <c r="BG15" s="624" t="s">
        <v>1339</v>
      </c>
      <c r="BH15" s="624" t="s">
        <v>1339</v>
      </c>
      <c r="BI15" s="624" t="s">
        <v>1339</v>
      </c>
      <c r="BJ15" s="624" t="s">
        <v>1339</v>
      </c>
      <c r="BK15" s="624" t="s">
        <v>1339</v>
      </c>
      <c r="BL15" s="624" t="s">
        <v>1339</v>
      </c>
      <c r="BM15" s="624" t="s">
        <v>1339</v>
      </c>
      <c r="BN15" s="624" t="s">
        <v>1339</v>
      </c>
      <c r="BO15" s="624" t="s">
        <v>1339</v>
      </c>
      <c r="BP15" s="624" t="s">
        <v>1339</v>
      </c>
      <c r="BQ15" s="624" t="s">
        <v>1339</v>
      </c>
      <c r="BR15" s="624" t="s">
        <v>1339</v>
      </c>
      <c r="BS15" s="624" t="s">
        <v>1339</v>
      </c>
      <c r="BT15" s="624" t="s">
        <v>1339</v>
      </c>
      <c r="BU15" s="624" t="s">
        <v>1339</v>
      </c>
      <c r="BV15" s="624" t="s">
        <v>1339</v>
      </c>
    </row>
    <row r="16" spans="1:74" ht="11.1" customHeight="1" x14ac:dyDescent="0.2">
      <c r="A16" s="267" t="s">
        <v>1322</v>
      </c>
      <c r="B16" s="554" t="s">
        <v>1307</v>
      </c>
      <c r="C16" s="452">
        <v>2.13</v>
      </c>
      <c r="D16" s="452">
        <v>2.153</v>
      </c>
      <c r="E16" s="452">
        <v>2.2589999999999999</v>
      </c>
      <c r="F16" s="452">
        <v>1.845</v>
      </c>
      <c r="G16" s="452">
        <v>2.0910000000000002</v>
      </c>
      <c r="H16" s="452">
        <v>2.2959999999999998</v>
      </c>
      <c r="I16" s="452">
        <v>2.3290000000000002</v>
      </c>
      <c r="J16" s="452">
        <v>2.3180000000000001</v>
      </c>
      <c r="K16" s="452">
        <v>2.3820000000000001</v>
      </c>
      <c r="L16" s="452">
        <v>2.3660000000000001</v>
      </c>
      <c r="M16" s="452">
        <v>2.2890000000000001</v>
      </c>
      <c r="N16" s="452">
        <v>1.992</v>
      </c>
      <c r="O16" s="452">
        <v>2.1819999999999999</v>
      </c>
      <c r="P16" s="452">
        <v>2.3340000000000001</v>
      </c>
      <c r="Q16" s="452">
        <v>2.339</v>
      </c>
      <c r="R16" s="452">
        <v>2.3929999999999998</v>
      </c>
      <c r="S16" s="452">
        <v>2.4209999999999998</v>
      </c>
      <c r="T16" s="452">
        <v>2.4900000000000002</v>
      </c>
      <c r="U16" s="452">
        <v>2.5299999999999998</v>
      </c>
      <c r="V16" s="452">
        <v>2.5550000000000002</v>
      </c>
      <c r="W16" s="452">
        <v>2.6480000000000001</v>
      </c>
      <c r="X16" s="452">
        <v>2.6179999999999999</v>
      </c>
      <c r="Y16" s="452">
        <v>2.6619999999999999</v>
      </c>
      <c r="Z16" s="452">
        <v>2.7109999999999999</v>
      </c>
      <c r="AA16" s="452">
        <v>2.3039999999999998</v>
      </c>
      <c r="AB16" s="452">
        <v>2.5859999999999999</v>
      </c>
      <c r="AC16" s="452">
        <v>2.6030000000000002</v>
      </c>
      <c r="AD16" s="452">
        <v>2.665</v>
      </c>
      <c r="AE16" s="452">
        <v>2.694</v>
      </c>
      <c r="AF16" s="452">
        <v>2.6819999999999999</v>
      </c>
      <c r="AG16" s="452">
        <v>2.6659999999999999</v>
      </c>
      <c r="AH16" s="452">
        <v>2.7130000000000001</v>
      </c>
      <c r="AI16" s="452">
        <v>2.7370000000000001</v>
      </c>
      <c r="AJ16" s="452">
        <v>2.63</v>
      </c>
      <c r="AK16" s="452">
        <v>2.6789999999999998</v>
      </c>
      <c r="AL16" s="452">
        <v>2.6080000000000001</v>
      </c>
      <c r="AM16" s="452">
        <v>2.5670000000000002</v>
      </c>
      <c r="AN16" s="452">
        <v>2.5270000000000001</v>
      </c>
      <c r="AO16" s="452">
        <v>2.6560000000000001</v>
      </c>
      <c r="AP16" s="452">
        <v>2.6819999999999999</v>
      </c>
      <c r="AQ16" s="452">
        <v>2.605</v>
      </c>
      <c r="AR16" s="452">
        <v>2.6890000000000001</v>
      </c>
      <c r="AS16" s="452">
        <v>2.7519999999999998</v>
      </c>
      <c r="AT16" s="452">
        <v>2.738</v>
      </c>
      <c r="AU16" s="452">
        <v>2.7690000000000001</v>
      </c>
      <c r="AV16" s="452">
        <v>2.7559999999999998</v>
      </c>
      <c r="AW16" s="452">
        <v>2.7440000000000002</v>
      </c>
      <c r="AX16" s="452">
        <v>2.5779999999999998</v>
      </c>
      <c r="AY16" s="452">
        <v>2.5830000000000002</v>
      </c>
      <c r="AZ16" s="452">
        <v>2.7480000000000002</v>
      </c>
      <c r="BA16" s="624" t="s">
        <v>1339</v>
      </c>
      <c r="BB16" s="624" t="s">
        <v>1339</v>
      </c>
      <c r="BC16" s="624" t="s">
        <v>1339</v>
      </c>
      <c r="BD16" s="624" t="s">
        <v>1339</v>
      </c>
      <c r="BE16" s="624" t="s">
        <v>1339</v>
      </c>
      <c r="BF16" s="624" t="s">
        <v>1339</v>
      </c>
      <c r="BG16" s="624" t="s">
        <v>1339</v>
      </c>
      <c r="BH16" s="624" t="s">
        <v>1339</v>
      </c>
      <c r="BI16" s="624" t="s">
        <v>1339</v>
      </c>
      <c r="BJ16" s="624" t="s">
        <v>1339</v>
      </c>
      <c r="BK16" s="624" t="s">
        <v>1339</v>
      </c>
      <c r="BL16" s="624" t="s">
        <v>1339</v>
      </c>
      <c r="BM16" s="624" t="s">
        <v>1339</v>
      </c>
      <c r="BN16" s="624" t="s">
        <v>1339</v>
      </c>
      <c r="BO16" s="624" t="s">
        <v>1339</v>
      </c>
      <c r="BP16" s="624" t="s">
        <v>1339</v>
      </c>
      <c r="BQ16" s="624" t="s">
        <v>1339</v>
      </c>
      <c r="BR16" s="624" t="s">
        <v>1339</v>
      </c>
      <c r="BS16" s="624" t="s">
        <v>1339</v>
      </c>
      <c r="BT16" s="624" t="s">
        <v>1339</v>
      </c>
      <c r="BU16" s="624" t="s">
        <v>1339</v>
      </c>
      <c r="BV16" s="624" t="s">
        <v>1339</v>
      </c>
    </row>
    <row r="17" spans="1:74" ht="11.1" customHeight="1" x14ac:dyDescent="0.2">
      <c r="A17" s="267" t="s">
        <v>1323</v>
      </c>
      <c r="B17" s="554" t="s">
        <v>1324</v>
      </c>
      <c r="C17" s="452">
        <v>1.875</v>
      </c>
      <c r="D17" s="452">
        <v>1.8260000000000001</v>
      </c>
      <c r="E17" s="452">
        <v>1.859</v>
      </c>
      <c r="F17" s="452">
        <v>1.871</v>
      </c>
      <c r="G17" s="452">
        <v>1.8839999999999999</v>
      </c>
      <c r="H17" s="452">
        <v>1.86</v>
      </c>
      <c r="I17" s="452">
        <v>1.8460000000000001</v>
      </c>
      <c r="J17" s="452">
        <v>1.879</v>
      </c>
      <c r="K17" s="452">
        <v>1.875</v>
      </c>
      <c r="L17" s="452">
        <v>1.893</v>
      </c>
      <c r="M17" s="452">
        <v>1.93</v>
      </c>
      <c r="N17" s="452">
        <v>1.851</v>
      </c>
      <c r="O17" s="452">
        <v>1.8280000000000001</v>
      </c>
      <c r="P17" s="452">
        <v>1.7869999999999999</v>
      </c>
      <c r="Q17" s="452">
        <v>1.84</v>
      </c>
      <c r="R17" s="452">
        <v>1.837</v>
      </c>
      <c r="S17" s="452">
        <v>1.8129999999999999</v>
      </c>
      <c r="T17" s="452">
        <v>1.8009999999999999</v>
      </c>
      <c r="U17" s="452">
        <v>1.7789999999999999</v>
      </c>
      <c r="V17" s="452">
        <v>1.746</v>
      </c>
      <c r="W17" s="452">
        <v>1.76</v>
      </c>
      <c r="X17" s="452">
        <v>1.7450000000000001</v>
      </c>
      <c r="Y17" s="452">
        <v>1.7490000000000001</v>
      </c>
      <c r="Z17" s="452">
        <v>1.7310000000000001</v>
      </c>
      <c r="AA17" s="452">
        <v>1.629</v>
      </c>
      <c r="AB17" s="452">
        <v>1.6639999999999999</v>
      </c>
      <c r="AC17" s="452">
        <v>1.651</v>
      </c>
      <c r="AD17" s="452">
        <v>1.629</v>
      </c>
      <c r="AE17" s="452">
        <v>1.6160000000000001</v>
      </c>
      <c r="AF17" s="452">
        <v>1.643</v>
      </c>
      <c r="AG17" s="452">
        <v>1.6259999999999999</v>
      </c>
      <c r="AH17" s="452">
        <v>1.615</v>
      </c>
      <c r="AI17" s="452">
        <v>1.635</v>
      </c>
      <c r="AJ17" s="452">
        <v>1.6359999999999999</v>
      </c>
      <c r="AK17" s="452">
        <v>1.631</v>
      </c>
      <c r="AL17" s="452">
        <v>1.6339999999999999</v>
      </c>
      <c r="AM17" s="452">
        <v>1.6020000000000001</v>
      </c>
      <c r="AN17" s="452">
        <v>1.595</v>
      </c>
      <c r="AO17" s="452">
        <v>1.6120000000000001</v>
      </c>
      <c r="AP17" s="452">
        <v>1.621</v>
      </c>
      <c r="AQ17" s="452">
        <v>1.63</v>
      </c>
      <c r="AR17" s="452">
        <v>1.623</v>
      </c>
      <c r="AS17" s="452">
        <v>1.615</v>
      </c>
      <c r="AT17" s="452">
        <v>1.6180000000000001</v>
      </c>
      <c r="AU17" s="452">
        <v>1.6040000000000001</v>
      </c>
      <c r="AV17" s="452">
        <v>1.577</v>
      </c>
      <c r="AW17" s="452">
        <v>1.468</v>
      </c>
      <c r="AX17" s="452">
        <v>1.544</v>
      </c>
      <c r="AY17" s="452">
        <v>1.4810000000000001</v>
      </c>
      <c r="AZ17" s="452">
        <v>1.5189999999999999</v>
      </c>
      <c r="BA17" s="624" t="s">
        <v>1339</v>
      </c>
      <c r="BB17" s="624" t="s">
        <v>1339</v>
      </c>
      <c r="BC17" s="624" t="s">
        <v>1339</v>
      </c>
      <c r="BD17" s="624" t="s">
        <v>1339</v>
      </c>
      <c r="BE17" s="624" t="s">
        <v>1339</v>
      </c>
      <c r="BF17" s="624" t="s">
        <v>1339</v>
      </c>
      <c r="BG17" s="624" t="s">
        <v>1339</v>
      </c>
      <c r="BH17" s="624" t="s">
        <v>1339</v>
      </c>
      <c r="BI17" s="624" t="s">
        <v>1339</v>
      </c>
      <c r="BJ17" s="624" t="s">
        <v>1339</v>
      </c>
      <c r="BK17" s="624" t="s">
        <v>1339</v>
      </c>
      <c r="BL17" s="624" t="s">
        <v>1339</v>
      </c>
      <c r="BM17" s="624" t="s">
        <v>1339</v>
      </c>
      <c r="BN17" s="624" t="s">
        <v>1339</v>
      </c>
      <c r="BO17" s="624" t="s">
        <v>1339</v>
      </c>
      <c r="BP17" s="624" t="s">
        <v>1339</v>
      </c>
      <c r="BQ17" s="624" t="s">
        <v>1339</v>
      </c>
      <c r="BR17" s="624" t="s">
        <v>1339</v>
      </c>
      <c r="BS17" s="624" t="s">
        <v>1339</v>
      </c>
      <c r="BT17" s="624" t="s">
        <v>1339</v>
      </c>
      <c r="BU17" s="624" t="s">
        <v>1339</v>
      </c>
      <c r="BV17" s="624" t="s">
        <v>1339</v>
      </c>
    </row>
    <row r="18" spans="1:74" ht="11.1" customHeight="1" x14ac:dyDescent="0.2">
      <c r="A18" s="267" t="s">
        <v>1325</v>
      </c>
      <c r="B18" s="554" t="s">
        <v>1309</v>
      </c>
      <c r="C18" s="452">
        <v>3.7959999999999998</v>
      </c>
      <c r="D18" s="452">
        <v>3.8879999999999999</v>
      </c>
      <c r="E18" s="452">
        <v>3.95</v>
      </c>
      <c r="F18" s="452">
        <v>4.1289999999999996</v>
      </c>
      <c r="G18" s="452">
        <v>4.1539999999999999</v>
      </c>
      <c r="H18" s="452">
        <v>4.2930000000000001</v>
      </c>
      <c r="I18" s="452">
        <v>4.2190000000000003</v>
      </c>
      <c r="J18" s="452">
        <v>4.2729999999999997</v>
      </c>
      <c r="K18" s="452">
        <v>4.2729999999999997</v>
      </c>
      <c r="L18" s="452">
        <v>4.2830000000000004</v>
      </c>
      <c r="M18" s="452">
        <v>4.242</v>
      </c>
      <c r="N18" s="452">
        <v>4.2050000000000001</v>
      </c>
      <c r="O18" s="452">
        <v>4.1459999999999999</v>
      </c>
      <c r="P18" s="452">
        <v>4.2309999999999999</v>
      </c>
      <c r="Q18" s="452">
        <v>4.4660000000000002</v>
      </c>
      <c r="R18" s="452">
        <v>4.4130000000000003</v>
      </c>
      <c r="S18" s="452">
        <v>4.4889999999999999</v>
      </c>
      <c r="T18" s="452">
        <v>4.4059999999999997</v>
      </c>
      <c r="U18" s="452">
        <v>4.4240000000000004</v>
      </c>
      <c r="V18" s="452">
        <v>4.3540000000000001</v>
      </c>
      <c r="W18" s="452">
        <v>4.4660000000000002</v>
      </c>
      <c r="X18" s="452">
        <v>4.3949999999999996</v>
      </c>
      <c r="Y18" s="452">
        <v>4.3780000000000001</v>
      </c>
      <c r="Z18" s="452">
        <v>4.3620000000000001</v>
      </c>
      <c r="AA18" s="452">
        <v>4.226</v>
      </c>
      <c r="AB18" s="452">
        <v>4.3049999999999997</v>
      </c>
      <c r="AC18" s="452">
        <v>4.3010000000000002</v>
      </c>
      <c r="AD18" s="452">
        <v>4.1769999999999996</v>
      </c>
      <c r="AE18" s="452">
        <v>4.3659999999999997</v>
      </c>
      <c r="AF18" s="452">
        <v>4.3520000000000003</v>
      </c>
      <c r="AG18" s="452">
        <v>4.2249999999999996</v>
      </c>
      <c r="AH18" s="452">
        <v>4.1769999999999996</v>
      </c>
      <c r="AI18" s="452">
        <v>4.1929999999999996</v>
      </c>
      <c r="AJ18" s="452">
        <v>4.359</v>
      </c>
      <c r="AK18" s="452">
        <v>4.25</v>
      </c>
      <c r="AL18" s="452">
        <v>4.1280000000000001</v>
      </c>
      <c r="AM18" s="452">
        <v>3.9609999999999999</v>
      </c>
      <c r="AN18" s="452">
        <v>4.1100000000000003</v>
      </c>
      <c r="AO18" s="452">
        <v>4.1849999999999996</v>
      </c>
      <c r="AP18" s="452">
        <v>4.2519999999999998</v>
      </c>
      <c r="AQ18" s="452">
        <v>4.37</v>
      </c>
      <c r="AR18" s="452">
        <v>4.4130000000000003</v>
      </c>
      <c r="AS18" s="452">
        <v>4.3639999999999999</v>
      </c>
      <c r="AT18" s="452">
        <v>4.3079999999999998</v>
      </c>
      <c r="AU18" s="452">
        <v>4.2450000000000001</v>
      </c>
      <c r="AV18" s="452">
        <v>4.3230000000000004</v>
      </c>
      <c r="AW18" s="452">
        <v>4.25</v>
      </c>
      <c r="AX18" s="452">
        <v>4.1710000000000003</v>
      </c>
      <c r="AY18" s="452">
        <v>4.0330000000000004</v>
      </c>
      <c r="AZ18" s="452">
        <v>4.1349999999999998</v>
      </c>
      <c r="BA18" s="624" t="s">
        <v>1339</v>
      </c>
      <c r="BB18" s="624" t="s">
        <v>1339</v>
      </c>
      <c r="BC18" s="624" t="s">
        <v>1339</v>
      </c>
      <c r="BD18" s="624" t="s">
        <v>1339</v>
      </c>
      <c r="BE18" s="624" t="s">
        <v>1339</v>
      </c>
      <c r="BF18" s="624" t="s">
        <v>1339</v>
      </c>
      <c r="BG18" s="624" t="s">
        <v>1339</v>
      </c>
      <c r="BH18" s="624" t="s">
        <v>1339</v>
      </c>
      <c r="BI18" s="624" t="s">
        <v>1339</v>
      </c>
      <c r="BJ18" s="624" t="s">
        <v>1339</v>
      </c>
      <c r="BK18" s="624" t="s">
        <v>1339</v>
      </c>
      <c r="BL18" s="624" t="s">
        <v>1339</v>
      </c>
      <c r="BM18" s="624" t="s">
        <v>1339</v>
      </c>
      <c r="BN18" s="624" t="s">
        <v>1339</v>
      </c>
      <c r="BO18" s="624" t="s">
        <v>1339</v>
      </c>
      <c r="BP18" s="624" t="s">
        <v>1339</v>
      </c>
      <c r="BQ18" s="624" t="s">
        <v>1339</v>
      </c>
      <c r="BR18" s="624" t="s">
        <v>1339</v>
      </c>
      <c r="BS18" s="624" t="s">
        <v>1339</v>
      </c>
      <c r="BT18" s="624" t="s">
        <v>1339</v>
      </c>
      <c r="BU18" s="624" t="s">
        <v>1339</v>
      </c>
      <c r="BV18" s="624" t="s">
        <v>1339</v>
      </c>
    </row>
    <row r="19" spans="1:74" ht="11.1" customHeight="1" x14ac:dyDescent="0.2">
      <c r="A19" s="267" t="s">
        <v>1326</v>
      </c>
      <c r="B19" s="554" t="s">
        <v>1327</v>
      </c>
      <c r="C19" s="452">
        <v>0.98899999999999999</v>
      </c>
      <c r="D19" s="452">
        <v>0.97899999999999998</v>
      </c>
      <c r="E19" s="452">
        <v>0.99199999999999999</v>
      </c>
      <c r="F19" s="452">
        <v>0.98899999999999999</v>
      </c>
      <c r="G19" s="452">
        <v>0.97699999999999998</v>
      </c>
      <c r="H19" s="452">
        <v>0.96699999999999997</v>
      </c>
      <c r="I19" s="452">
        <v>0.95899999999999996</v>
      </c>
      <c r="J19" s="452">
        <v>0.96199999999999997</v>
      </c>
      <c r="K19" s="452">
        <v>0.96099999999999997</v>
      </c>
      <c r="L19" s="452">
        <v>0.95399999999999996</v>
      </c>
      <c r="M19" s="452">
        <v>0.94299999999999995</v>
      </c>
      <c r="N19" s="452">
        <v>0.89800000000000002</v>
      </c>
      <c r="O19" s="452">
        <v>0.93799999999999994</v>
      </c>
      <c r="P19" s="452">
        <v>0.92800000000000005</v>
      </c>
      <c r="Q19" s="452">
        <v>0.92600000000000005</v>
      </c>
      <c r="R19" s="452">
        <v>0.91300000000000003</v>
      </c>
      <c r="S19" s="452">
        <v>0.90600000000000003</v>
      </c>
      <c r="T19" s="452">
        <v>0.89700000000000002</v>
      </c>
      <c r="U19" s="452">
        <v>0.89</v>
      </c>
      <c r="V19" s="452">
        <v>0.88500000000000001</v>
      </c>
      <c r="W19" s="452">
        <v>0.88400000000000001</v>
      </c>
      <c r="X19" s="452">
        <v>0.878</v>
      </c>
      <c r="Y19" s="452">
        <v>0.872</v>
      </c>
      <c r="Z19" s="452">
        <v>0.86199999999999999</v>
      </c>
      <c r="AA19" s="452">
        <v>0.77400000000000002</v>
      </c>
      <c r="AB19" s="452">
        <v>0.84599999999999997</v>
      </c>
      <c r="AC19" s="452">
        <v>0.84399999999999997</v>
      </c>
      <c r="AD19" s="452">
        <v>0.83199999999999996</v>
      </c>
      <c r="AE19" s="452">
        <v>0.82499999999999996</v>
      </c>
      <c r="AF19" s="452">
        <v>0.81399999999999995</v>
      </c>
      <c r="AG19" s="452">
        <v>0.81100000000000005</v>
      </c>
      <c r="AH19" s="452">
        <v>0.80900000000000005</v>
      </c>
      <c r="AI19" s="452">
        <v>0.80500000000000005</v>
      </c>
      <c r="AJ19" s="452">
        <v>0.79500000000000004</v>
      </c>
      <c r="AK19" s="452">
        <v>0.79600000000000004</v>
      </c>
      <c r="AL19" s="452">
        <v>0.78400000000000003</v>
      </c>
      <c r="AM19" s="452">
        <v>0.75900000000000001</v>
      </c>
      <c r="AN19" s="452">
        <v>0.751</v>
      </c>
      <c r="AO19" s="452">
        <v>0.76500000000000001</v>
      </c>
      <c r="AP19" s="452">
        <v>0.75800000000000001</v>
      </c>
      <c r="AQ19" s="452">
        <v>0.75600000000000001</v>
      </c>
      <c r="AR19" s="452">
        <v>0.749</v>
      </c>
      <c r="AS19" s="452">
        <v>0.746</v>
      </c>
      <c r="AT19" s="452">
        <v>0.746</v>
      </c>
      <c r="AU19" s="452">
        <v>0.74399999999999999</v>
      </c>
      <c r="AV19" s="452">
        <v>0.74399999999999999</v>
      </c>
      <c r="AW19" s="452">
        <v>0.71599999999999997</v>
      </c>
      <c r="AX19" s="452">
        <v>0.70799999999999996</v>
      </c>
      <c r="AY19" s="452">
        <v>0.67400000000000004</v>
      </c>
      <c r="AZ19" s="452">
        <v>0.68100000000000005</v>
      </c>
      <c r="BA19" s="624" t="s">
        <v>1339</v>
      </c>
      <c r="BB19" s="624" t="s">
        <v>1339</v>
      </c>
      <c r="BC19" s="624" t="s">
        <v>1339</v>
      </c>
      <c r="BD19" s="624" t="s">
        <v>1339</v>
      </c>
      <c r="BE19" s="624" t="s">
        <v>1339</v>
      </c>
      <c r="BF19" s="624" t="s">
        <v>1339</v>
      </c>
      <c r="BG19" s="624" t="s">
        <v>1339</v>
      </c>
      <c r="BH19" s="624" t="s">
        <v>1339</v>
      </c>
      <c r="BI19" s="624" t="s">
        <v>1339</v>
      </c>
      <c r="BJ19" s="624" t="s">
        <v>1339</v>
      </c>
      <c r="BK19" s="624" t="s">
        <v>1339</v>
      </c>
      <c r="BL19" s="624" t="s">
        <v>1339</v>
      </c>
      <c r="BM19" s="624" t="s">
        <v>1339</v>
      </c>
      <c r="BN19" s="624" t="s">
        <v>1339</v>
      </c>
      <c r="BO19" s="624" t="s">
        <v>1339</v>
      </c>
      <c r="BP19" s="624" t="s">
        <v>1339</v>
      </c>
      <c r="BQ19" s="624" t="s">
        <v>1339</v>
      </c>
      <c r="BR19" s="624" t="s">
        <v>1339</v>
      </c>
      <c r="BS19" s="624" t="s">
        <v>1339</v>
      </c>
      <c r="BT19" s="624" t="s">
        <v>1339</v>
      </c>
      <c r="BU19" s="624" t="s">
        <v>1339</v>
      </c>
      <c r="BV19" s="624" t="s">
        <v>1339</v>
      </c>
    </row>
    <row r="20" spans="1:74" ht="11.1" customHeight="1" x14ac:dyDescent="0.2">
      <c r="A20" s="267" t="s">
        <v>1328</v>
      </c>
      <c r="B20" s="554" t="s">
        <v>1329</v>
      </c>
      <c r="C20" s="452">
        <v>12.552</v>
      </c>
      <c r="D20" s="452">
        <v>12.59</v>
      </c>
      <c r="E20" s="452">
        <v>12.377000000000001</v>
      </c>
      <c r="F20" s="452">
        <v>12.894</v>
      </c>
      <c r="G20" s="452">
        <v>13.305999999999999</v>
      </c>
      <c r="H20" s="452">
        <v>13.273999999999999</v>
      </c>
      <c r="I20" s="452">
        <v>13.288</v>
      </c>
      <c r="J20" s="452">
        <v>13.522</v>
      </c>
      <c r="K20" s="452">
        <v>13.942</v>
      </c>
      <c r="L20" s="452">
        <v>14.352</v>
      </c>
      <c r="M20" s="452">
        <v>14.587</v>
      </c>
      <c r="N20" s="452">
        <v>14.401999999999999</v>
      </c>
      <c r="O20" s="452">
        <v>14.518000000000001</v>
      </c>
      <c r="P20" s="452">
        <v>14.904999999999999</v>
      </c>
      <c r="Q20" s="452">
        <v>14.63</v>
      </c>
      <c r="R20" s="452">
        <v>14.693</v>
      </c>
      <c r="S20" s="452">
        <v>15.28</v>
      </c>
      <c r="T20" s="452">
        <v>14.646000000000001</v>
      </c>
      <c r="U20" s="452">
        <v>14.744</v>
      </c>
      <c r="V20" s="452">
        <v>14.807</v>
      </c>
      <c r="W20" s="452">
        <v>14.696999999999999</v>
      </c>
      <c r="X20" s="452">
        <v>14.548999999999999</v>
      </c>
      <c r="Y20" s="452">
        <v>14.553000000000001</v>
      </c>
      <c r="Z20" s="452">
        <v>14.183999999999999</v>
      </c>
      <c r="AA20" s="452">
        <v>14.055</v>
      </c>
      <c r="AB20" s="452">
        <v>14.32</v>
      </c>
      <c r="AC20" s="452">
        <v>13.792999999999999</v>
      </c>
      <c r="AD20" s="452">
        <v>12.938000000000001</v>
      </c>
      <c r="AE20" s="452">
        <v>12.491</v>
      </c>
      <c r="AF20" s="452">
        <v>12.468</v>
      </c>
      <c r="AG20" s="452">
        <v>12.673999999999999</v>
      </c>
      <c r="AH20" s="452">
        <v>12.67</v>
      </c>
      <c r="AI20" s="452">
        <v>12.372999999999999</v>
      </c>
      <c r="AJ20" s="452">
        <v>12.108000000000001</v>
      </c>
      <c r="AK20" s="452">
        <v>12.315</v>
      </c>
      <c r="AL20" s="452">
        <v>12.068</v>
      </c>
      <c r="AM20" s="452">
        <v>12.494999999999999</v>
      </c>
      <c r="AN20" s="452">
        <v>12.654999999999999</v>
      </c>
      <c r="AO20" s="452">
        <v>13.073</v>
      </c>
      <c r="AP20" s="452">
        <v>13.055999999999999</v>
      </c>
      <c r="AQ20" s="452">
        <v>12.667999999999999</v>
      </c>
      <c r="AR20" s="452">
        <v>12.644</v>
      </c>
      <c r="AS20" s="452">
        <v>12.756</v>
      </c>
      <c r="AT20" s="452">
        <v>13.465</v>
      </c>
      <c r="AU20" s="452">
        <v>12.95</v>
      </c>
      <c r="AV20" s="452">
        <v>12.936999999999999</v>
      </c>
      <c r="AW20" s="452">
        <v>13.144</v>
      </c>
      <c r="AX20" s="452">
        <v>12.897</v>
      </c>
      <c r="AY20" s="452">
        <v>12.651999999999999</v>
      </c>
      <c r="AZ20" s="452">
        <v>12.804</v>
      </c>
      <c r="BA20" s="624" t="s">
        <v>1339</v>
      </c>
      <c r="BB20" s="624" t="s">
        <v>1339</v>
      </c>
      <c r="BC20" s="624" t="s">
        <v>1339</v>
      </c>
      <c r="BD20" s="624" t="s">
        <v>1339</v>
      </c>
      <c r="BE20" s="624" t="s">
        <v>1339</v>
      </c>
      <c r="BF20" s="624" t="s">
        <v>1339</v>
      </c>
      <c r="BG20" s="624" t="s">
        <v>1339</v>
      </c>
      <c r="BH20" s="624" t="s">
        <v>1339</v>
      </c>
      <c r="BI20" s="624" t="s">
        <v>1339</v>
      </c>
      <c r="BJ20" s="624" t="s">
        <v>1339</v>
      </c>
      <c r="BK20" s="624" t="s">
        <v>1339</v>
      </c>
      <c r="BL20" s="624" t="s">
        <v>1339</v>
      </c>
      <c r="BM20" s="624" t="s">
        <v>1339</v>
      </c>
      <c r="BN20" s="624" t="s">
        <v>1339</v>
      </c>
      <c r="BO20" s="624" t="s">
        <v>1339</v>
      </c>
      <c r="BP20" s="624" t="s">
        <v>1339</v>
      </c>
      <c r="BQ20" s="624" t="s">
        <v>1339</v>
      </c>
      <c r="BR20" s="624" t="s">
        <v>1339</v>
      </c>
      <c r="BS20" s="624" t="s">
        <v>1339</v>
      </c>
      <c r="BT20" s="624" t="s">
        <v>1339</v>
      </c>
      <c r="BU20" s="624" t="s">
        <v>1339</v>
      </c>
      <c r="BV20" s="624" t="s">
        <v>1339</v>
      </c>
    </row>
    <row r="21" spans="1:74" ht="11.1" customHeight="1" x14ac:dyDescent="0.2">
      <c r="A21" s="267" t="s">
        <v>1330</v>
      </c>
      <c r="B21" s="554" t="s">
        <v>1331</v>
      </c>
      <c r="C21" s="452">
        <v>25.687999999999999</v>
      </c>
      <c r="D21" s="452">
        <v>25.077999999999999</v>
      </c>
      <c r="E21" s="452">
        <v>25.09</v>
      </c>
      <c r="F21" s="452">
        <v>25.204999999999998</v>
      </c>
      <c r="G21" s="452">
        <v>25.55</v>
      </c>
      <c r="H21" s="452">
        <v>25.545999999999999</v>
      </c>
      <c r="I21" s="452">
        <v>25.928999999999998</v>
      </c>
      <c r="J21" s="452">
        <v>25.709</v>
      </c>
      <c r="K21" s="452">
        <v>25.751999999999999</v>
      </c>
      <c r="L21" s="452">
        <v>25.617000000000001</v>
      </c>
      <c r="M21" s="452">
        <v>25.757000000000001</v>
      </c>
      <c r="N21" s="452">
        <v>25.210999999999999</v>
      </c>
      <c r="O21" s="452">
        <v>26.143000000000001</v>
      </c>
      <c r="P21" s="452">
        <v>25.791</v>
      </c>
      <c r="Q21" s="452">
        <v>26.021000000000001</v>
      </c>
      <c r="R21" s="452">
        <v>25.838999999999999</v>
      </c>
      <c r="S21" s="452">
        <v>26.145</v>
      </c>
      <c r="T21" s="452">
        <v>26.471</v>
      </c>
      <c r="U21" s="452">
        <v>26.481999999999999</v>
      </c>
      <c r="V21" s="452">
        <v>26.516999999999999</v>
      </c>
      <c r="W21" s="452">
        <v>26.216000000000001</v>
      </c>
      <c r="X21" s="452">
        <v>26.577999999999999</v>
      </c>
      <c r="Y21" s="452">
        <v>27.611000000000001</v>
      </c>
      <c r="Z21" s="452">
        <v>27.763999999999999</v>
      </c>
      <c r="AA21" s="452">
        <v>27.338000000000001</v>
      </c>
      <c r="AB21" s="452">
        <v>27.172000000000001</v>
      </c>
      <c r="AC21" s="452">
        <v>25.533999999999999</v>
      </c>
      <c r="AD21" s="452">
        <v>25.545999999999999</v>
      </c>
      <c r="AE21" s="452">
        <v>25.318999999999999</v>
      </c>
      <c r="AF21" s="452">
        <v>26.077999999999999</v>
      </c>
      <c r="AG21" s="452">
        <v>26.643999999999998</v>
      </c>
      <c r="AH21" s="452">
        <v>25.954000000000001</v>
      </c>
      <c r="AI21" s="452">
        <v>25.542000000000002</v>
      </c>
      <c r="AJ21" s="452">
        <v>25.760999999999999</v>
      </c>
      <c r="AK21" s="452">
        <v>25.841000000000001</v>
      </c>
      <c r="AL21" s="452">
        <v>27.088999999999999</v>
      </c>
      <c r="AM21" s="452">
        <v>26.446999999999999</v>
      </c>
      <c r="AN21" s="452">
        <v>26.856000000000002</v>
      </c>
      <c r="AO21" s="452">
        <v>26.597999999999999</v>
      </c>
      <c r="AP21" s="452">
        <v>26.754999999999999</v>
      </c>
      <c r="AQ21" s="452">
        <v>26.925999999999998</v>
      </c>
      <c r="AR21" s="452">
        <v>26.788</v>
      </c>
      <c r="AS21" s="452">
        <v>26.289000000000001</v>
      </c>
      <c r="AT21" s="452">
        <v>26.177</v>
      </c>
      <c r="AU21" s="452">
        <v>25.975999999999999</v>
      </c>
      <c r="AV21" s="452">
        <v>26.402999999999999</v>
      </c>
      <c r="AW21" s="452">
        <v>27.047000000000001</v>
      </c>
      <c r="AX21" s="452">
        <v>27.317</v>
      </c>
      <c r="AY21" s="452">
        <v>25.405000000000001</v>
      </c>
      <c r="AZ21" s="452">
        <v>25.920999999999999</v>
      </c>
      <c r="BA21" s="624" t="s">
        <v>1339</v>
      </c>
      <c r="BB21" s="624" t="s">
        <v>1339</v>
      </c>
      <c r="BC21" s="624" t="s">
        <v>1339</v>
      </c>
      <c r="BD21" s="624" t="s">
        <v>1339</v>
      </c>
      <c r="BE21" s="624" t="s">
        <v>1339</v>
      </c>
      <c r="BF21" s="624" t="s">
        <v>1339</v>
      </c>
      <c r="BG21" s="624" t="s">
        <v>1339</v>
      </c>
      <c r="BH21" s="624" t="s">
        <v>1339</v>
      </c>
      <c r="BI21" s="624" t="s">
        <v>1339</v>
      </c>
      <c r="BJ21" s="624" t="s">
        <v>1339</v>
      </c>
      <c r="BK21" s="624" t="s">
        <v>1339</v>
      </c>
      <c r="BL21" s="624" t="s">
        <v>1339</v>
      </c>
      <c r="BM21" s="624" t="s">
        <v>1339</v>
      </c>
      <c r="BN21" s="624" t="s">
        <v>1339</v>
      </c>
      <c r="BO21" s="624" t="s">
        <v>1339</v>
      </c>
      <c r="BP21" s="624" t="s">
        <v>1339</v>
      </c>
      <c r="BQ21" s="624" t="s">
        <v>1339</v>
      </c>
      <c r="BR21" s="624" t="s">
        <v>1339</v>
      </c>
      <c r="BS21" s="624" t="s">
        <v>1339</v>
      </c>
      <c r="BT21" s="624" t="s">
        <v>1339</v>
      </c>
      <c r="BU21" s="624" t="s">
        <v>1339</v>
      </c>
      <c r="BV21" s="624" t="s">
        <v>1339</v>
      </c>
    </row>
    <row r="22" spans="1:74" ht="11.1" customHeight="1" x14ac:dyDescent="0.2">
      <c r="A22" s="267" t="s">
        <v>1332</v>
      </c>
      <c r="B22" s="554" t="s">
        <v>1311</v>
      </c>
      <c r="C22" s="452">
        <v>2.198</v>
      </c>
      <c r="D22" s="452">
        <v>2.246</v>
      </c>
      <c r="E22" s="452">
        <v>2.323</v>
      </c>
      <c r="F22" s="452">
        <v>2.3540000000000001</v>
      </c>
      <c r="G22" s="452">
        <v>2.3820000000000001</v>
      </c>
      <c r="H22" s="452">
        <v>2.444</v>
      </c>
      <c r="I22" s="452">
        <v>2.4569999999999999</v>
      </c>
      <c r="J22" s="452">
        <v>2.403</v>
      </c>
      <c r="K22" s="452">
        <v>2.5179999999999998</v>
      </c>
      <c r="L22" s="452">
        <v>2.5830000000000002</v>
      </c>
      <c r="M22" s="452">
        <v>2.4780000000000002</v>
      </c>
      <c r="N22" s="452">
        <v>2.4119999999999999</v>
      </c>
      <c r="O22" s="452">
        <v>2.488</v>
      </c>
      <c r="P22" s="452">
        <v>2.476</v>
      </c>
      <c r="Q22" s="452">
        <v>2.4780000000000002</v>
      </c>
      <c r="R22" s="452">
        <v>2.4990000000000001</v>
      </c>
      <c r="S22" s="452">
        <v>2.5409999999999999</v>
      </c>
      <c r="T22" s="452">
        <v>2.4350000000000001</v>
      </c>
      <c r="U22" s="452">
        <v>2.415</v>
      </c>
      <c r="V22" s="452">
        <v>2.351</v>
      </c>
      <c r="W22" s="452">
        <v>2.5019999999999998</v>
      </c>
      <c r="X22" s="452">
        <v>2.407</v>
      </c>
      <c r="Y22" s="452">
        <v>2.38</v>
      </c>
      <c r="Z22" s="452">
        <v>2.4529999999999998</v>
      </c>
      <c r="AA22" s="452">
        <v>2.3210000000000002</v>
      </c>
      <c r="AB22" s="452">
        <v>2.4169999999999998</v>
      </c>
      <c r="AC22" s="452">
        <v>2.3010000000000002</v>
      </c>
      <c r="AD22" s="452">
        <v>2.3109999999999999</v>
      </c>
      <c r="AE22" s="452">
        <v>2.3079999999999998</v>
      </c>
      <c r="AF22" s="452">
        <v>2.2519999999999998</v>
      </c>
      <c r="AG22" s="452">
        <v>2.2370000000000001</v>
      </c>
      <c r="AH22" s="452">
        <v>2.1989999999999998</v>
      </c>
      <c r="AI22" s="452">
        <v>2.1739999999999999</v>
      </c>
      <c r="AJ22" s="452">
        <v>2.1890000000000001</v>
      </c>
      <c r="AK22" s="452">
        <v>2.1669999999999998</v>
      </c>
      <c r="AL22" s="452">
        <v>2.1389999999999998</v>
      </c>
      <c r="AM22" s="452">
        <v>2.1110000000000002</v>
      </c>
      <c r="AN22" s="452">
        <v>2.081</v>
      </c>
      <c r="AO22" s="452">
        <v>2.173</v>
      </c>
      <c r="AP22" s="452">
        <v>2.2389999999999999</v>
      </c>
      <c r="AQ22" s="452">
        <v>2.226</v>
      </c>
      <c r="AR22" s="452">
        <v>2.3069999999999999</v>
      </c>
      <c r="AS22" s="452">
        <v>2.2389999999999999</v>
      </c>
      <c r="AT22" s="452">
        <v>2.222</v>
      </c>
      <c r="AU22" s="452">
        <v>2.278</v>
      </c>
      <c r="AV22" s="452">
        <v>2.2669999999999999</v>
      </c>
      <c r="AW22" s="452">
        <v>2.2410000000000001</v>
      </c>
      <c r="AX22" s="452">
        <v>2.2330000000000001</v>
      </c>
      <c r="AY22" s="452">
        <v>2.1880000000000002</v>
      </c>
      <c r="AZ22" s="452">
        <v>2.1789999999999998</v>
      </c>
      <c r="BA22" s="624" t="s">
        <v>1339</v>
      </c>
      <c r="BB22" s="624" t="s">
        <v>1339</v>
      </c>
      <c r="BC22" s="624" t="s">
        <v>1339</v>
      </c>
      <c r="BD22" s="624" t="s">
        <v>1339</v>
      </c>
      <c r="BE22" s="624" t="s">
        <v>1339</v>
      </c>
      <c r="BF22" s="624" t="s">
        <v>1339</v>
      </c>
      <c r="BG22" s="624" t="s">
        <v>1339</v>
      </c>
      <c r="BH22" s="624" t="s">
        <v>1339</v>
      </c>
      <c r="BI22" s="624" t="s">
        <v>1339</v>
      </c>
      <c r="BJ22" s="624" t="s">
        <v>1339</v>
      </c>
      <c r="BK22" s="624" t="s">
        <v>1339</v>
      </c>
      <c r="BL22" s="624" t="s">
        <v>1339</v>
      </c>
      <c r="BM22" s="624" t="s">
        <v>1339</v>
      </c>
      <c r="BN22" s="624" t="s">
        <v>1339</v>
      </c>
      <c r="BO22" s="624" t="s">
        <v>1339</v>
      </c>
      <c r="BP22" s="624" t="s">
        <v>1339</v>
      </c>
      <c r="BQ22" s="624" t="s">
        <v>1339</v>
      </c>
      <c r="BR22" s="624" t="s">
        <v>1339</v>
      </c>
      <c r="BS22" s="624" t="s">
        <v>1339</v>
      </c>
      <c r="BT22" s="624" t="s">
        <v>1339</v>
      </c>
      <c r="BU22" s="624" t="s">
        <v>1339</v>
      </c>
      <c r="BV22" s="624" t="s">
        <v>1339</v>
      </c>
    </row>
    <row r="23" spans="1:74" ht="11.1" customHeight="1" x14ac:dyDescent="0.2">
      <c r="A23" s="267" t="s">
        <v>1333</v>
      </c>
      <c r="B23" s="554" t="s">
        <v>1313</v>
      </c>
      <c r="C23" s="452">
        <v>2.4820000000000002</v>
      </c>
      <c r="D23" s="452">
        <v>2.5129999999999999</v>
      </c>
      <c r="E23" s="452">
        <v>2.573</v>
      </c>
      <c r="F23" s="452">
        <v>2.57</v>
      </c>
      <c r="G23" s="452">
        <v>2.5259999999999998</v>
      </c>
      <c r="H23" s="452">
        <v>2.5049999999999999</v>
      </c>
      <c r="I23" s="452">
        <v>2.5259999999999998</v>
      </c>
      <c r="J23" s="452">
        <v>2.5649999999999999</v>
      </c>
      <c r="K23" s="452">
        <v>2.5779999999999998</v>
      </c>
      <c r="L23" s="452">
        <v>2.5779999999999998</v>
      </c>
      <c r="M23" s="452">
        <v>2.589</v>
      </c>
      <c r="N23" s="452">
        <v>2.4369999999999998</v>
      </c>
      <c r="O23" s="452">
        <v>2.5099999999999998</v>
      </c>
      <c r="P23" s="452">
        <v>2.496</v>
      </c>
      <c r="Q23" s="452">
        <v>2.5289999999999999</v>
      </c>
      <c r="R23" s="452">
        <v>2.5489999999999999</v>
      </c>
      <c r="S23" s="452">
        <v>2.5569999999999999</v>
      </c>
      <c r="T23" s="452">
        <v>2.5939999999999999</v>
      </c>
      <c r="U23" s="452">
        <v>2.609</v>
      </c>
      <c r="V23" s="452">
        <v>2.665</v>
      </c>
      <c r="W23" s="452">
        <v>2.6520000000000001</v>
      </c>
      <c r="X23" s="452">
        <v>2.6829999999999998</v>
      </c>
      <c r="Y23" s="452">
        <v>2.7389999999999999</v>
      </c>
      <c r="Z23" s="452">
        <v>2.7679999999999998</v>
      </c>
      <c r="AA23" s="452">
        <v>2.6429999999999998</v>
      </c>
      <c r="AB23" s="452">
        <v>2.7879999999999998</v>
      </c>
      <c r="AC23" s="452">
        <v>2.8279999999999998</v>
      </c>
      <c r="AD23" s="452">
        <v>2.7559999999999998</v>
      </c>
      <c r="AE23" s="452">
        <v>2.7679999999999998</v>
      </c>
      <c r="AF23" s="452">
        <v>2.7509999999999999</v>
      </c>
      <c r="AG23" s="452">
        <v>2.7970000000000002</v>
      </c>
      <c r="AH23" s="452">
        <v>2.8119999999999998</v>
      </c>
      <c r="AI23" s="452">
        <v>2.7919999999999998</v>
      </c>
      <c r="AJ23" s="452">
        <v>2.8690000000000002</v>
      </c>
      <c r="AK23" s="452">
        <v>2.9449999999999998</v>
      </c>
      <c r="AL23" s="452">
        <v>2.9910000000000001</v>
      </c>
      <c r="AM23" s="452">
        <v>2.82</v>
      </c>
      <c r="AN23" s="452">
        <v>2.8279999999999998</v>
      </c>
      <c r="AO23" s="452">
        <v>2.9129999999999998</v>
      </c>
      <c r="AP23" s="452">
        <v>2.859</v>
      </c>
      <c r="AQ23" s="452">
        <v>2.8650000000000002</v>
      </c>
      <c r="AR23" s="452">
        <v>2.76</v>
      </c>
      <c r="AS23" s="452">
        <v>2.8490000000000002</v>
      </c>
      <c r="AT23" s="452">
        <v>2.8740000000000001</v>
      </c>
      <c r="AU23" s="452">
        <v>2.8839999999999999</v>
      </c>
      <c r="AV23" s="452">
        <v>2.8879999999999999</v>
      </c>
      <c r="AW23" s="452">
        <v>2.8479999999999999</v>
      </c>
      <c r="AX23" s="452">
        <v>2.875</v>
      </c>
      <c r="AY23" s="452">
        <v>2.7959999999999998</v>
      </c>
      <c r="AZ23" s="452">
        <v>2.8340000000000001</v>
      </c>
      <c r="BA23" s="624" t="s">
        <v>1339</v>
      </c>
      <c r="BB23" s="624" t="s">
        <v>1339</v>
      </c>
      <c r="BC23" s="624" t="s">
        <v>1339</v>
      </c>
      <c r="BD23" s="624" t="s">
        <v>1339</v>
      </c>
      <c r="BE23" s="624" t="s">
        <v>1339</v>
      </c>
      <c r="BF23" s="624" t="s">
        <v>1339</v>
      </c>
      <c r="BG23" s="624" t="s">
        <v>1339</v>
      </c>
      <c r="BH23" s="624" t="s">
        <v>1339</v>
      </c>
      <c r="BI23" s="624" t="s">
        <v>1339</v>
      </c>
      <c r="BJ23" s="624" t="s">
        <v>1339</v>
      </c>
      <c r="BK23" s="624" t="s">
        <v>1339</v>
      </c>
      <c r="BL23" s="624" t="s">
        <v>1339</v>
      </c>
      <c r="BM23" s="624" t="s">
        <v>1339</v>
      </c>
      <c r="BN23" s="624" t="s">
        <v>1339</v>
      </c>
      <c r="BO23" s="624" t="s">
        <v>1339</v>
      </c>
      <c r="BP23" s="624" t="s">
        <v>1339</v>
      </c>
      <c r="BQ23" s="624" t="s">
        <v>1339</v>
      </c>
      <c r="BR23" s="624" t="s">
        <v>1339</v>
      </c>
      <c r="BS23" s="624" t="s">
        <v>1339</v>
      </c>
      <c r="BT23" s="624" t="s">
        <v>1339</v>
      </c>
      <c r="BU23" s="624" t="s">
        <v>1339</v>
      </c>
      <c r="BV23" s="624" t="s">
        <v>1339</v>
      </c>
    </row>
    <row r="24" spans="1:74" ht="11.1" customHeight="1" x14ac:dyDescent="0.2">
      <c r="A24" s="267" t="s">
        <v>1334</v>
      </c>
      <c r="B24" s="554" t="s">
        <v>1315</v>
      </c>
      <c r="C24" s="452">
        <v>13.507</v>
      </c>
      <c r="D24" s="452">
        <v>13.637</v>
      </c>
      <c r="E24" s="452">
        <v>14.444000000000001</v>
      </c>
      <c r="F24" s="452">
        <v>14.831</v>
      </c>
      <c r="G24" s="452">
        <v>14.84</v>
      </c>
      <c r="H24" s="452">
        <v>14.702</v>
      </c>
      <c r="I24" s="452">
        <v>15.038</v>
      </c>
      <c r="J24" s="452">
        <v>15.263999999999999</v>
      </c>
      <c r="K24" s="452">
        <v>15.679</v>
      </c>
      <c r="L24" s="452">
        <v>15.779</v>
      </c>
      <c r="M24" s="452">
        <v>15.694000000000001</v>
      </c>
      <c r="N24" s="452">
        <v>15.603</v>
      </c>
      <c r="O24" s="452">
        <v>15.907</v>
      </c>
      <c r="P24" s="452">
        <v>15.911</v>
      </c>
      <c r="Q24" s="452">
        <v>16.731999999999999</v>
      </c>
      <c r="R24" s="452">
        <v>16.907</v>
      </c>
      <c r="S24" s="452">
        <v>16.920000000000002</v>
      </c>
      <c r="T24" s="452">
        <v>16.664000000000001</v>
      </c>
      <c r="U24" s="452">
        <v>16.956</v>
      </c>
      <c r="V24" s="452">
        <v>17.379000000000001</v>
      </c>
      <c r="W24" s="452">
        <v>17.532</v>
      </c>
      <c r="X24" s="452">
        <v>17.577999999999999</v>
      </c>
      <c r="Y24" s="452">
        <v>17.931999999999999</v>
      </c>
      <c r="Z24" s="452">
        <v>18.28</v>
      </c>
      <c r="AA24" s="452">
        <v>17.486000000000001</v>
      </c>
      <c r="AB24" s="452">
        <v>18.23</v>
      </c>
      <c r="AC24" s="452">
        <v>18.591000000000001</v>
      </c>
      <c r="AD24" s="452">
        <v>18.652999999999999</v>
      </c>
      <c r="AE24" s="452">
        <v>18.632000000000001</v>
      </c>
      <c r="AF24" s="452">
        <v>19.242999999999999</v>
      </c>
      <c r="AG24" s="452">
        <v>19.553000000000001</v>
      </c>
      <c r="AH24" s="452">
        <v>20.007999999999999</v>
      </c>
      <c r="AI24" s="452">
        <v>20.077000000000002</v>
      </c>
      <c r="AJ24" s="452">
        <v>20.513999999999999</v>
      </c>
      <c r="AK24" s="452">
        <v>20.382999999999999</v>
      </c>
      <c r="AL24" s="452">
        <v>20.550999999999998</v>
      </c>
      <c r="AM24" s="452">
        <v>19.968</v>
      </c>
      <c r="AN24" s="452">
        <v>20.361000000000001</v>
      </c>
      <c r="AO24" s="452">
        <v>20.841000000000001</v>
      </c>
      <c r="AP24" s="452">
        <v>20.901</v>
      </c>
      <c r="AQ24" s="452">
        <v>21.431999999999999</v>
      </c>
      <c r="AR24" s="452">
        <v>21.452999999999999</v>
      </c>
      <c r="AS24" s="452">
        <v>21.991</v>
      </c>
      <c r="AT24" s="452">
        <v>22.216999999999999</v>
      </c>
      <c r="AU24" s="452">
        <v>22.213999999999999</v>
      </c>
      <c r="AV24" s="452">
        <v>21.998000000000001</v>
      </c>
      <c r="AW24" s="452">
        <v>22.178999999999998</v>
      </c>
      <c r="AX24" s="452">
        <v>22.164000000000001</v>
      </c>
      <c r="AY24" s="452">
        <v>21.709</v>
      </c>
      <c r="AZ24" s="452">
        <v>22.001000000000001</v>
      </c>
      <c r="BA24" s="624" t="s">
        <v>1339</v>
      </c>
      <c r="BB24" s="624" t="s">
        <v>1339</v>
      </c>
      <c r="BC24" s="624" t="s">
        <v>1339</v>
      </c>
      <c r="BD24" s="624" t="s">
        <v>1339</v>
      </c>
      <c r="BE24" s="624" t="s">
        <v>1339</v>
      </c>
      <c r="BF24" s="624" t="s">
        <v>1339</v>
      </c>
      <c r="BG24" s="624" t="s">
        <v>1339</v>
      </c>
      <c r="BH24" s="624" t="s">
        <v>1339</v>
      </c>
      <c r="BI24" s="624" t="s">
        <v>1339</v>
      </c>
      <c r="BJ24" s="624" t="s">
        <v>1339</v>
      </c>
      <c r="BK24" s="624" t="s">
        <v>1339</v>
      </c>
      <c r="BL24" s="624" t="s">
        <v>1339</v>
      </c>
      <c r="BM24" s="624" t="s">
        <v>1339</v>
      </c>
      <c r="BN24" s="624" t="s">
        <v>1339</v>
      </c>
      <c r="BO24" s="624" t="s">
        <v>1339</v>
      </c>
      <c r="BP24" s="624" t="s">
        <v>1339</v>
      </c>
      <c r="BQ24" s="624" t="s">
        <v>1339</v>
      </c>
      <c r="BR24" s="624" t="s">
        <v>1339</v>
      </c>
      <c r="BS24" s="624" t="s">
        <v>1339</v>
      </c>
      <c r="BT24" s="624" t="s">
        <v>1339</v>
      </c>
      <c r="BU24" s="624" t="s">
        <v>1339</v>
      </c>
      <c r="BV24" s="624" t="s">
        <v>1339</v>
      </c>
    </row>
    <row r="25" spans="1:74" ht="11.1" customHeight="1" x14ac:dyDescent="0.2">
      <c r="A25" s="267" t="s">
        <v>1335</v>
      </c>
      <c r="B25" s="554" t="s">
        <v>1336</v>
      </c>
      <c r="C25" s="452">
        <v>6.7</v>
      </c>
      <c r="D25" s="452">
        <v>6.891</v>
      </c>
      <c r="E25" s="452">
        <v>6.97</v>
      </c>
      <c r="F25" s="452">
        <v>6.6230000000000002</v>
      </c>
      <c r="G25" s="452">
        <v>6.7960000000000003</v>
      </c>
      <c r="H25" s="452">
        <v>7.0149999999999997</v>
      </c>
      <c r="I25" s="452">
        <v>6.72</v>
      </c>
      <c r="J25" s="452">
        <v>6.9740000000000002</v>
      </c>
      <c r="K25" s="452">
        <v>7.1059999999999999</v>
      </c>
      <c r="L25" s="452">
        <v>6.6769999999999996</v>
      </c>
      <c r="M25" s="452">
        <v>7.0369999999999999</v>
      </c>
      <c r="N25" s="452">
        <v>7.4669999999999996</v>
      </c>
      <c r="O25" s="452">
        <v>7.0289999999999999</v>
      </c>
      <c r="P25" s="452">
        <v>7.1849999999999996</v>
      </c>
      <c r="Q25" s="452">
        <v>7.2149999999999999</v>
      </c>
      <c r="R25" s="452">
        <v>6.6239999999999997</v>
      </c>
      <c r="S25" s="452">
        <v>6.8849999999999998</v>
      </c>
      <c r="T25" s="452">
        <v>6.9359999999999999</v>
      </c>
      <c r="U25" s="452">
        <v>6.7389999999999999</v>
      </c>
      <c r="V25" s="452">
        <v>6.8129999999999997</v>
      </c>
      <c r="W25" s="452">
        <v>6.8049999999999997</v>
      </c>
      <c r="X25" s="452">
        <v>6.3849999999999998</v>
      </c>
      <c r="Y25" s="452">
        <v>6.5810000000000004</v>
      </c>
      <c r="Z25" s="452">
        <v>6.7270000000000003</v>
      </c>
      <c r="AA25" s="452">
        <v>6.6130000000000004</v>
      </c>
      <c r="AB25" s="452">
        <v>6.7389999999999999</v>
      </c>
      <c r="AC25" s="452">
        <v>6.6970000000000001</v>
      </c>
      <c r="AD25" s="452">
        <v>6.4219999999999997</v>
      </c>
      <c r="AE25" s="452">
        <v>6.5579999999999998</v>
      </c>
      <c r="AF25" s="452">
        <v>6.6189999999999998</v>
      </c>
      <c r="AG25" s="452">
        <v>6.2750000000000004</v>
      </c>
      <c r="AH25" s="452">
        <v>6.42</v>
      </c>
      <c r="AI25" s="452">
        <v>6.774</v>
      </c>
      <c r="AJ25" s="452">
        <v>6.569</v>
      </c>
      <c r="AK25" s="452">
        <v>6.7880000000000003</v>
      </c>
      <c r="AL25" s="452">
        <v>7.0330000000000004</v>
      </c>
      <c r="AM25" s="452">
        <v>6.4969999999999999</v>
      </c>
      <c r="AN25" s="452">
        <v>6.577</v>
      </c>
      <c r="AO25" s="452">
        <v>6.6829999999999998</v>
      </c>
      <c r="AP25" s="452">
        <v>6.3710000000000004</v>
      </c>
      <c r="AQ25" s="452">
        <v>6.6970000000000001</v>
      </c>
      <c r="AR25" s="452">
        <v>6.84</v>
      </c>
      <c r="AS25" s="452">
        <v>6.7709999999999999</v>
      </c>
      <c r="AT25" s="452">
        <v>6.9850000000000003</v>
      </c>
      <c r="AU25" s="452">
        <v>7.0810000000000004</v>
      </c>
      <c r="AV25" s="452">
        <v>6.649</v>
      </c>
      <c r="AW25" s="452">
        <v>6.867</v>
      </c>
      <c r="AX25" s="452">
        <v>7.1029999999999998</v>
      </c>
      <c r="AY25" s="452">
        <v>6.6059999999999999</v>
      </c>
      <c r="AZ25" s="452">
        <v>6.9109999999999996</v>
      </c>
      <c r="BA25" s="624" t="s">
        <v>1339</v>
      </c>
      <c r="BB25" s="624" t="s">
        <v>1339</v>
      </c>
      <c r="BC25" s="624" t="s">
        <v>1339</v>
      </c>
      <c r="BD25" s="624" t="s">
        <v>1339</v>
      </c>
      <c r="BE25" s="624" t="s">
        <v>1339</v>
      </c>
      <c r="BF25" s="624" t="s">
        <v>1339</v>
      </c>
      <c r="BG25" s="624" t="s">
        <v>1339</v>
      </c>
      <c r="BH25" s="624" t="s">
        <v>1339</v>
      </c>
      <c r="BI25" s="624" t="s">
        <v>1339</v>
      </c>
      <c r="BJ25" s="624" t="s">
        <v>1339</v>
      </c>
      <c r="BK25" s="624" t="s">
        <v>1339</v>
      </c>
      <c r="BL25" s="624" t="s">
        <v>1339</v>
      </c>
      <c r="BM25" s="624" t="s">
        <v>1339</v>
      </c>
      <c r="BN25" s="624" t="s">
        <v>1339</v>
      </c>
      <c r="BO25" s="624" t="s">
        <v>1339</v>
      </c>
      <c r="BP25" s="624" t="s">
        <v>1339</v>
      </c>
      <c r="BQ25" s="624" t="s">
        <v>1339</v>
      </c>
      <c r="BR25" s="624" t="s">
        <v>1339</v>
      </c>
      <c r="BS25" s="624" t="s">
        <v>1339</v>
      </c>
      <c r="BT25" s="624" t="s">
        <v>1339</v>
      </c>
      <c r="BU25" s="624" t="s">
        <v>1339</v>
      </c>
      <c r="BV25" s="624" t="s">
        <v>1339</v>
      </c>
    </row>
    <row r="26" spans="1:74" ht="11.1" customHeight="1" x14ac:dyDescent="0.2">
      <c r="A26" s="267" t="s">
        <v>1337</v>
      </c>
      <c r="B26" s="554" t="s">
        <v>1317</v>
      </c>
      <c r="C26" s="452">
        <v>2.5590000000000002</v>
      </c>
      <c r="D26" s="452">
        <v>2.5299999999999998</v>
      </c>
      <c r="E26" s="452">
        <v>2.621</v>
      </c>
      <c r="F26" s="452">
        <v>2.8149999999999999</v>
      </c>
      <c r="G26" s="452">
        <v>2.8559999999999999</v>
      </c>
      <c r="H26" s="452">
        <v>2.8769999999999998</v>
      </c>
      <c r="I26" s="452">
        <v>2.85</v>
      </c>
      <c r="J26" s="452">
        <v>2.8929999999999998</v>
      </c>
      <c r="K26" s="452">
        <v>3.0209999999999999</v>
      </c>
      <c r="L26" s="452">
        <v>2.8380000000000001</v>
      </c>
      <c r="M26" s="452">
        <v>2.9769999999999999</v>
      </c>
      <c r="N26" s="452">
        <v>2.8860000000000001</v>
      </c>
      <c r="O26" s="452">
        <v>3.1190000000000002</v>
      </c>
      <c r="P26" s="452">
        <v>2.8090000000000002</v>
      </c>
      <c r="Q26" s="452">
        <v>2.7749999999999999</v>
      </c>
      <c r="R26" s="452">
        <v>2.7490000000000001</v>
      </c>
      <c r="S26" s="452">
        <v>2.738</v>
      </c>
      <c r="T26" s="452">
        <v>2.7349999999999999</v>
      </c>
      <c r="U26" s="452">
        <v>2.7330000000000001</v>
      </c>
      <c r="V26" s="452">
        <v>2.6659999999999999</v>
      </c>
      <c r="W26" s="452">
        <v>2.657</v>
      </c>
      <c r="X26" s="452">
        <v>2.66</v>
      </c>
      <c r="Y26" s="452">
        <v>2.6269999999999998</v>
      </c>
      <c r="Z26" s="452">
        <v>2.6619999999999999</v>
      </c>
      <c r="AA26" s="452">
        <v>2.4510000000000001</v>
      </c>
      <c r="AB26" s="452">
        <v>2.58</v>
      </c>
      <c r="AC26" s="452">
        <v>2.5179999999999998</v>
      </c>
      <c r="AD26" s="452">
        <v>2.544</v>
      </c>
      <c r="AE26" s="452">
        <v>2.6349999999999998</v>
      </c>
      <c r="AF26" s="452">
        <v>2.4889999999999999</v>
      </c>
      <c r="AG26" s="452">
        <v>2.6030000000000002</v>
      </c>
      <c r="AH26" s="452">
        <v>2.5059999999999998</v>
      </c>
      <c r="AI26" s="452">
        <v>2.5249999999999999</v>
      </c>
      <c r="AJ26" s="452">
        <v>2.544</v>
      </c>
      <c r="AK26" s="452">
        <v>2.4870000000000001</v>
      </c>
      <c r="AL26" s="452">
        <v>2.3410000000000002</v>
      </c>
      <c r="AM26" s="452">
        <v>2.4369999999999998</v>
      </c>
      <c r="AN26" s="452">
        <v>2.5</v>
      </c>
      <c r="AO26" s="452">
        <v>2.5649999999999999</v>
      </c>
      <c r="AP26" s="452">
        <v>2.6</v>
      </c>
      <c r="AQ26" s="452">
        <v>2.637</v>
      </c>
      <c r="AR26" s="452">
        <v>2.6230000000000002</v>
      </c>
      <c r="AS26" s="452">
        <v>2.6339999999999999</v>
      </c>
      <c r="AT26" s="452">
        <v>2.5910000000000002</v>
      </c>
      <c r="AU26" s="452">
        <v>2.6150000000000002</v>
      </c>
      <c r="AV26" s="452">
        <v>2.5910000000000002</v>
      </c>
      <c r="AW26" s="452">
        <v>2.5950000000000002</v>
      </c>
      <c r="AX26" s="452">
        <v>2.5190000000000001</v>
      </c>
      <c r="AY26" s="452">
        <v>2.4790000000000001</v>
      </c>
      <c r="AZ26" s="452">
        <v>2.5049999999999999</v>
      </c>
      <c r="BA26" s="624" t="s">
        <v>1339</v>
      </c>
      <c r="BB26" s="624" t="s">
        <v>1339</v>
      </c>
      <c r="BC26" s="624" t="s">
        <v>1339</v>
      </c>
      <c r="BD26" s="624" t="s">
        <v>1339</v>
      </c>
      <c r="BE26" s="624" t="s">
        <v>1339</v>
      </c>
      <c r="BF26" s="624" t="s">
        <v>1339</v>
      </c>
      <c r="BG26" s="624" t="s">
        <v>1339</v>
      </c>
      <c r="BH26" s="624" t="s">
        <v>1339</v>
      </c>
      <c r="BI26" s="624" t="s">
        <v>1339</v>
      </c>
      <c r="BJ26" s="624" t="s">
        <v>1339</v>
      </c>
      <c r="BK26" s="624" t="s">
        <v>1339</v>
      </c>
      <c r="BL26" s="624" t="s">
        <v>1339</v>
      </c>
      <c r="BM26" s="624" t="s">
        <v>1339</v>
      </c>
      <c r="BN26" s="624" t="s">
        <v>1339</v>
      </c>
      <c r="BO26" s="624" t="s">
        <v>1339</v>
      </c>
      <c r="BP26" s="624" t="s">
        <v>1339</v>
      </c>
      <c r="BQ26" s="624" t="s">
        <v>1339</v>
      </c>
      <c r="BR26" s="624" t="s">
        <v>1339</v>
      </c>
      <c r="BS26" s="624" t="s">
        <v>1339</v>
      </c>
      <c r="BT26" s="624" t="s">
        <v>1339</v>
      </c>
      <c r="BU26" s="624" t="s">
        <v>1339</v>
      </c>
      <c r="BV26" s="624" t="s">
        <v>1339</v>
      </c>
    </row>
    <row r="27" spans="1:74" ht="11.1" customHeight="1" x14ac:dyDescent="0.2">
      <c r="A27" s="267" t="s">
        <v>1338</v>
      </c>
      <c r="B27" s="621" t="s">
        <v>1319</v>
      </c>
      <c r="C27" s="557">
        <v>2.1219999999999999</v>
      </c>
      <c r="D27" s="557">
        <v>2.15</v>
      </c>
      <c r="E27" s="557">
        <v>2.2349999999999999</v>
      </c>
      <c r="F27" s="557">
        <v>2.2639999999999998</v>
      </c>
      <c r="G27" s="557">
        <v>2.33</v>
      </c>
      <c r="H27" s="557">
        <v>2.2949999999999999</v>
      </c>
      <c r="I27" s="557">
        <v>2.371</v>
      </c>
      <c r="J27" s="557">
        <v>2.3650000000000002</v>
      </c>
      <c r="K27" s="557">
        <v>2.3359999999999999</v>
      </c>
      <c r="L27" s="557">
        <v>2.4300000000000002</v>
      </c>
      <c r="M27" s="557">
        <v>2.4649999999999999</v>
      </c>
      <c r="N27" s="557">
        <v>2.5640000000000001</v>
      </c>
      <c r="O27" s="557">
        <v>2.61</v>
      </c>
      <c r="P27" s="557">
        <v>2.5910000000000002</v>
      </c>
      <c r="Q27" s="557">
        <v>2.6440000000000001</v>
      </c>
      <c r="R27" s="557">
        <v>2.6179999999999999</v>
      </c>
      <c r="S27" s="557">
        <v>2.5910000000000002</v>
      </c>
      <c r="T27" s="557">
        <v>2.5670000000000002</v>
      </c>
      <c r="U27" s="557">
        <v>2.6219999999999999</v>
      </c>
      <c r="V27" s="557">
        <v>2.6240000000000001</v>
      </c>
      <c r="W27" s="557">
        <v>2.613</v>
      </c>
      <c r="X27" s="557">
        <v>2.6480000000000001</v>
      </c>
      <c r="Y27" s="557">
        <v>2.7429999999999999</v>
      </c>
      <c r="Z27" s="557">
        <v>2.7549999999999999</v>
      </c>
      <c r="AA27" s="557">
        <v>2.7389999999999999</v>
      </c>
      <c r="AB27" s="557">
        <v>2.7919999999999998</v>
      </c>
      <c r="AC27" s="557">
        <v>2.7090000000000001</v>
      </c>
      <c r="AD27" s="557">
        <v>2.6469999999999998</v>
      </c>
      <c r="AE27" s="557">
        <v>2.7559999999999998</v>
      </c>
      <c r="AF27" s="557">
        <v>2.6040000000000001</v>
      </c>
      <c r="AG27" s="557">
        <v>2.7149999999999999</v>
      </c>
      <c r="AH27" s="557">
        <v>2.718</v>
      </c>
      <c r="AI27" s="557">
        <v>2.7029999999999998</v>
      </c>
      <c r="AJ27" s="557">
        <v>2.7730000000000001</v>
      </c>
      <c r="AK27" s="557">
        <v>2.8580000000000001</v>
      </c>
      <c r="AL27" s="557">
        <v>3.0329999999999999</v>
      </c>
      <c r="AM27" s="557">
        <v>3.0960000000000001</v>
      </c>
      <c r="AN27" s="557">
        <v>3.1339999999999999</v>
      </c>
      <c r="AO27" s="557">
        <v>3.1150000000000002</v>
      </c>
      <c r="AP27" s="557">
        <v>3.17</v>
      </c>
      <c r="AQ27" s="557">
        <v>3.133</v>
      </c>
      <c r="AR27" s="557">
        <v>3.1179999999999999</v>
      </c>
      <c r="AS27" s="557">
        <v>3.1920000000000002</v>
      </c>
      <c r="AT27" s="557">
        <v>3.4159999999999999</v>
      </c>
      <c r="AU27" s="557">
        <v>3.3820000000000001</v>
      </c>
      <c r="AV27" s="557">
        <v>3.4159999999999999</v>
      </c>
      <c r="AW27" s="557">
        <v>3.5190000000000001</v>
      </c>
      <c r="AX27" s="557">
        <v>3.581</v>
      </c>
      <c r="AY27" s="557">
        <v>3.6160000000000001</v>
      </c>
      <c r="AZ27" s="557">
        <v>3.6120000000000001</v>
      </c>
      <c r="BA27" s="625" t="s">
        <v>1339</v>
      </c>
      <c r="BB27" s="625" t="s">
        <v>1339</v>
      </c>
      <c r="BC27" s="625" t="s">
        <v>1339</v>
      </c>
      <c r="BD27" s="625" t="s">
        <v>1339</v>
      </c>
      <c r="BE27" s="625" t="s">
        <v>1339</v>
      </c>
      <c r="BF27" s="625" t="s">
        <v>1339</v>
      </c>
      <c r="BG27" s="625" t="s">
        <v>1339</v>
      </c>
      <c r="BH27" s="625" t="s">
        <v>1339</v>
      </c>
      <c r="BI27" s="625" t="s">
        <v>1339</v>
      </c>
      <c r="BJ27" s="625" t="s">
        <v>1339</v>
      </c>
      <c r="BK27" s="625" t="s">
        <v>1339</v>
      </c>
      <c r="BL27" s="625" t="s">
        <v>1339</v>
      </c>
      <c r="BM27" s="625" t="s">
        <v>1339</v>
      </c>
      <c r="BN27" s="625" t="s">
        <v>1339</v>
      </c>
      <c r="BO27" s="625" t="s">
        <v>1339</v>
      </c>
      <c r="BP27" s="625" t="s">
        <v>1339</v>
      </c>
      <c r="BQ27" s="625" t="s">
        <v>1339</v>
      </c>
      <c r="BR27" s="625" t="s">
        <v>1339</v>
      </c>
      <c r="BS27" s="625" t="s">
        <v>1339</v>
      </c>
      <c r="BT27" s="625" t="s">
        <v>1339</v>
      </c>
      <c r="BU27" s="625" t="s">
        <v>1339</v>
      </c>
      <c r="BV27" s="625" t="s">
        <v>1339</v>
      </c>
    </row>
    <row r="28" spans="1:74" s="113" customFormat="1" ht="12" customHeight="1" x14ac:dyDescent="0.2">
      <c r="A28" s="1"/>
      <c r="B28" s="542" t="s">
        <v>1300</v>
      </c>
      <c r="C28" s="605"/>
      <c r="D28" s="605"/>
      <c r="E28" s="605"/>
      <c r="F28" s="605"/>
      <c r="G28" s="605"/>
      <c r="H28" s="662"/>
      <c r="I28" s="605"/>
      <c r="J28" s="605"/>
      <c r="K28" s="605"/>
      <c r="L28" s="605"/>
      <c r="M28" s="605"/>
      <c r="N28" s="605"/>
      <c r="O28" s="605"/>
      <c r="P28" s="605"/>
      <c r="Q28" s="605"/>
      <c r="R28" s="605"/>
      <c r="AY28" s="651"/>
      <c r="AZ28" s="651"/>
      <c r="BA28" s="651"/>
      <c r="BB28" s="651"/>
      <c r="BC28" s="651"/>
      <c r="BD28" s="651"/>
      <c r="BE28" s="651"/>
      <c r="BF28" s="651"/>
      <c r="BG28" s="651"/>
      <c r="BH28" s="651"/>
      <c r="BI28" s="651"/>
      <c r="BJ28" s="215"/>
    </row>
    <row r="29" spans="1:74" s="336" customFormat="1" ht="12" customHeight="1" x14ac:dyDescent="0.2">
      <c r="A29" s="335"/>
      <c r="B29" s="326" t="s">
        <v>809</v>
      </c>
      <c r="C29" s="326"/>
      <c r="D29" s="326"/>
      <c r="E29" s="326"/>
      <c r="F29" s="326"/>
      <c r="G29" s="326"/>
      <c r="H29" s="572"/>
      <c r="I29" s="326"/>
      <c r="J29" s="326"/>
      <c r="K29" s="326"/>
      <c r="L29" s="326"/>
      <c r="M29" s="326"/>
      <c r="N29" s="326"/>
      <c r="O29" s="326"/>
      <c r="P29" s="326"/>
      <c r="Q29" s="326"/>
      <c r="R29" s="619"/>
      <c r="AY29" s="339"/>
      <c r="AZ29" s="339"/>
      <c r="BA29" s="339"/>
      <c r="BB29" s="339"/>
      <c r="BC29" s="339"/>
      <c r="BD29" s="339"/>
      <c r="BE29" s="339"/>
      <c r="BF29" s="339"/>
      <c r="BG29" s="339"/>
      <c r="BH29" s="339"/>
      <c r="BI29" s="339"/>
    </row>
    <row r="30" spans="1:74" s="167" customFormat="1" ht="12" customHeight="1" x14ac:dyDescent="0.2">
      <c r="A30" s="166"/>
      <c r="B30" s="994" t="str">
        <f>Dates!$G$2</f>
        <v>EIA completed modeling and analysis for this report on Monday, March 9, 2026.</v>
      </c>
      <c r="C30" s="995"/>
      <c r="D30" s="995"/>
      <c r="E30" s="995"/>
      <c r="F30" s="995"/>
      <c r="G30" s="995"/>
      <c r="H30" s="995"/>
      <c r="I30" s="995"/>
      <c r="J30" s="995"/>
      <c r="K30" s="995"/>
      <c r="L30" s="995"/>
      <c r="M30" s="995"/>
      <c r="N30" s="995"/>
      <c r="O30" s="995"/>
      <c r="P30" s="995"/>
      <c r="Q30" s="995"/>
      <c r="R30" s="618"/>
      <c r="AY30" s="652"/>
      <c r="AZ30" s="652"/>
      <c r="BA30" s="652"/>
      <c r="BB30" s="652"/>
      <c r="BC30" s="652"/>
      <c r="BD30" s="652"/>
      <c r="BE30" s="652"/>
      <c r="BF30" s="652"/>
      <c r="BG30" s="652"/>
      <c r="BH30" s="652"/>
      <c r="BI30" s="652"/>
      <c r="BJ30" s="216"/>
    </row>
    <row r="31" spans="1:74" s="167" customFormat="1" ht="12" customHeight="1" x14ac:dyDescent="0.2">
      <c r="A31" s="166"/>
      <c r="B31" s="993" t="s">
        <v>482</v>
      </c>
      <c r="C31" s="986"/>
      <c r="D31" s="986"/>
      <c r="E31" s="986"/>
      <c r="F31" s="986"/>
      <c r="G31" s="986"/>
      <c r="H31" s="986"/>
      <c r="I31" s="986"/>
      <c r="J31" s="986"/>
      <c r="K31" s="986"/>
      <c r="L31" s="986"/>
      <c r="M31" s="986"/>
      <c r="N31" s="986"/>
      <c r="O31" s="986"/>
      <c r="P31" s="986"/>
      <c r="Q31" s="986"/>
      <c r="R31" s="618"/>
      <c r="AY31" s="652"/>
      <c r="AZ31" s="652"/>
      <c r="BA31" s="652"/>
      <c r="BB31" s="652"/>
      <c r="BC31" s="652"/>
      <c r="BD31" s="652"/>
      <c r="BE31" s="652"/>
      <c r="BF31" s="652"/>
      <c r="BG31" s="652"/>
      <c r="BH31" s="652"/>
      <c r="BI31" s="652"/>
      <c r="BJ31" s="216"/>
    </row>
    <row r="32" spans="1:74" s="113" customFormat="1" ht="12" customHeight="1" x14ac:dyDescent="0.2">
      <c r="A32" s="1"/>
      <c r="B32" s="1097" t="s">
        <v>1406</v>
      </c>
      <c r="C32" s="1098"/>
      <c r="D32" s="1098"/>
      <c r="E32" s="1098"/>
      <c r="F32" s="1098"/>
      <c r="G32" s="1098"/>
      <c r="H32" s="1098"/>
      <c r="I32" s="1098"/>
      <c r="J32" s="1098"/>
      <c r="K32" s="1098"/>
      <c r="L32" s="1098"/>
      <c r="M32" s="1098"/>
      <c r="N32" s="1098"/>
      <c r="O32" s="1098"/>
      <c r="P32" s="1098"/>
      <c r="Q32" s="1098"/>
      <c r="R32" s="618"/>
      <c r="AY32" s="651"/>
      <c r="AZ32" s="651"/>
      <c r="BA32" s="651"/>
      <c r="BB32" s="651"/>
      <c r="BC32" s="651"/>
      <c r="BD32" s="651"/>
      <c r="BE32" s="651"/>
      <c r="BF32" s="651"/>
      <c r="BG32" s="651"/>
      <c r="BH32" s="651"/>
      <c r="BI32" s="651"/>
      <c r="BJ32" s="215"/>
    </row>
    <row r="33" spans="1:74" s="167" customFormat="1" ht="12" customHeight="1" x14ac:dyDescent="0.2">
      <c r="A33" s="166"/>
      <c r="B33" s="1022" t="s">
        <v>490</v>
      </c>
      <c r="C33" s="1023"/>
      <c r="D33" s="1023"/>
      <c r="E33" s="1023"/>
      <c r="F33" s="1023"/>
      <c r="G33" s="1023"/>
      <c r="H33" s="1023"/>
      <c r="I33" s="1023"/>
      <c r="J33" s="1023"/>
      <c r="K33" s="1023"/>
      <c r="L33" s="1023"/>
      <c r="M33" s="1023"/>
      <c r="N33" s="1023"/>
      <c r="O33" s="1023"/>
      <c r="P33" s="1023"/>
      <c r="Q33" s="1023"/>
      <c r="R33" s="618"/>
      <c r="AY33" s="652"/>
      <c r="AZ33" s="652"/>
      <c r="BA33" s="652"/>
      <c r="BB33" s="652"/>
      <c r="BC33" s="652"/>
      <c r="BD33" s="652"/>
      <c r="BE33" s="652"/>
      <c r="BF33" s="652"/>
      <c r="BG33" s="652"/>
      <c r="BH33" s="652"/>
      <c r="BI33" s="652"/>
      <c r="BJ33" s="216"/>
    </row>
    <row r="34" spans="1:74" s="167" customFormat="1" ht="12" customHeight="1" x14ac:dyDescent="0.2">
      <c r="A34" s="166"/>
      <c r="B34" s="1113" t="s">
        <v>823</v>
      </c>
      <c r="C34" s="1113"/>
      <c r="D34" s="1113"/>
      <c r="E34" s="1113"/>
      <c r="F34" s="1113"/>
      <c r="G34" s="1113"/>
      <c r="H34" s="1113"/>
      <c r="I34" s="1113"/>
      <c r="J34" s="1113"/>
      <c r="K34" s="1113"/>
      <c r="L34" s="1113"/>
      <c r="M34" s="1113"/>
      <c r="N34" s="1113"/>
      <c r="O34" s="1113"/>
      <c r="P34" s="1113"/>
      <c r="Q34" s="1113"/>
      <c r="R34" s="1113"/>
      <c r="AY34" s="652"/>
      <c r="AZ34" s="652"/>
      <c r="BA34" s="652"/>
      <c r="BB34" s="652"/>
      <c r="BC34" s="652"/>
      <c r="BD34" s="652"/>
      <c r="BE34" s="652"/>
      <c r="BF34" s="652"/>
      <c r="BG34" s="652"/>
      <c r="BH34" s="652"/>
      <c r="BI34" s="652"/>
      <c r="BJ34" s="216"/>
    </row>
    <row r="35" spans="1:74" s="167" customFormat="1" ht="12" customHeight="1" x14ac:dyDescent="0.2">
      <c r="A35" s="166"/>
      <c r="B35" s="1022" t="s">
        <v>1301</v>
      </c>
      <c r="C35" s="1065"/>
      <c r="D35" s="1065"/>
      <c r="E35" s="1065"/>
      <c r="F35" s="1065"/>
      <c r="G35" s="1065"/>
      <c r="H35" s="1065"/>
      <c r="I35" s="1065"/>
      <c r="J35" s="1065"/>
      <c r="K35" s="1065"/>
      <c r="L35" s="1065"/>
      <c r="M35" s="1065"/>
      <c r="N35" s="1065"/>
      <c r="O35" s="1065"/>
      <c r="P35" s="1065"/>
      <c r="Q35" s="1023"/>
      <c r="R35" s="618"/>
      <c r="AY35" s="652"/>
      <c r="AZ35" s="652"/>
      <c r="BA35" s="652"/>
      <c r="BB35" s="652"/>
      <c r="BC35" s="652"/>
      <c r="BD35" s="652"/>
      <c r="BE35" s="652"/>
      <c r="BF35" s="652"/>
      <c r="BG35" s="652"/>
      <c r="BH35" s="652"/>
      <c r="BI35" s="652"/>
      <c r="BJ35" s="216"/>
    </row>
    <row r="36" spans="1:74" s="167" customFormat="1" ht="12" customHeight="1" x14ac:dyDescent="0.15">
      <c r="A36" s="2"/>
      <c r="B36" s="1022"/>
      <c r="C36" s="976"/>
      <c r="D36" s="976"/>
      <c r="E36" s="976"/>
      <c r="F36" s="976"/>
      <c r="G36" s="976"/>
      <c r="H36" s="976"/>
      <c r="I36" s="976"/>
      <c r="J36" s="976"/>
      <c r="K36" s="976"/>
      <c r="L36" s="976"/>
      <c r="M36" s="976"/>
      <c r="N36" s="976"/>
      <c r="O36" s="976"/>
      <c r="P36" s="976"/>
      <c r="Q36" s="976"/>
      <c r="AY36" s="652"/>
      <c r="AZ36" s="652"/>
      <c r="BA36" s="652"/>
      <c r="BB36" s="652"/>
      <c r="BC36" s="652"/>
      <c r="BD36" s="652"/>
      <c r="BE36" s="652"/>
      <c r="BF36" s="652"/>
      <c r="BG36" s="652"/>
      <c r="BH36" s="652"/>
      <c r="BI36" s="652"/>
      <c r="BJ36" s="216"/>
    </row>
    <row r="37" spans="1:74" s="167" customFormat="1" ht="12" customHeight="1" x14ac:dyDescent="0.15">
      <c r="A37" s="2"/>
      <c r="B37" s="1112"/>
      <c r="C37" s="976"/>
      <c r="D37" s="976"/>
      <c r="E37" s="976"/>
      <c r="F37" s="976"/>
      <c r="G37" s="976"/>
      <c r="H37" s="976"/>
      <c r="I37" s="976"/>
      <c r="J37" s="976"/>
      <c r="K37" s="976"/>
      <c r="L37" s="976"/>
      <c r="M37" s="976"/>
      <c r="N37" s="976"/>
      <c r="O37" s="976"/>
      <c r="P37" s="976"/>
      <c r="Q37" s="976"/>
      <c r="AY37" s="652"/>
      <c r="AZ37" s="652"/>
      <c r="BA37" s="652"/>
      <c r="BB37" s="652"/>
      <c r="BC37" s="652"/>
      <c r="BD37" s="652"/>
      <c r="BE37" s="652"/>
      <c r="BF37" s="652"/>
      <c r="BG37" s="652"/>
      <c r="BH37" s="652"/>
      <c r="BI37" s="652"/>
      <c r="BJ37" s="216"/>
    </row>
    <row r="38" spans="1:74" s="168" customFormat="1" ht="12" customHeight="1" x14ac:dyDescent="0.15">
      <c r="A38" s="2"/>
      <c r="B38" s="326"/>
      <c r="C38" s="541"/>
      <c r="D38" s="541"/>
      <c r="E38" s="541"/>
      <c r="F38" s="541"/>
      <c r="G38" s="541"/>
      <c r="H38" s="541"/>
      <c r="I38" s="541"/>
      <c r="J38" s="541"/>
      <c r="K38" s="541"/>
      <c r="L38" s="541"/>
      <c r="M38" s="541"/>
      <c r="N38" s="541"/>
      <c r="O38" s="541"/>
      <c r="P38" s="541"/>
      <c r="Q38" s="541"/>
      <c r="AY38" s="652"/>
      <c r="AZ38" s="652"/>
      <c r="BA38" s="652"/>
      <c r="BB38" s="652"/>
      <c r="BC38" s="652"/>
      <c r="BD38" s="652"/>
      <c r="BE38" s="652"/>
      <c r="BF38" s="652"/>
      <c r="BG38" s="652"/>
      <c r="BH38" s="652"/>
      <c r="BI38" s="652"/>
      <c r="BJ38" s="217"/>
    </row>
    <row r="39" spans="1:74" ht="12.75" x14ac:dyDescent="0.15">
      <c r="B39" s="1022"/>
      <c r="C39" s="1025"/>
      <c r="D39" s="1025"/>
      <c r="E39" s="1025"/>
      <c r="F39" s="1025"/>
      <c r="G39" s="1025"/>
      <c r="H39" s="1025"/>
      <c r="I39" s="1025"/>
      <c r="J39" s="1025"/>
      <c r="K39" s="1025"/>
      <c r="L39" s="1025"/>
      <c r="M39" s="1025"/>
      <c r="N39" s="1025"/>
      <c r="O39" s="1025"/>
      <c r="P39" s="1025"/>
      <c r="Q39" s="976"/>
      <c r="BD39" s="651"/>
      <c r="BE39" s="651"/>
      <c r="BF39" s="651"/>
      <c r="BK39" s="146"/>
      <c r="BL39" s="146"/>
      <c r="BM39" s="146"/>
      <c r="BN39" s="146"/>
      <c r="BO39" s="146"/>
      <c r="BP39" s="146"/>
      <c r="BQ39" s="146"/>
      <c r="BR39" s="146"/>
      <c r="BS39" s="146"/>
      <c r="BT39" s="146"/>
      <c r="BU39" s="146"/>
      <c r="BV39" s="146"/>
    </row>
    <row r="40" spans="1:74" ht="12.75" x14ac:dyDescent="0.15">
      <c r="B40" s="1116"/>
      <c r="C40" s="1023"/>
      <c r="D40" s="1023"/>
      <c r="E40" s="1023"/>
      <c r="F40" s="1023"/>
      <c r="G40" s="1023"/>
      <c r="H40" s="1023"/>
      <c r="I40" s="1023"/>
      <c r="J40" s="1023"/>
      <c r="K40" s="1023"/>
      <c r="L40" s="1023"/>
      <c r="M40" s="1023"/>
      <c r="N40" s="1023"/>
      <c r="O40" s="1023"/>
      <c r="P40" s="1023"/>
      <c r="Q40" s="976"/>
      <c r="BK40" s="146"/>
      <c r="BL40" s="146"/>
      <c r="BM40" s="146"/>
      <c r="BN40" s="146"/>
      <c r="BO40" s="146"/>
      <c r="BP40" s="146"/>
      <c r="BQ40" s="146"/>
      <c r="BR40" s="146"/>
      <c r="BS40" s="146"/>
      <c r="BT40" s="146"/>
      <c r="BU40" s="146"/>
      <c r="BV40" s="146"/>
    </row>
    <row r="41" spans="1:74" ht="12.75" x14ac:dyDescent="0.15">
      <c r="B41" s="1020"/>
      <c r="C41" s="976"/>
      <c r="D41" s="976"/>
      <c r="E41" s="976"/>
      <c r="F41" s="976"/>
      <c r="G41" s="976"/>
      <c r="H41" s="976"/>
      <c r="I41" s="976"/>
      <c r="J41" s="976"/>
      <c r="K41" s="976"/>
      <c r="L41" s="976"/>
      <c r="M41" s="976"/>
      <c r="N41" s="976"/>
      <c r="O41" s="976"/>
      <c r="P41" s="976"/>
      <c r="Q41" s="976"/>
      <c r="BK41" s="146"/>
      <c r="BL41" s="146"/>
      <c r="BM41" s="146"/>
      <c r="BN41" s="146"/>
      <c r="BO41" s="146"/>
      <c r="BP41" s="146"/>
      <c r="BQ41" s="146"/>
      <c r="BR41" s="146"/>
      <c r="BS41" s="146"/>
      <c r="BT41" s="146"/>
      <c r="BU41" s="146"/>
      <c r="BV41" s="146"/>
    </row>
    <row r="42" spans="1:74" x14ac:dyDescent="0.15">
      <c r="BK42" s="146"/>
      <c r="BL42" s="146"/>
      <c r="BM42" s="146"/>
      <c r="BN42" s="146"/>
      <c r="BO42" s="146"/>
      <c r="BP42" s="146"/>
      <c r="BQ42" s="146"/>
      <c r="BR42" s="146"/>
      <c r="BS42" s="146"/>
      <c r="BT42" s="146"/>
      <c r="BU42" s="146"/>
      <c r="BV42" s="146"/>
    </row>
    <row r="43" spans="1:74" x14ac:dyDescent="0.15">
      <c r="BK43" s="146"/>
      <c r="BL43" s="146"/>
      <c r="BM43" s="146"/>
      <c r="BN43" s="146"/>
      <c r="BO43" s="146"/>
      <c r="BP43" s="146"/>
      <c r="BQ43" s="146"/>
      <c r="BR43" s="146"/>
      <c r="BS43" s="146"/>
      <c r="BT43" s="146"/>
      <c r="BU43" s="146"/>
      <c r="BV43" s="146"/>
    </row>
    <row r="44" spans="1:74" x14ac:dyDescent="0.15">
      <c r="BK44" s="146"/>
      <c r="BL44" s="146"/>
      <c r="BM44" s="146"/>
      <c r="BN44" s="146"/>
      <c r="BO44" s="146"/>
      <c r="BP44" s="146"/>
      <c r="BQ44" s="146"/>
      <c r="BR44" s="146"/>
      <c r="BS44" s="146"/>
      <c r="BT44" s="146"/>
      <c r="BU44" s="146"/>
      <c r="BV44" s="146"/>
    </row>
    <row r="45" spans="1:74" x14ac:dyDescent="0.15">
      <c r="BK45" s="146"/>
      <c r="BL45" s="146"/>
      <c r="BM45" s="146"/>
      <c r="BN45" s="146"/>
      <c r="BO45" s="146"/>
      <c r="BP45" s="146"/>
      <c r="BQ45" s="146"/>
      <c r="BR45" s="146"/>
      <c r="BS45" s="146"/>
      <c r="BT45" s="146"/>
      <c r="BU45" s="146"/>
      <c r="BV45" s="146"/>
    </row>
    <row r="46" spans="1:74" x14ac:dyDescent="0.15">
      <c r="BK46" s="146"/>
      <c r="BL46" s="146"/>
      <c r="BM46" s="146"/>
      <c r="BN46" s="146"/>
      <c r="BO46" s="146"/>
      <c r="BP46" s="146"/>
      <c r="BQ46" s="146"/>
      <c r="BR46" s="146"/>
      <c r="BS46" s="146"/>
      <c r="BT46" s="146"/>
      <c r="BU46" s="146"/>
      <c r="BV46" s="146"/>
    </row>
    <row r="47" spans="1:74" x14ac:dyDescent="0.15">
      <c r="BK47" s="146"/>
      <c r="BL47" s="146"/>
      <c r="BM47" s="146"/>
      <c r="BN47" s="146"/>
      <c r="BO47" s="146"/>
      <c r="BP47" s="146"/>
      <c r="BQ47" s="146"/>
      <c r="BR47" s="146"/>
      <c r="BS47" s="146"/>
      <c r="BT47" s="146"/>
      <c r="BU47" s="146"/>
      <c r="BV47" s="146"/>
    </row>
    <row r="48" spans="1:74" x14ac:dyDescent="0.15">
      <c r="BK48" s="146"/>
      <c r="BL48" s="146"/>
      <c r="BM48" s="146"/>
      <c r="BN48" s="146"/>
      <c r="BO48" s="146"/>
      <c r="BP48" s="146"/>
      <c r="BQ48" s="146"/>
      <c r="BR48" s="146"/>
      <c r="BS48" s="146"/>
      <c r="BT48" s="146"/>
      <c r="BU48" s="146"/>
      <c r="BV48" s="146"/>
    </row>
    <row r="49" spans="63:74" x14ac:dyDescent="0.15">
      <c r="BK49" s="146"/>
      <c r="BL49" s="146"/>
      <c r="BM49" s="146"/>
      <c r="BN49" s="146"/>
      <c r="BO49" s="146"/>
      <c r="BP49" s="146"/>
      <c r="BQ49" s="146"/>
      <c r="BR49" s="146"/>
      <c r="BS49" s="146"/>
      <c r="BT49" s="146"/>
      <c r="BU49" s="146"/>
      <c r="BV49" s="146"/>
    </row>
    <row r="50" spans="63:74" x14ac:dyDescent="0.15">
      <c r="BK50" s="146"/>
      <c r="BL50" s="146"/>
      <c r="BM50" s="146"/>
      <c r="BN50" s="146"/>
      <c r="BO50" s="146"/>
      <c r="BP50" s="146"/>
      <c r="BQ50" s="146"/>
      <c r="BR50" s="146"/>
      <c r="BS50" s="146"/>
      <c r="BT50" s="146"/>
      <c r="BU50" s="146"/>
      <c r="BV50" s="146"/>
    </row>
    <row r="51" spans="63:74" x14ac:dyDescent="0.15">
      <c r="BK51" s="146"/>
      <c r="BL51" s="146"/>
      <c r="BM51" s="146"/>
      <c r="BN51" s="146"/>
      <c r="BO51" s="146"/>
      <c r="BP51" s="146"/>
      <c r="BQ51" s="146"/>
      <c r="BR51" s="146"/>
      <c r="BS51" s="146"/>
      <c r="BT51" s="146"/>
      <c r="BU51" s="146"/>
      <c r="BV51" s="146"/>
    </row>
    <row r="52" spans="63:74" x14ac:dyDescent="0.15">
      <c r="BK52" s="146"/>
      <c r="BL52" s="146"/>
      <c r="BM52" s="146"/>
      <c r="BN52" s="146"/>
      <c r="BO52" s="146"/>
      <c r="BP52" s="146"/>
      <c r="BQ52" s="146"/>
      <c r="BR52" s="146"/>
      <c r="BS52" s="146"/>
      <c r="BT52" s="146"/>
      <c r="BU52" s="146"/>
      <c r="BV52" s="146"/>
    </row>
    <row r="53" spans="63:74" x14ac:dyDescent="0.15">
      <c r="BK53" s="146"/>
      <c r="BL53" s="146"/>
      <c r="BM53" s="146"/>
      <c r="BN53" s="146"/>
      <c r="BO53" s="146"/>
      <c r="BP53" s="146"/>
      <c r="BQ53" s="146"/>
      <c r="BR53" s="146"/>
      <c r="BS53" s="146"/>
      <c r="BT53" s="146"/>
      <c r="BU53" s="146"/>
      <c r="BV53" s="146"/>
    </row>
    <row r="54" spans="63:74" x14ac:dyDescent="0.15">
      <c r="BK54" s="146"/>
      <c r="BL54" s="146"/>
      <c r="BM54" s="146"/>
      <c r="BN54" s="146"/>
      <c r="BO54" s="146"/>
      <c r="BP54" s="146"/>
      <c r="BQ54" s="146"/>
      <c r="BR54" s="146"/>
      <c r="BS54" s="146"/>
      <c r="BT54" s="146"/>
      <c r="BU54" s="146"/>
      <c r="BV54" s="146"/>
    </row>
    <row r="55" spans="63:74" x14ac:dyDescent="0.15">
      <c r="BK55" s="146"/>
      <c r="BL55" s="146"/>
      <c r="BM55" s="146"/>
      <c r="BN55" s="146"/>
      <c r="BO55" s="146"/>
      <c r="BP55" s="146"/>
      <c r="BQ55" s="146"/>
      <c r="BR55" s="146"/>
      <c r="BS55" s="146"/>
      <c r="BT55" s="146"/>
      <c r="BU55" s="146"/>
      <c r="BV55" s="146"/>
    </row>
    <row r="56" spans="63:74" x14ac:dyDescent="0.15">
      <c r="BK56" s="146"/>
      <c r="BL56" s="146"/>
      <c r="BM56" s="146"/>
      <c r="BN56" s="146"/>
      <c r="BO56" s="146"/>
      <c r="BP56" s="146"/>
      <c r="BQ56" s="146"/>
      <c r="BR56" s="146"/>
      <c r="BS56" s="146"/>
      <c r="BT56" s="146"/>
      <c r="BU56" s="146"/>
      <c r="BV56" s="146"/>
    </row>
    <row r="57" spans="63:74" x14ac:dyDescent="0.15">
      <c r="BK57" s="146"/>
      <c r="BL57" s="146"/>
      <c r="BM57" s="146"/>
      <c r="BN57" s="146"/>
      <c r="BO57" s="146"/>
      <c r="BP57" s="146"/>
      <c r="BQ57" s="146"/>
      <c r="BR57" s="146"/>
      <c r="BS57" s="146"/>
      <c r="BT57" s="146"/>
      <c r="BU57" s="146"/>
      <c r="BV57" s="146"/>
    </row>
    <row r="58" spans="63:74" x14ac:dyDescent="0.15">
      <c r="BK58" s="146"/>
      <c r="BL58" s="146"/>
      <c r="BM58" s="146"/>
      <c r="BN58" s="146"/>
      <c r="BO58" s="146"/>
      <c r="BP58" s="146"/>
      <c r="BQ58" s="146"/>
      <c r="BR58" s="146"/>
      <c r="BS58" s="146"/>
      <c r="BT58" s="146"/>
      <c r="BU58" s="146"/>
      <c r="BV58" s="146"/>
    </row>
    <row r="59" spans="63:74" x14ac:dyDescent="0.15">
      <c r="BK59" s="146"/>
      <c r="BL59" s="146"/>
      <c r="BM59" s="146"/>
      <c r="BN59" s="146"/>
      <c r="BO59" s="146"/>
      <c r="BP59" s="146"/>
      <c r="BQ59" s="146"/>
      <c r="BR59" s="146"/>
      <c r="BS59" s="146"/>
      <c r="BT59" s="146"/>
      <c r="BU59" s="146"/>
      <c r="BV59" s="146"/>
    </row>
    <row r="60" spans="63:74" x14ac:dyDescent="0.15">
      <c r="BK60" s="146"/>
      <c r="BL60" s="146"/>
      <c r="BM60" s="146"/>
      <c r="BN60" s="146"/>
      <c r="BO60" s="146"/>
      <c r="BP60" s="146"/>
      <c r="BQ60" s="146"/>
      <c r="BR60" s="146"/>
      <c r="BS60" s="146"/>
      <c r="BT60" s="146"/>
      <c r="BU60" s="146"/>
      <c r="BV60" s="146"/>
    </row>
    <row r="61" spans="63:74" x14ac:dyDescent="0.15">
      <c r="BK61" s="146"/>
      <c r="BL61" s="146"/>
      <c r="BM61" s="146"/>
      <c r="BN61" s="146"/>
      <c r="BO61" s="146"/>
      <c r="BP61" s="146"/>
      <c r="BQ61" s="146"/>
      <c r="BR61" s="146"/>
      <c r="BS61" s="146"/>
      <c r="BT61" s="146"/>
      <c r="BU61" s="146"/>
      <c r="BV61" s="146"/>
    </row>
    <row r="62" spans="63:74" x14ac:dyDescent="0.15">
      <c r="BK62" s="146"/>
      <c r="BL62" s="146"/>
      <c r="BM62" s="146"/>
      <c r="BN62" s="146"/>
      <c r="BO62" s="146"/>
      <c r="BP62" s="146"/>
      <c r="BQ62" s="146"/>
      <c r="BR62" s="146"/>
      <c r="BS62" s="146"/>
      <c r="BT62" s="146"/>
      <c r="BU62" s="146"/>
      <c r="BV62" s="146"/>
    </row>
    <row r="63" spans="63:74" x14ac:dyDescent="0.15">
      <c r="BK63" s="146"/>
      <c r="BL63" s="146"/>
      <c r="BM63" s="146"/>
      <c r="BN63" s="146"/>
      <c r="BO63" s="146"/>
      <c r="BP63" s="146"/>
      <c r="BQ63" s="146"/>
      <c r="BR63" s="146"/>
      <c r="BS63" s="146"/>
      <c r="BT63" s="146"/>
      <c r="BU63" s="146"/>
      <c r="BV63" s="146"/>
    </row>
    <row r="64" spans="63:74" x14ac:dyDescent="0.15">
      <c r="BK64" s="146"/>
      <c r="BL64" s="146"/>
      <c r="BM64" s="146"/>
      <c r="BN64" s="146"/>
      <c r="BO64" s="146"/>
      <c r="BP64" s="146"/>
      <c r="BQ64" s="146"/>
      <c r="BR64" s="146"/>
      <c r="BS64" s="146"/>
      <c r="BT64" s="146"/>
      <c r="BU64" s="146"/>
      <c r="BV64" s="146"/>
    </row>
    <row r="65" spans="63:74" x14ac:dyDescent="0.15">
      <c r="BK65" s="146"/>
      <c r="BL65" s="146"/>
      <c r="BM65" s="146"/>
      <c r="BN65" s="146"/>
      <c r="BO65" s="146"/>
      <c r="BP65" s="146"/>
      <c r="BQ65" s="146"/>
      <c r="BR65" s="146"/>
      <c r="BS65" s="146"/>
      <c r="BT65" s="146"/>
      <c r="BU65" s="146"/>
      <c r="BV65" s="146"/>
    </row>
    <row r="66" spans="63:74" x14ac:dyDescent="0.15">
      <c r="BK66" s="146"/>
      <c r="BL66" s="146"/>
      <c r="BM66" s="146"/>
      <c r="BN66" s="146"/>
      <c r="BO66" s="146"/>
      <c r="BP66" s="146"/>
      <c r="BQ66" s="146"/>
      <c r="BR66" s="146"/>
      <c r="BS66" s="146"/>
      <c r="BT66" s="146"/>
      <c r="BU66" s="146"/>
      <c r="BV66" s="146"/>
    </row>
    <row r="67" spans="63:74" x14ac:dyDescent="0.15">
      <c r="BK67" s="146"/>
      <c r="BL67" s="146"/>
      <c r="BM67" s="146"/>
      <c r="BN67" s="146"/>
      <c r="BO67" s="146"/>
      <c r="BP67" s="146"/>
      <c r="BQ67" s="146"/>
      <c r="BR67" s="146"/>
      <c r="BS67" s="146"/>
      <c r="BT67" s="146"/>
      <c r="BU67" s="146"/>
      <c r="BV67" s="146"/>
    </row>
    <row r="68" spans="63:74" x14ac:dyDescent="0.15">
      <c r="BK68" s="146"/>
      <c r="BL68" s="146"/>
      <c r="BM68" s="146"/>
      <c r="BN68" s="146"/>
      <c r="BO68" s="146"/>
      <c r="BP68" s="146"/>
      <c r="BQ68" s="146"/>
      <c r="BR68" s="146"/>
      <c r="BS68" s="146"/>
      <c r="BT68" s="146"/>
      <c r="BU68" s="146"/>
      <c r="BV68" s="146"/>
    </row>
    <row r="69" spans="63:74" x14ac:dyDescent="0.15">
      <c r="BK69" s="146"/>
      <c r="BL69" s="146"/>
      <c r="BM69" s="146"/>
      <c r="BN69" s="146"/>
      <c r="BO69" s="146"/>
      <c r="BP69" s="146"/>
      <c r="BQ69" s="146"/>
      <c r="BR69" s="146"/>
      <c r="BS69" s="146"/>
      <c r="BT69" s="146"/>
      <c r="BU69" s="146"/>
      <c r="BV69" s="146"/>
    </row>
    <row r="70" spans="63:74" x14ac:dyDescent="0.15">
      <c r="BK70" s="146"/>
      <c r="BL70" s="146"/>
      <c r="BM70" s="146"/>
      <c r="BN70" s="146"/>
      <c r="BO70" s="146"/>
      <c r="BP70" s="146"/>
      <c r="BQ70" s="146"/>
      <c r="BR70" s="146"/>
      <c r="BS70" s="146"/>
      <c r="BT70" s="146"/>
      <c r="BU70" s="146"/>
      <c r="BV70" s="146"/>
    </row>
    <row r="71" spans="63:74" x14ac:dyDescent="0.15">
      <c r="BK71" s="146"/>
      <c r="BL71" s="146"/>
      <c r="BM71" s="146"/>
      <c r="BN71" s="146"/>
      <c r="BO71" s="146"/>
      <c r="BP71" s="146"/>
      <c r="BQ71" s="146"/>
      <c r="BR71" s="146"/>
      <c r="BS71" s="146"/>
      <c r="BT71" s="146"/>
      <c r="BU71" s="146"/>
      <c r="BV71" s="146"/>
    </row>
    <row r="72" spans="63:74" x14ac:dyDescent="0.15">
      <c r="BK72" s="146"/>
      <c r="BL72" s="146"/>
      <c r="BM72" s="146"/>
      <c r="BN72" s="146"/>
      <c r="BO72" s="146"/>
      <c r="BP72" s="146"/>
      <c r="BQ72" s="146"/>
      <c r="BR72" s="146"/>
      <c r="BS72" s="146"/>
      <c r="BT72" s="146"/>
      <c r="BU72" s="146"/>
      <c r="BV72" s="146"/>
    </row>
    <row r="73" spans="63:74" x14ac:dyDescent="0.15">
      <c r="BK73" s="146"/>
      <c r="BL73" s="146"/>
      <c r="BM73" s="146"/>
      <c r="BN73" s="146"/>
      <c r="BO73" s="146"/>
      <c r="BP73" s="146"/>
      <c r="BQ73" s="146"/>
      <c r="BR73" s="146"/>
      <c r="BS73" s="146"/>
      <c r="BT73" s="146"/>
      <c r="BU73" s="146"/>
      <c r="BV73" s="146"/>
    </row>
    <row r="74" spans="63:74" x14ac:dyDescent="0.15">
      <c r="BK74" s="146"/>
      <c r="BL74" s="146"/>
      <c r="BM74" s="146"/>
      <c r="BN74" s="146"/>
      <c r="BO74" s="146"/>
      <c r="BP74" s="146"/>
      <c r="BQ74" s="146"/>
      <c r="BR74" s="146"/>
      <c r="BS74" s="146"/>
      <c r="BT74" s="146"/>
      <c r="BU74" s="146"/>
      <c r="BV74" s="146"/>
    </row>
    <row r="75" spans="63:74" x14ac:dyDescent="0.15">
      <c r="BK75" s="146"/>
      <c r="BL75" s="146"/>
      <c r="BM75" s="146"/>
      <c r="BN75" s="146"/>
      <c r="BO75" s="146"/>
      <c r="BP75" s="146"/>
      <c r="BQ75" s="146"/>
      <c r="BR75" s="146"/>
      <c r="BS75" s="146"/>
      <c r="BT75" s="146"/>
      <c r="BU75" s="146"/>
      <c r="BV75" s="146"/>
    </row>
    <row r="76" spans="63:74" x14ac:dyDescent="0.15">
      <c r="BK76" s="146"/>
      <c r="BL76" s="146"/>
      <c r="BM76" s="146"/>
      <c r="BN76" s="146"/>
      <c r="BO76" s="146"/>
      <c r="BP76" s="146"/>
      <c r="BQ76" s="146"/>
      <c r="BR76" s="146"/>
      <c r="BS76" s="146"/>
      <c r="BT76" s="146"/>
      <c r="BU76" s="146"/>
      <c r="BV76" s="146"/>
    </row>
    <row r="77" spans="63:74" x14ac:dyDescent="0.15">
      <c r="BK77" s="146"/>
      <c r="BL77" s="146"/>
      <c r="BM77" s="146"/>
      <c r="BN77" s="146"/>
      <c r="BO77" s="146"/>
      <c r="BP77" s="146"/>
      <c r="BQ77" s="146"/>
      <c r="BR77" s="146"/>
      <c r="BS77" s="146"/>
      <c r="BT77" s="146"/>
      <c r="BU77" s="146"/>
      <c r="BV77" s="146"/>
    </row>
    <row r="78" spans="63:74" x14ac:dyDescent="0.15">
      <c r="BK78" s="146"/>
      <c r="BL78" s="146"/>
      <c r="BM78" s="146"/>
      <c r="BN78" s="146"/>
      <c r="BO78" s="146"/>
      <c r="BP78" s="146"/>
      <c r="BQ78" s="146"/>
      <c r="BR78" s="146"/>
      <c r="BS78" s="146"/>
      <c r="BT78" s="146"/>
      <c r="BU78" s="146"/>
      <c r="BV78" s="146"/>
    </row>
    <row r="79" spans="63:74" x14ac:dyDescent="0.15">
      <c r="BK79" s="146"/>
      <c r="BL79" s="146"/>
      <c r="BM79" s="146"/>
      <c r="BN79" s="146"/>
      <c r="BO79" s="146"/>
      <c r="BP79" s="146"/>
      <c r="BQ79" s="146"/>
      <c r="BR79" s="146"/>
      <c r="BS79" s="146"/>
      <c r="BT79" s="146"/>
      <c r="BU79" s="146"/>
      <c r="BV79" s="146"/>
    </row>
    <row r="80" spans="63:74" x14ac:dyDescent="0.15">
      <c r="BK80" s="146"/>
      <c r="BL80" s="146"/>
      <c r="BM80" s="146"/>
      <c r="BN80" s="146"/>
      <c r="BO80" s="146"/>
      <c r="BP80" s="146"/>
      <c r="BQ80" s="146"/>
      <c r="BR80" s="146"/>
      <c r="BS80" s="146"/>
      <c r="BT80" s="146"/>
      <c r="BU80" s="146"/>
      <c r="BV80" s="146"/>
    </row>
    <row r="81" spans="63:74" x14ac:dyDescent="0.15">
      <c r="BK81" s="146"/>
      <c r="BL81" s="146"/>
      <c r="BM81" s="146"/>
      <c r="BN81" s="146"/>
      <c r="BO81" s="146"/>
      <c r="BP81" s="146"/>
      <c r="BQ81" s="146"/>
      <c r="BR81" s="146"/>
      <c r="BS81" s="146"/>
      <c r="BT81" s="146"/>
      <c r="BU81" s="146"/>
      <c r="BV81" s="146"/>
    </row>
    <row r="82" spans="63:74" x14ac:dyDescent="0.15">
      <c r="BK82" s="146"/>
      <c r="BL82" s="146"/>
      <c r="BM82" s="146"/>
      <c r="BN82" s="146"/>
      <c r="BO82" s="146"/>
      <c r="BP82" s="146"/>
      <c r="BQ82" s="146"/>
      <c r="BR82" s="146"/>
      <c r="BS82" s="146"/>
      <c r="BT82" s="146"/>
      <c r="BU82" s="146"/>
      <c r="BV82" s="146"/>
    </row>
    <row r="83" spans="63:74" x14ac:dyDescent="0.15">
      <c r="BK83" s="146"/>
      <c r="BL83" s="146"/>
      <c r="BM83" s="146"/>
      <c r="BN83" s="146"/>
      <c r="BO83" s="146"/>
      <c r="BP83" s="146"/>
      <c r="BQ83" s="146"/>
      <c r="BR83" s="146"/>
      <c r="BS83" s="146"/>
      <c r="BT83" s="146"/>
      <c r="BU83" s="146"/>
      <c r="BV83" s="146"/>
    </row>
    <row r="84" spans="63:74" x14ac:dyDescent="0.15">
      <c r="BK84" s="146"/>
      <c r="BL84" s="146"/>
      <c r="BM84" s="146"/>
      <c r="BN84" s="146"/>
      <c r="BO84" s="146"/>
      <c r="BP84" s="146"/>
      <c r="BQ84" s="146"/>
      <c r="BR84" s="146"/>
      <c r="BS84" s="146"/>
      <c r="BT84" s="146"/>
      <c r="BU84" s="146"/>
      <c r="BV84" s="146"/>
    </row>
    <row r="85" spans="63:74" x14ac:dyDescent="0.15">
      <c r="BK85" s="146"/>
      <c r="BL85" s="146"/>
      <c r="BM85" s="146"/>
      <c r="BN85" s="146"/>
      <c r="BO85" s="146"/>
      <c r="BP85" s="146"/>
      <c r="BQ85" s="146"/>
      <c r="BR85" s="146"/>
      <c r="BS85" s="146"/>
      <c r="BT85" s="146"/>
      <c r="BU85" s="146"/>
      <c r="BV85" s="146"/>
    </row>
    <row r="86" spans="63:74" x14ac:dyDescent="0.15">
      <c r="BK86" s="146"/>
      <c r="BL86" s="146"/>
      <c r="BM86" s="146"/>
      <c r="BN86" s="146"/>
      <c r="BO86" s="146"/>
      <c r="BP86" s="146"/>
      <c r="BQ86" s="146"/>
      <c r="BR86" s="146"/>
      <c r="BS86" s="146"/>
      <c r="BT86" s="146"/>
      <c r="BU86" s="146"/>
      <c r="BV86" s="146"/>
    </row>
    <row r="87" spans="63:74" x14ac:dyDescent="0.15">
      <c r="BK87" s="146"/>
      <c r="BL87" s="146"/>
      <c r="BM87" s="146"/>
      <c r="BN87" s="146"/>
      <c r="BO87" s="146"/>
      <c r="BP87" s="146"/>
      <c r="BQ87" s="146"/>
      <c r="BR87" s="146"/>
      <c r="BS87" s="146"/>
      <c r="BT87" s="146"/>
      <c r="BU87" s="146"/>
      <c r="BV87" s="146"/>
    </row>
    <row r="88" spans="63:74" x14ac:dyDescent="0.15">
      <c r="BK88" s="146"/>
      <c r="BL88" s="146"/>
      <c r="BM88" s="146"/>
      <c r="BN88" s="146"/>
      <c r="BO88" s="146"/>
      <c r="BP88" s="146"/>
      <c r="BQ88" s="146"/>
      <c r="BR88" s="146"/>
      <c r="BS88" s="146"/>
      <c r="BT88" s="146"/>
      <c r="BU88" s="146"/>
      <c r="BV88" s="146"/>
    </row>
    <row r="89" spans="63:74" x14ac:dyDescent="0.15">
      <c r="BK89" s="146"/>
      <c r="BL89" s="146"/>
      <c r="BM89" s="146"/>
      <c r="BN89" s="146"/>
      <c r="BO89" s="146"/>
      <c r="BP89" s="146"/>
      <c r="BQ89" s="146"/>
      <c r="BR89" s="146"/>
      <c r="BS89" s="146"/>
      <c r="BT89" s="146"/>
      <c r="BU89" s="146"/>
      <c r="BV89" s="146"/>
    </row>
    <row r="90" spans="63:74" x14ac:dyDescent="0.15">
      <c r="BK90" s="146"/>
      <c r="BL90" s="146"/>
      <c r="BM90" s="146"/>
      <c r="BN90" s="146"/>
      <c r="BO90" s="146"/>
      <c r="BP90" s="146"/>
      <c r="BQ90" s="146"/>
      <c r="BR90" s="146"/>
      <c r="BS90" s="146"/>
      <c r="BT90" s="146"/>
      <c r="BU90" s="146"/>
      <c r="BV90" s="146"/>
    </row>
    <row r="91" spans="63:74" x14ac:dyDescent="0.15">
      <c r="BK91" s="146"/>
      <c r="BL91" s="146"/>
      <c r="BM91" s="146"/>
      <c r="BN91" s="146"/>
      <c r="BO91" s="146"/>
      <c r="BP91" s="146"/>
      <c r="BQ91" s="146"/>
      <c r="BR91" s="146"/>
      <c r="BS91" s="146"/>
      <c r="BT91" s="146"/>
      <c r="BU91" s="146"/>
      <c r="BV91" s="146"/>
    </row>
    <row r="92" spans="63:74" x14ac:dyDescent="0.15">
      <c r="BK92" s="146"/>
      <c r="BL92" s="146"/>
      <c r="BM92" s="146"/>
      <c r="BN92" s="146"/>
      <c r="BO92" s="146"/>
      <c r="BP92" s="146"/>
      <c r="BQ92" s="146"/>
      <c r="BR92" s="146"/>
      <c r="BS92" s="146"/>
      <c r="BT92" s="146"/>
      <c r="BU92" s="146"/>
      <c r="BV92" s="146"/>
    </row>
    <row r="93" spans="63:74" x14ac:dyDescent="0.15">
      <c r="BK93" s="146"/>
      <c r="BL93" s="146"/>
      <c r="BM93" s="146"/>
      <c r="BN93" s="146"/>
      <c r="BO93" s="146"/>
      <c r="BP93" s="146"/>
      <c r="BQ93" s="146"/>
      <c r="BR93" s="146"/>
      <c r="BS93" s="146"/>
      <c r="BT93" s="146"/>
      <c r="BU93" s="146"/>
      <c r="BV93" s="146"/>
    </row>
    <row r="94" spans="63:74" x14ac:dyDescent="0.15">
      <c r="BK94" s="146"/>
      <c r="BL94" s="146"/>
      <c r="BM94" s="146"/>
      <c r="BN94" s="146"/>
      <c r="BO94" s="146"/>
      <c r="BP94" s="146"/>
      <c r="BQ94" s="146"/>
      <c r="BR94" s="146"/>
      <c r="BS94" s="146"/>
      <c r="BT94" s="146"/>
      <c r="BU94" s="146"/>
      <c r="BV94" s="146"/>
    </row>
    <row r="95" spans="63:74" x14ac:dyDescent="0.15">
      <c r="BK95" s="146"/>
      <c r="BL95" s="146"/>
      <c r="BM95" s="146"/>
      <c r="BN95" s="146"/>
      <c r="BO95" s="146"/>
      <c r="BP95" s="146"/>
      <c r="BQ95" s="146"/>
      <c r="BR95" s="146"/>
      <c r="BS95" s="146"/>
      <c r="BT95" s="146"/>
      <c r="BU95" s="146"/>
      <c r="BV95" s="146"/>
    </row>
    <row r="96" spans="63:74" x14ac:dyDescent="0.15">
      <c r="BK96" s="146"/>
      <c r="BL96" s="146"/>
      <c r="BM96" s="146"/>
      <c r="BN96" s="146"/>
      <c r="BO96" s="146"/>
      <c r="BP96" s="146"/>
      <c r="BQ96" s="146"/>
      <c r="BR96" s="146"/>
      <c r="BS96" s="146"/>
      <c r="BT96" s="146"/>
      <c r="BU96" s="146"/>
      <c r="BV96" s="146"/>
    </row>
    <row r="97" spans="63:74" x14ac:dyDescent="0.15">
      <c r="BK97" s="146"/>
      <c r="BL97" s="146"/>
      <c r="BM97" s="146"/>
      <c r="BN97" s="146"/>
      <c r="BO97" s="146"/>
      <c r="BP97" s="146"/>
      <c r="BQ97" s="146"/>
      <c r="BR97" s="146"/>
      <c r="BS97" s="146"/>
      <c r="BT97" s="146"/>
      <c r="BU97" s="146"/>
      <c r="BV97" s="146"/>
    </row>
    <row r="98" spans="63:74" x14ac:dyDescent="0.15">
      <c r="BK98" s="146"/>
      <c r="BL98" s="146"/>
      <c r="BM98" s="146"/>
      <c r="BN98" s="146"/>
      <c r="BO98" s="146"/>
      <c r="BP98" s="146"/>
      <c r="BQ98" s="146"/>
      <c r="BR98" s="146"/>
      <c r="BS98" s="146"/>
      <c r="BT98" s="146"/>
      <c r="BU98" s="146"/>
      <c r="BV98" s="146"/>
    </row>
    <row r="99" spans="63:74" x14ac:dyDescent="0.15">
      <c r="BK99" s="146"/>
      <c r="BL99" s="146"/>
      <c r="BM99" s="146"/>
      <c r="BN99" s="146"/>
      <c r="BO99" s="146"/>
      <c r="BP99" s="146"/>
      <c r="BQ99" s="146"/>
      <c r="BR99" s="146"/>
      <c r="BS99" s="146"/>
      <c r="BT99" s="146"/>
      <c r="BU99" s="146"/>
      <c r="BV99" s="146"/>
    </row>
    <row r="100" spans="63:74" x14ac:dyDescent="0.15">
      <c r="BK100" s="146"/>
      <c r="BL100" s="146"/>
      <c r="BM100" s="146"/>
      <c r="BN100" s="146"/>
      <c r="BO100" s="146"/>
      <c r="BP100" s="146"/>
      <c r="BQ100" s="146"/>
      <c r="BR100" s="146"/>
      <c r="BS100" s="146"/>
      <c r="BT100" s="146"/>
      <c r="BU100" s="146"/>
      <c r="BV100" s="146"/>
    </row>
    <row r="101" spans="63:74" x14ac:dyDescent="0.15">
      <c r="BK101" s="146"/>
      <c r="BL101" s="146"/>
      <c r="BM101" s="146"/>
      <c r="BN101" s="146"/>
      <c r="BO101" s="146"/>
      <c r="BP101" s="146"/>
      <c r="BQ101" s="146"/>
      <c r="BR101" s="146"/>
      <c r="BS101" s="146"/>
      <c r="BT101" s="146"/>
      <c r="BU101" s="146"/>
      <c r="BV101" s="146"/>
    </row>
    <row r="102" spans="63:74" x14ac:dyDescent="0.15">
      <c r="BK102" s="146"/>
      <c r="BL102" s="146"/>
      <c r="BM102" s="146"/>
      <c r="BN102" s="146"/>
      <c r="BO102" s="146"/>
      <c r="BP102" s="146"/>
      <c r="BQ102" s="146"/>
      <c r="BR102" s="146"/>
      <c r="BS102" s="146"/>
      <c r="BT102" s="146"/>
      <c r="BU102" s="146"/>
      <c r="BV102" s="146"/>
    </row>
    <row r="103" spans="63:74" x14ac:dyDescent="0.15">
      <c r="BK103" s="146"/>
      <c r="BL103" s="146"/>
      <c r="BM103" s="146"/>
      <c r="BN103" s="146"/>
      <c r="BO103" s="146"/>
      <c r="BP103" s="146"/>
      <c r="BQ103" s="146"/>
      <c r="BR103" s="146"/>
      <c r="BS103" s="146"/>
      <c r="BT103" s="146"/>
      <c r="BU103" s="146"/>
      <c r="BV103" s="146"/>
    </row>
    <row r="104" spans="63:74" x14ac:dyDescent="0.15">
      <c r="BK104" s="146"/>
      <c r="BL104" s="146"/>
      <c r="BM104" s="146"/>
      <c r="BN104" s="146"/>
      <c r="BO104" s="146"/>
      <c r="BP104" s="146"/>
      <c r="BQ104" s="146"/>
      <c r="BR104" s="146"/>
      <c r="BS104" s="146"/>
      <c r="BT104" s="146"/>
      <c r="BU104" s="146"/>
      <c r="BV104" s="146"/>
    </row>
    <row r="105" spans="63:74" x14ac:dyDescent="0.15">
      <c r="BK105" s="146"/>
      <c r="BL105" s="146"/>
      <c r="BM105" s="146"/>
      <c r="BN105" s="146"/>
      <c r="BO105" s="146"/>
      <c r="BP105" s="146"/>
      <c r="BQ105" s="146"/>
      <c r="BR105" s="146"/>
      <c r="BS105" s="146"/>
      <c r="BT105" s="146"/>
      <c r="BU105" s="146"/>
      <c r="BV105" s="146"/>
    </row>
    <row r="106" spans="63:74" x14ac:dyDescent="0.15">
      <c r="BK106" s="146"/>
      <c r="BL106" s="146"/>
      <c r="BM106" s="146"/>
      <c r="BN106" s="146"/>
      <c r="BO106" s="146"/>
      <c r="BP106" s="146"/>
      <c r="BQ106" s="146"/>
      <c r="BR106" s="146"/>
      <c r="BS106" s="146"/>
      <c r="BT106" s="146"/>
      <c r="BU106" s="146"/>
      <c r="BV106" s="146"/>
    </row>
    <row r="107" spans="63:74" x14ac:dyDescent="0.15">
      <c r="BK107" s="146"/>
      <c r="BL107" s="146"/>
      <c r="BM107" s="146"/>
      <c r="BN107" s="146"/>
      <c r="BO107" s="146"/>
      <c r="BP107" s="146"/>
      <c r="BQ107" s="146"/>
      <c r="BR107" s="146"/>
      <c r="BS107" s="146"/>
      <c r="BT107" s="146"/>
      <c r="BU107" s="146"/>
      <c r="BV107" s="146"/>
    </row>
    <row r="108" spans="63:74" x14ac:dyDescent="0.15">
      <c r="BK108" s="146"/>
      <c r="BL108" s="146"/>
      <c r="BM108" s="146"/>
      <c r="BN108" s="146"/>
      <c r="BO108" s="146"/>
      <c r="BP108" s="146"/>
      <c r="BQ108" s="146"/>
      <c r="BR108" s="146"/>
      <c r="BS108" s="146"/>
      <c r="BT108" s="146"/>
      <c r="BU108" s="146"/>
      <c r="BV108" s="146"/>
    </row>
    <row r="109" spans="63:74" x14ac:dyDescent="0.15">
      <c r="BK109" s="146"/>
      <c r="BL109" s="146"/>
      <c r="BM109" s="146"/>
      <c r="BN109" s="146"/>
      <c r="BO109" s="146"/>
      <c r="BP109" s="146"/>
      <c r="BQ109" s="146"/>
      <c r="BR109" s="146"/>
      <c r="BS109" s="146"/>
      <c r="BT109" s="146"/>
      <c r="BU109" s="146"/>
      <c r="BV109" s="146"/>
    </row>
    <row r="110" spans="63:74" x14ac:dyDescent="0.15">
      <c r="BK110" s="146"/>
      <c r="BL110" s="146"/>
      <c r="BM110" s="146"/>
      <c r="BN110" s="146"/>
      <c r="BO110" s="146"/>
      <c r="BP110" s="146"/>
      <c r="BQ110" s="146"/>
      <c r="BR110" s="146"/>
      <c r="BS110" s="146"/>
      <c r="BT110" s="146"/>
      <c r="BU110" s="146"/>
      <c r="BV110" s="146"/>
    </row>
    <row r="111" spans="63:74" x14ac:dyDescent="0.15">
      <c r="BK111" s="146"/>
      <c r="BL111" s="146"/>
      <c r="BM111" s="146"/>
      <c r="BN111" s="146"/>
      <c r="BO111" s="146"/>
      <c r="BP111" s="146"/>
      <c r="BQ111" s="146"/>
      <c r="BR111" s="146"/>
      <c r="BS111" s="146"/>
      <c r="BT111" s="146"/>
      <c r="BU111" s="146"/>
      <c r="BV111" s="146"/>
    </row>
    <row r="112" spans="63:74" x14ac:dyDescent="0.15">
      <c r="BK112" s="146"/>
      <c r="BL112" s="146"/>
      <c r="BM112" s="146"/>
      <c r="BN112" s="146"/>
      <c r="BO112" s="146"/>
      <c r="BP112" s="146"/>
      <c r="BQ112" s="146"/>
      <c r="BR112" s="146"/>
      <c r="BS112" s="146"/>
      <c r="BT112" s="146"/>
      <c r="BU112" s="146"/>
      <c r="BV112" s="146"/>
    </row>
    <row r="113" spans="63:74" x14ac:dyDescent="0.15">
      <c r="BK113" s="146"/>
      <c r="BL113" s="146"/>
      <c r="BM113" s="146"/>
      <c r="BN113" s="146"/>
      <c r="BO113" s="146"/>
      <c r="BP113" s="146"/>
      <c r="BQ113" s="146"/>
      <c r="BR113" s="146"/>
      <c r="BS113" s="146"/>
      <c r="BT113" s="146"/>
      <c r="BU113" s="146"/>
      <c r="BV113" s="146"/>
    </row>
    <row r="114" spans="63:74" x14ac:dyDescent="0.15">
      <c r="BK114" s="146"/>
      <c r="BL114" s="146"/>
      <c r="BM114" s="146"/>
      <c r="BN114" s="146"/>
      <c r="BO114" s="146"/>
      <c r="BP114" s="146"/>
      <c r="BQ114" s="146"/>
      <c r="BR114" s="146"/>
      <c r="BS114" s="146"/>
      <c r="BT114" s="146"/>
      <c r="BU114" s="146"/>
      <c r="BV114" s="146"/>
    </row>
    <row r="115" spans="63:74" x14ac:dyDescent="0.15">
      <c r="BK115" s="146"/>
      <c r="BL115" s="146"/>
      <c r="BM115" s="146"/>
      <c r="BN115" s="146"/>
      <c r="BO115" s="146"/>
      <c r="BP115" s="146"/>
      <c r="BQ115" s="146"/>
      <c r="BR115" s="146"/>
      <c r="BS115" s="146"/>
      <c r="BT115" s="146"/>
      <c r="BU115" s="146"/>
      <c r="BV115" s="146"/>
    </row>
    <row r="116" spans="63:74" x14ac:dyDescent="0.15">
      <c r="BK116" s="146"/>
      <c r="BL116" s="146"/>
      <c r="BM116" s="146"/>
      <c r="BN116" s="146"/>
      <c r="BO116" s="146"/>
      <c r="BP116" s="146"/>
      <c r="BQ116" s="146"/>
      <c r="BR116" s="146"/>
      <c r="BS116" s="146"/>
      <c r="BT116" s="146"/>
      <c r="BU116" s="146"/>
      <c r="BV116" s="146"/>
    </row>
    <row r="117" spans="63:74" x14ac:dyDescent="0.15">
      <c r="BK117" s="146"/>
      <c r="BL117" s="146"/>
      <c r="BM117" s="146"/>
      <c r="BN117" s="146"/>
      <c r="BO117" s="146"/>
      <c r="BP117" s="146"/>
      <c r="BQ117" s="146"/>
      <c r="BR117" s="146"/>
      <c r="BS117" s="146"/>
      <c r="BT117" s="146"/>
      <c r="BU117" s="146"/>
      <c r="BV117" s="146"/>
    </row>
    <row r="118" spans="63:74" x14ac:dyDescent="0.15">
      <c r="BK118" s="146"/>
      <c r="BL118" s="146"/>
      <c r="BM118" s="146"/>
      <c r="BN118" s="146"/>
      <c r="BO118" s="146"/>
      <c r="BP118" s="146"/>
      <c r="BQ118" s="146"/>
      <c r="BR118" s="146"/>
      <c r="BS118" s="146"/>
      <c r="BT118" s="146"/>
      <c r="BU118" s="146"/>
      <c r="BV118" s="146"/>
    </row>
    <row r="119" spans="63:74" x14ac:dyDescent="0.15">
      <c r="BK119" s="146"/>
      <c r="BL119" s="146"/>
      <c r="BM119" s="146"/>
      <c r="BN119" s="146"/>
      <c r="BO119" s="146"/>
      <c r="BP119" s="146"/>
      <c r="BQ119" s="146"/>
      <c r="BR119" s="146"/>
      <c r="BS119" s="146"/>
      <c r="BT119" s="146"/>
      <c r="BU119" s="146"/>
      <c r="BV119" s="146"/>
    </row>
    <row r="120" spans="63:74" x14ac:dyDescent="0.15">
      <c r="BK120" s="146"/>
      <c r="BL120" s="146"/>
      <c r="BM120" s="146"/>
      <c r="BN120" s="146"/>
      <c r="BO120" s="146"/>
      <c r="BP120" s="146"/>
      <c r="BQ120" s="146"/>
      <c r="BR120" s="146"/>
      <c r="BS120" s="146"/>
      <c r="BT120" s="146"/>
      <c r="BU120" s="146"/>
      <c r="BV120" s="146"/>
    </row>
    <row r="121" spans="63:74" x14ac:dyDescent="0.15">
      <c r="BK121" s="146"/>
      <c r="BL121" s="146"/>
      <c r="BM121" s="146"/>
      <c r="BN121" s="146"/>
      <c r="BO121" s="146"/>
      <c r="BP121" s="146"/>
      <c r="BQ121" s="146"/>
      <c r="BR121" s="146"/>
      <c r="BS121" s="146"/>
      <c r="BT121" s="146"/>
      <c r="BU121" s="146"/>
      <c r="BV121" s="146"/>
    </row>
    <row r="122" spans="63:74" x14ac:dyDescent="0.15">
      <c r="BK122" s="146"/>
      <c r="BL122" s="146"/>
      <c r="BM122" s="146"/>
      <c r="BN122" s="146"/>
      <c r="BO122" s="146"/>
      <c r="BP122" s="146"/>
      <c r="BQ122" s="146"/>
      <c r="BR122" s="146"/>
      <c r="BS122" s="146"/>
      <c r="BT122" s="146"/>
      <c r="BU122" s="146"/>
      <c r="BV122" s="146"/>
    </row>
    <row r="123" spans="63:74" x14ac:dyDescent="0.15">
      <c r="BK123" s="146"/>
      <c r="BL123" s="146"/>
      <c r="BM123" s="146"/>
      <c r="BN123" s="146"/>
      <c r="BO123" s="146"/>
      <c r="BP123" s="146"/>
      <c r="BQ123" s="146"/>
      <c r="BR123" s="146"/>
      <c r="BS123" s="146"/>
      <c r="BT123" s="146"/>
      <c r="BU123" s="146"/>
      <c r="BV123" s="146"/>
    </row>
    <row r="124" spans="63:74" x14ac:dyDescent="0.15">
      <c r="BK124" s="146"/>
      <c r="BL124" s="146"/>
      <c r="BM124" s="146"/>
      <c r="BN124" s="146"/>
      <c r="BO124" s="146"/>
      <c r="BP124" s="146"/>
      <c r="BQ124" s="146"/>
      <c r="BR124" s="146"/>
      <c r="BS124" s="146"/>
      <c r="BT124" s="146"/>
      <c r="BU124" s="146"/>
      <c r="BV124" s="146"/>
    </row>
    <row r="125" spans="63:74" x14ac:dyDescent="0.15">
      <c r="BK125" s="146"/>
      <c r="BL125" s="146"/>
      <c r="BM125" s="146"/>
      <c r="BN125" s="146"/>
      <c r="BO125" s="146"/>
      <c r="BP125" s="146"/>
      <c r="BQ125" s="146"/>
      <c r="BR125" s="146"/>
      <c r="BS125" s="146"/>
      <c r="BT125" s="146"/>
      <c r="BU125" s="146"/>
      <c r="BV125" s="146"/>
    </row>
    <row r="126" spans="63:74" x14ac:dyDescent="0.15">
      <c r="BK126" s="146"/>
      <c r="BL126" s="146"/>
      <c r="BM126" s="146"/>
      <c r="BN126" s="146"/>
      <c r="BO126" s="146"/>
      <c r="BP126" s="146"/>
      <c r="BQ126" s="146"/>
      <c r="BR126" s="146"/>
      <c r="BS126" s="146"/>
      <c r="BT126" s="146"/>
      <c r="BU126" s="146"/>
      <c r="BV126" s="146"/>
    </row>
    <row r="127" spans="63:74" x14ac:dyDescent="0.15">
      <c r="BK127" s="146"/>
      <c r="BL127" s="146"/>
      <c r="BM127" s="146"/>
      <c r="BN127" s="146"/>
      <c r="BO127" s="146"/>
      <c r="BP127" s="146"/>
      <c r="BQ127" s="146"/>
      <c r="BR127" s="146"/>
      <c r="BS127" s="146"/>
      <c r="BT127" s="146"/>
      <c r="BU127" s="146"/>
      <c r="BV127" s="146"/>
    </row>
    <row r="128" spans="63:74" x14ac:dyDescent="0.15">
      <c r="BK128" s="146"/>
      <c r="BL128" s="146"/>
      <c r="BM128" s="146"/>
      <c r="BN128" s="146"/>
      <c r="BO128" s="146"/>
      <c r="BP128" s="146"/>
      <c r="BQ128" s="146"/>
      <c r="BR128" s="146"/>
      <c r="BS128" s="146"/>
      <c r="BT128" s="146"/>
      <c r="BU128" s="146"/>
      <c r="BV128" s="146"/>
    </row>
  </sheetData>
  <mergeCells count="19">
    <mergeCell ref="B40:Q40"/>
    <mergeCell ref="B41:Q41"/>
    <mergeCell ref="B30:Q30"/>
    <mergeCell ref="B34:R34"/>
    <mergeCell ref="B33:Q33"/>
    <mergeCell ref="B35:Q35"/>
    <mergeCell ref="B36:Q36"/>
    <mergeCell ref="B37:Q37"/>
    <mergeCell ref="B39:Q39"/>
    <mergeCell ref="AY3:BJ3"/>
    <mergeCell ref="BK3:BV3"/>
    <mergeCell ref="B31:Q31"/>
    <mergeCell ref="B32:Q32"/>
    <mergeCell ref="A1:A2"/>
    <mergeCell ref="B1:AL1"/>
    <mergeCell ref="C3:N3"/>
    <mergeCell ref="O3:Z3"/>
    <mergeCell ref="AA3:AL3"/>
    <mergeCell ref="AM3:AX3"/>
  </mergeCells>
  <phoneticPr fontId="51" type="noConversion"/>
  <hyperlinks>
    <hyperlink ref="A1:A2" location="Contents!A1" display="Table of Contents" xr:uid="{914F9250-91DC-41F8-B473-F2E97645EB18}"/>
  </hyperlinks>
  <pageMargins left="0.25" right="0.25" top="0.25" bottom="0.25" header="0.5" footer="0.5"/>
  <pageSetup scale="80"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syncVertical="1" syncRef="C5" transitionEvaluation="1" transitionEntry="1">
    <pageSetUpPr fitToPage="1"/>
  </sheetPr>
  <dimension ref="A1:BV145"/>
  <sheetViews>
    <sheetView showGridLines="0" zoomScaleNormal="100" workbookViewId="0">
      <pane xSplit="2" ySplit="4" topLeftCell="C5" activePane="bottomRight" state="frozen"/>
      <selection activeCell="BF1" sqref="BF1"/>
      <selection pane="topRight" activeCell="BF1" sqref="BF1"/>
      <selection pane="bottomLeft" activeCell="BF1" sqref="BF1"/>
      <selection pane="bottomRight" activeCell="B1" sqref="B1:AL1"/>
    </sheetView>
  </sheetViews>
  <sheetFormatPr defaultColWidth="9.5703125" defaultRowHeight="11.25" x14ac:dyDescent="0.2"/>
  <cols>
    <col min="1" max="1" width="10.5703125" style="7" bestFit="1" customWidth="1"/>
    <col min="2" max="2" width="56.5703125" style="7" customWidth="1"/>
    <col min="3" max="12" width="6.5703125" style="7" customWidth="1"/>
    <col min="13" max="13" width="7.42578125" style="7" customWidth="1"/>
    <col min="14" max="50" width="6.5703125" style="7" customWidth="1"/>
    <col min="51" max="55" width="6.5703125" style="823" customWidth="1"/>
    <col min="56" max="58" width="6.5703125" style="632" customWidth="1"/>
    <col min="59" max="61" width="6.5703125" style="823" customWidth="1"/>
    <col min="62" max="62" width="6.5703125" style="131" customWidth="1"/>
    <col min="63" max="74" width="6.5703125" style="7" customWidth="1"/>
    <col min="75" max="16384" width="9.5703125" style="7"/>
  </cols>
  <sheetData>
    <row r="1" spans="1:74" ht="12.75" x14ac:dyDescent="0.2">
      <c r="A1" s="996" t="s">
        <v>478</v>
      </c>
      <c r="B1" s="998" t="s">
        <v>141</v>
      </c>
      <c r="C1" s="995"/>
      <c r="D1" s="995"/>
      <c r="E1" s="995"/>
      <c r="F1" s="995"/>
      <c r="G1" s="995"/>
      <c r="H1" s="995"/>
      <c r="I1" s="995"/>
      <c r="J1" s="995"/>
      <c r="K1" s="995"/>
      <c r="L1" s="995"/>
      <c r="M1" s="995"/>
      <c r="N1" s="995"/>
      <c r="O1" s="995"/>
      <c r="P1" s="995"/>
      <c r="Q1" s="995"/>
      <c r="R1" s="995"/>
      <c r="S1" s="995"/>
      <c r="T1" s="995"/>
      <c r="U1" s="995"/>
      <c r="V1" s="995"/>
      <c r="W1" s="995"/>
      <c r="X1" s="995"/>
      <c r="Y1" s="995"/>
      <c r="Z1" s="995"/>
      <c r="AA1" s="995"/>
      <c r="AB1" s="995"/>
      <c r="AC1" s="995"/>
      <c r="AD1" s="995"/>
      <c r="AE1" s="995"/>
      <c r="AF1" s="995"/>
      <c r="AG1" s="995"/>
      <c r="AH1" s="995"/>
      <c r="AI1" s="995"/>
      <c r="AJ1" s="995"/>
      <c r="AK1" s="995"/>
      <c r="AL1" s="995"/>
    </row>
    <row r="2" spans="1:74" s="8" customFormat="1" ht="12.75" x14ac:dyDescent="0.2">
      <c r="A2" s="997"/>
      <c r="B2" s="222" t="str">
        <f>"U.S. Energy Information Administration  |  Short-Term Energy Outlook  - "&amp;Dates!D1</f>
        <v>U.S. Energy Information Administration  |  Short-Term Energy Outlook  - March 2026</v>
      </c>
      <c r="C2" s="223"/>
      <c r="D2" s="223"/>
      <c r="E2" s="223"/>
      <c r="F2" s="223"/>
      <c r="G2" s="223"/>
      <c r="H2" s="223"/>
      <c r="I2" s="223"/>
      <c r="J2" s="223"/>
      <c r="K2" s="223"/>
      <c r="L2" s="223"/>
      <c r="M2" s="223"/>
      <c r="N2" s="223"/>
      <c r="O2" s="223"/>
      <c r="P2" s="223"/>
      <c r="Q2" s="223"/>
      <c r="R2" s="223"/>
      <c r="S2" s="223"/>
      <c r="T2" s="223"/>
      <c r="U2" s="223"/>
      <c r="V2" s="223"/>
      <c r="W2" s="223"/>
      <c r="X2" s="223"/>
      <c r="Y2" s="223"/>
      <c r="Z2" s="223"/>
      <c r="AA2" s="223"/>
      <c r="AB2" s="223"/>
      <c r="AC2" s="223"/>
      <c r="AD2" s="223"/>
      <c r="AE2" s="223"/>
      <c r="AF2" s="223"/>
      <c r="AG2" s="223"/>
      <c r="AH2" s="223"/>
      <c r="AI2" s="223"/>
      <c r="AJ2" s="223"/>
      <c r="AK2" s="223"/>
      <c r="AL2" s="223"/>
      <c r="AY2" s="824"/>
      <c r="AZ2" s="824"/>
      <c r="BA2" s="824"/>
      <c r="BB2" s="824"/>
      <c r="BC2" s="824"/>
      <c r="BD2" s="327"/>
      <c r="BE2" s="327"/>
      <c r="BF2" s="327"/>
      <c r="BG2" s="824"/>
      <c r="BH2" s="824"/>
      <c r="BI2" s="824"/>
      <c r="BJ2" s="152"/>
    </row>
    <row r="3" spans="1:74" ht="12.75" x14ac:dyDescent="0.2">
      <c r="A3" s="316" t="s">
        <v>760</v>
      </c>
      <c r="B3" s="9"/>
      <c r="C3" s="999">
        <f>Dates!D3</f>
        <v>2022</v>
      </c>
      <c r="D3" s="991"/>
      <c r="E3" s="991"/>
      <c r="F3" s="991"/>
      <c r="G3" s="991"/>
      <c r="H3" s="991"/>
      <c r="I3" s="991"/>
      <c r="J3" s="991"/>
      <c r="K3" s="991"/>
      <c r="L3" s="991"/>
      <c r="M3" s="991"/>
      <c r="N3" s="992"/>
      <c r="O3" s="999">
        <f>C3+1</f>
        <v>2023</v>
      </c>
      <c r="P3" s="1000"/>
      <c r="Q3" s="1000"/>
      <c r="R3" s="1000"/>
      <c r="S3" s="1000"/>
      <c r="T3" s="1000"/>
      <c r="U3" s="1000"/>
      <c r="V3" s="1000"/>
      <c r="W3" s="1000"/>
      <c r="X3" s="991"/>
      <c r="Y3" s="991"/>
      <c r="Z3" s="992"/>
      <c r="AA3" s="988">
        <f>O3+1</f>
        <v>2024</v>
      </c>
      <c r="AB3" s="991"/>
      <c r="AC3" s="991"/>
      <c r="AD3" s="991"/>
      <c r="AE3" s="991"/>
      <c r="AF3" s="991"/>
      <c r="AG3" s="991"/>
      <c r="AH3" s="991"/>
      <c r="AI3" s="991"/>
      <c r="AJ3" s="991"/>
      <c r="AK3" s="991"/>
      <c r="AL3" s="992"/>
      <c r="AM3" s="988">
        <f>AA3+1</f>
        <v>2025</v>
      </c>
      <c r="AN3" s="991"/>
      <c r="AO3" s="991"/>
      <c r="AP3" s="991"/>
      <c r="AQ3" s="991"/>
      <c r="AR3" s="991"/>
      <c r="AS3" s="991"/>
      <c r="AT3" s="991"/>
      <c r="AU3" s="991"/>
      <c r="AV3" s="991"/>
      <c r="AW3" s="991"/>
      <c r="AX3" s="992"/>
      <c r="AY3" s="988">
        <f>AM3+1</f>
        <v>2026</v>
      </c>
      <c r="AZ3" s="989"/>
      <c r="BA3" s="989"/>
      <c r="BB3" s="989"/>
      <c r="BC3" s="989"/>
      <c r="BD3" s="989"/>
      <c r="BE3" s="989"/>
      <c r="BF3" s="989"/>
      <c r="BG3" s="989"/>
      <c r="BH3" s="989"/>
      <c r="BI3" s="989"/>
      <c r="BJ3" s="990"/>
      <c r="BK3" s="988">
        <f>AY3+1</f>
        <v>2027</v>
      </c>
      <c r="BL3" s="991"/>
      <c r="BM3" s="991"/>
      <c r="BN3" s="991"/>
      <c r="BO3" s="991"/>
      <c r="BP3" s="991"/>
      <c r="BQ3" s="991"/>
      <c r="BR3" s="991"/>
      <c r="BS3" s="991"/>
      <c r="BT3" s="991"/>
      <c r="BU3" s="991"/>
      <c r="BV3" s="992"/>
    </row>
    <row r="4" spans="1:74" x14ac:dyDescent="0.2">
      <c r="A4" s="322" t="str">
        <f>TEXT(Dates!$D$2,"dddd, mmmm d, yyyy")</f>
        <v>Monday, March 9, 2026</v>
      </c>
      <c r="B4" s="11"/>
      <c r="C4" s="12" t="s">
        <v>214</v>
      </c>
      <c r="D4" s="12" t="s">
        <v>215</v>
      </c>
      <c r="E4" s="12" t="s">
        <v>216</v>
      </c>
      <c r="F4" s="12" t="s">
        <v>217</v>
      </c>
      <c r="G4" s="12" t="s">
        <v>218</v>
      </c>
      <c r="H4" s="12" t="s">
        <v>219</v>
      </c>
      <c r="I4" s="12" t="s">
        <v>220</v>
      </c>
      <c r="J4" s="12" t="s">
        <v>221</v>
      </c>
      <c r="K4" s="12" t="s">
        <v>222</v>
      </c>
      <c r="L4" s="12" t="s">
        <v>223</v>
      </c>
      <c r="M4" s="12" t="s">
        <v>224</v>
      </c>
      <c r="N4" s="12" t="s">
        <v>225</v>
      </c>
      <c r="O4" s="12" t="s">
        <v>214</v>
      </c>
      <c r="P4" s="12" t="s">
        <v>215</v>
      </c>
      <c r="Q4" s="12" t="s">
        <v>216</v>
      </c>
      <c r="R4" s="12" t="s">
        <v>217</v>
      </c>
      <c r="S4" s="12" t="s">
        <v>218</v>
      </c>
      <c r="T4" s="12" t="s">
        <v>219</v>
      </c>
      <c r="U4" s="12" t="s">
        <v>220</v>
      </c>
      <c r="V4" s="12" t="s">
        <v>221</v>
      </c>
      <c r="W4" s="12" t="s">
        <v>222</v>
      </c>
      <c r="X4" s="12" t="s">
        <v>223</v>
      </c>
      <c r="Y4" s="12" t="s">
        <v>224</v>
      </c>
      <c r="Z4" s="12" t="s">
        <v>225</v>
      </c>
      <c r="AA4" s="12" t="s">
        <v>214</v>
      </c>
      <c r="AB4" s="12" t="s">
        <v>215</v>
      </c>
      <c r="AC4" s="12" t="s">
        <v>216</v>
      </c>
      <c r="AD4" s="12" t="s">
        <v>217</v>
      </c>
      <c r="AE4" s="12" t="s">
        <v>218</v>
      </c>
      <c r="AF4" s="12" t="s">
        <v>219</v>
      </c>
      <c r="AG4" s="12" t="s">
        <v>220</v>
      </c>
      <c r="AH4" s="12" t="s">
        <v>221</v>
      </c>
      <c r="AI4" s="12" t="s">
        <v>222</v>
      </c>
      <c r="AJ4" s="12" t="s">
        <v>223</v>
      </c>
      <c r="AK4" s="12" t="s">
        <v>224</v>
      </c>
      <c r="AL4" s="12" t="s">
        <v>225</v>
      </c>
      <c r="AM4" s="12" t="s">
        <v>214</v>
      </c>
      <c r="AN4" s="12" t="s">
        <v>215</v>
      </c>
      <c r="AO4" s="12" t="s">
        <v>216</v>
      </c>
      <c r="AP4" s="12" t="s">
        <v>217</v>
      </c>
      <c r="AQ4" s="12" t="s">
        <v>218</v>
      </c>
      <c r="AR4" s="12" t="s">
        <v>219</v>
      </c>
      <c r="AS4" s="12" t="s">
        <v>220</v>
      </c>
      <c r="AT4" s="12" t="s">
        <v>221</v>
      </c>
      <c r="AU4" s="12" t="s">
        <v>222</v>
      </c>
      <c r="AV4" s="12" t="s">
        <v>223</v>
      </c>
      <c r="AW4" s="12" t="s">
        <v>224</v>
      </c>
      <c r="AX4" s="12" t="s">
        <v>225</v>
      </c>
      <c r="AY4" s="633" t="s">
        <v>214</v>
      </c>
      <c r="AZ4" s="633" t="s">
        <v>215</v>
      </c>
      <c r="BA4" s="633" t="s">
        <v>216</v>
      </c>
      <c r="BB4" s="633" t="s">
        <v>217</v>
      </c>
      <c r="BC4" s="633" t="s">
        <v>218</v>
      </c>
      <c r="BD4" s="633" t="s">
        <v>219</v>
      </c>
      <c r="BE4" s="633" t="s">
        <v>220</v>
      </c>
      <c r="BF4" s="633" t="s">
        <v>221</v>
      </c>
      <c r="BG4" s="633" t="s">
        <v>222</v>
      </c>
      <c r="BH4" s="633" t="s">
        <v>223</v>
      </c>
      <c r="BI4" s="633" t="s">
        <v>224</v>
      </c>
      <c r="BJ4" s="12" t="s">
        <v>225</v>
      </c>
      <c r="BK4" s="12" t="s">
        <v>214</v>
      </c>
      <c r="BL4" s="12" t="s">
        <v>215</v>
      </c>
      <c r="BM4" s="12" t="s">
        <v>216</v>
      </c>
      <c r="BN4" s="12" t="s">
        <v>217</v>
      </c>
      <c r="BO4" s="12" t="s">
        <v>218</v>
      </c>
      <c r="BP4" s="12" t="s">
        <v>219</v>
      </c>
      <c r="BQ4" s="12" t="s">
        <v>220</v>
      </c>
      <c r="BR4" s="12" t="s">
        <v>221</v>
      </c>
      <c r="BS4" s="12" t="s">
        <v>222</v>
      </c>
      <c r="BT4" s="12" t="s">
        <v>223</v>
      </c>
      <c r="BU4" s="12" t="s">
        <v>224</v>
      </c>
      <c r="BV4" s="12" t="s">
        <v>225</v>
      </c>
    </row>
    <row r="5" spans="1:74" ht="11.1" customHeight="1" x14ac:dyDescent="0.2">
      <c r="A5" s="13"/>
      <c r="B5" s="14" t="s">
        <v>753</v>
      </c>
      <c r="C5" s="340"/>
      <c r="D5" s="340"/>
      <c r="E5" s="340"/>
      <c r="F5" s="340"/>
      <c r="G5" s="340"/>
      <c r="H5" s="340"/>
      <c r="I5" s="340"/>
      <c r="J5" s="340"/>
      <c r="K5" s="340"/>
      <c r="L5" s="340"/>
      <c r="M5" s="340"/>
      <c r="N5" s="340"/>
      <c r="O5" s="340"/>
      <c r="P5" s="340"/>
      <c r="Q5" s="340"/>
      <c r="R5" s="340"/>
      <c r="S5" s="340"/>
      <c r="T5" s="340"/>
      <c r="U5" s="340"/>
      <c r="V5" s="340"/>
      <c r="W5" s="340"/>
      <c r="X5" s="340"/>
      <c r="Y5" s="340"/>
      <c r="Z5" s="340"/>
      <c r="AA5" s="340"/>
      <c r="AB5" s="340"/>
      <c r="AC5" s="340"/>
      <c r="AD5" s="340"/>
      <c r="AE5" s="340"/>
      <c r="AF5" s="340"/>
      <c r="AG5" s="340"/>
      <c r="AH5" s="340"/>
      <c r="AI5" s="340"/>
      <c r="AJ5" s="340"/>
      <c r="AK5" s="340"/>
      <c r="AL5" s="340"/>
      <c r="AM5" s="340"/>
      <c r="AN5" s="340"/>
      <c r="AO5" s="340"/>
      <c r="AP5" s="340"/>
      <c r="AQ5" s="340"/>
      <c r="AR5" s="340"/>
      <c r="AS5" s="340"/>
      <c r="AT5" s="340"/>
      <c r="AU5" s="340"/>
      <c r="AV5" s="340"/>
      <c r="AW5" s="340"/>
      <c r="AX5" s="340"/>
      <c r="AY5" s="895"/>
      <c r="AZ5" s="895"/>
      <c r="BA5" s="856"/>
      <c r="BB5" s="856"/>
      <c r="BC5" s="856"/>
      <c r="BD5" s="857"/>
      <c r="BE5" s="857"/>
      <c r="BF5" s="857"/>
      <c r="BG5" s="857"/>
      <c r="BH5" s="350"/>
      <c r="BI5" s="350"/>
      <c r="BJ5" s="350"/>
      <c r="BK5" s="350"/>
      <c r="BL5" s="350"/>
      <c r="BM5" s="350"/>
      <c r="BN5" s="350"/>
      <c r="BO5" s="350"/>
      <c r="BP5" s="350"/>
      <c r="BQ5" s="350"/>
      <c r="BR5" s="350"/>
      <c r="BS5" s="350"/>
      <c r="BT5" s="350"/>
      <c r="BU5" s="350"/>
      <c r="BV5" s="350"/>
    </row>
    <row r="6" spans="1:74" ht="11.1" customHeight="1" x14ac:dyDescent="0.2">
      <c r="A6" s="13"/>
      <c r="B6" s="14"/>
      <c r="C6" s="340"/>
      <c r="D6" s="340"/>
      <c r="E6" s="340"/>
      <c r="F6" s="340"/>
      <c r="G6" s="340"/>
      <c r="H6" s="340"/>
      <c r="I6" s="340"/>
      <c r="J6" s="340"/>
      <c r="K6" s="340"/>
      <c r="L6" s="340"/>
      <c r="M6" s="340"/>
      <c r="N6" s="340"/>
      <c r="O6" s="340"/>
      <c r="P6" s="340"/>
      <c r="Q6" s="340"/>
      <c r="R6" s="340"/>
      <c r="S6" s="340"/>
      <c r="T6" s="340"/>
      <c r="U6" s="340"/>
      <c r="V6" s="340"/>
      <c r="W6" s="340"/>
      <c r="X6" s="340"/>
      <c r="Y6" s="340"/>
      <c r="Z6" s="340"/>
      <c r="AA6" s="340"/>
      <c r="AB6" s="340"/>
      <c r="AC6" s="340"/>
      <c r="AD6" s="340"/>
      <c r="AE6" s="340"/>
      <c r="AF6" s="340"/>
      <c r="AG6" s="340"/>
      <c r="AH6" s="340"/>
      <c r="AI6" s="340"/>
      <c r="AJ6" s="340"/>
      <c r="AK6" s="340"/>
      <c r="AL6" s="340"/>
      <c r="AM6" s="340"/>
      <c r="AN6" s="340"/>
      <c r="AO6" s="340"/>
      <c r="AP6" s="340"/>
      <c r="AQ6" s="340"/>
      <c r="AR6" s="340"/>
      <c r="AS6" s="340"/>
      <c r="AT6" s="340"/>
      <c r="AU6" s="340"/>
      <c r="AV6" s="340"/>
      <c r="AW6" s="340"/>
      <c r="AX6" s="340"/>
      <c r="AY6" s="895"/>
      <c r="AZ6" s="895"/>
      <c r="BA6" s="856"/>
      <c r="BB6" s="856"/>
      <c r="BC6" s="856"/>
      <c r="BD6" s="857"/>
      <c r="BE6" s="857"/>
      <c r="BF6" s="857"/>
      <c r="BG6" s="857"/>
      <c r="BH6" s="350"/>
      <c r="BI6" s="350"/>
      <c r="BJ6" s="350"/>
      <c r="BK6" s="350"/>
      <c r="BL6" s="350"/>
      <c r="BM6" s="350" t="s">
        <v>540</v>
      </c>
      <c r="BN6" s="350"/>
      <c r="BO6" s="350"/>
      <c r="BP6" s="350"/>
      <c r="BQ6" s="350"/>
      <c r="BR6" s="350"/>
      <c r="BS6" s="350"/>
      <c r="BT6" s="350"/>
      <c r="BU6" s="350"/>
      <c r="BV6" s="350"/>
    </row>
    <row r="7" spans="1:74" ht="11.1" customHeight="1" x14ac:dyDescent="0.2">
      <c r="A7" s="13"/>
      <c r="B7" s="361" t="s">
        <v>63</v>
      </c>
      <c r="C7" s="340"/>
      <c r="D7" s="340"/>
      <c r="E7" s="340"/>
      <c r="F7" s="340"/>
      <c r="G7" s="340"/>
      <c r="H7" s="340"/>
      <c r="I7" s="340"/>
      <c r="J7" s="340"/>
      <c r="K7" s="340"/>
      <c r="L7" s="340"/>
      <c r="M7" s="340"/>
      <c r="N7" s="340"/>
      <c r="O7" s="340"/>
      <c r="P7" s="340"/>
      <c r="Q7" s="340"/>
      <c r="R7" s="340"/>
      <c r="S7" s="340"/>
      <c r="T7" s="340"/>
      <c r="U7" s="340"/>
      <c r="V7" s="340"/>
      <c r="W7" s="340"/>
      <c r="X7" s="340"/>
      <c r="Y7" s="340"/>
      <c r="Z7" s="340"/>
      <c r="AA7" s="340"/>
      <c r="AB7" s="340"/>
      <c r="AC7" s="340"/>
      <c r="AD7" s="340"/>
      <c r="AE7" s="340"/>
      <c r="AF7" s="340"/>
      <c r="AG7" s="340"/>
      <c r="AH7" s="340"/>
      <c r="AI7" s="340"/>
      <c r="AJ7" s="340"/>
      <c r="AK7" s="340"/>
      <c r="AL7" s="340"/>
      <c r="AM7" s="340"/>
      <c r="AN7" s="340"/>
      <c r="AO7" s="340"/>
      <c r="AP7" s="340"/>
      <c r="AQ7" s="340"/>
      <c r="AR7" s="340"/>
      <c r="AS7" s="340"/>
      <c r="AT7" s="340"/>
      <c r="AU7" s="340"/>
      <c r="AV7" s="340"/>
      <c r="AW7" s="340"/>
      <c r="AX7" s="340"/>
      <c r="AY7" s="895"/>
      <c r="AZ7" s="905"/>
      <c r="BA7" s="856"/>
      <c r="BB7" s="856"/>
      <c r="BC7" s="856"/>
      <c r="BD7" s="857"/>
      <c r="BE7" s="857"/>
      <c r="BF7" s="857"/>
      <c r="BG7" s="857"/>
      <c r="BH7" s="350"/>
      <c r="BI7" s="350"/>
      <c r="BJ7" s="350"/>
      <c r="BK7" s="350"/>
      <c r="BL7" s="350"/>
      <c r="BM7" s="350"/>
      <c r="BN7" s="350"/>
      <c r="BO7" s="350"/>
      <c r="BP7" s="350"/>
      <c r="BQ7" s="350"/>
      <c r="BR7" s="350"/>
      <c r="BS7" s="351"/>
      <c r="BT7" s="350"/>
      <c r="BU7" s="350"/>
      <c r="BV7" s="350"/>
    </row>
    <row r="8" spans="1:74" ht="11.1" customHeight="1" x14ac:dyDescent="0.2">
      <c r="A8" s="13" t="s">
        <v>232</v>
      </c>
      <c r="B8" s="362" t="s">
        <v>52</v>
      </c>
      <c r="C8" s="341">
        <v>11.450569</v>
      </c>
      <c r="D8" s="341">
        <v>11.465123999999999</v>
      </c>
      <c r="E8" s="341">
        <v>11.888377999999999</v>
      </c>
      <c r="F8" s="341">
        <v>11.82958</v>
      </c>
      <c r="G8" s="341">
        <v>11.757607</v>
      </c>
      <c r="H8" s="341">
        <v>11.919069</v>
      </c>
      <c r="I8" s="341">
        <v>12.008948</v>
      </c>
      <c r="J8" s="341">
        <v>12.134452</v>
      </c>
      <c r="K8" s="341">
        <v>12.429211</v>
      </c>
      <c r="L8" s="341">
        <v>12.441943</v>
      </c>
      <c r="M8" s="341">
        <v>12.493145</v>
      </c>
      <c r="N8" s="341">
        <v>12.201518</v>
      </c>
      <c r="O8" s="341">
        <v>12.640105</v>
      </c>
      <c r="P8" s="341">
        <v>12.620922999999999</v>
      </c>
      <c r="Q8" s="341">
        <v>12.867153999999999</v>
      </c>
      <c r="R8" s="341">
        <v>12.734163000000001</v>
      </c>
      <c r="S8" s="341">
        <v>12.73226</v>
      </c>
      <c r="T8" s="341">
        <v>12.787032999999999</v>
      </c>
      <c r="U8" s="341">
        <v>12.912464</v>
      </c>
      <c r="V8" s="341">
        <v>12.999148999999999</v>
      </c>
      <c r="W8" s="341">
        <v>13.17794</v>
      </c>
      <c r="X8" s="341">
        <v>13.213355</v>
      </c>
      <c r="Y8" s="341">
        <v>13.315652999999999</v>
      </c>
      <c r="Z8" s="341">
        <v>13.29698</v>
      </c>
      <c r="AA8" s="341">
        <v>12.517327999999999</v>
      </c>
      <c r="AB8" s="341">
        <v>13.128899000000001</v>
      </c>
      <c r="AC8" s="341">
        <v>13.190308999999999</v>
      </c>
      <c r="AD8" s="341">
        <v>13.313839</v>
      </c>
      <c r="AE8" s="341">
        <v>13.256073000000001</v>
      </c>
      <c r="AF8" s="341">
        <v>13.251652</v>
      </c>
      <c r="AG8" s="341">
        <v>13.21224</v>
      </c>
      <c r="AH8" s="341">
        <v>13.41051</v>
      </c>
      <c r="AI8" s="341">
        <v>13.170586</v>
      </c>
      <c r="AJ8" s="341">
        <v>13.529911999999999</v>
      </c>
      <c r="AK8" s="341">
        <v>13.395830999999999</v>
      </c>
      <c r="AL8" s="341">
        <v>13.437274</v>
      </c>
      <c r="AM8" s="341">
        <v>13.140373</v>
      </c>
      <c r="AN8" s="341">
        <v>13.239549999999999</v>
      </c>
      <c r="AO8" s="341">
        <v>13.452956</v>
      </c>
      <c r="AP8" s="341">
        <v>13.465611000000001</v>
      </c>
      <c r="AQ8" s="341">
        <v>13.446565</v>
      </c>
      <c r="AR8" s="341">
        <v>13.610484</v>
      </c>
      <c r="AS8" s="341">
        <v>13.707281</v>
      </c>
      <c r="AT8" s="341">
        <v>13.810121000000001</v>
      </c>
      <c r="AU8" s="341">
        <v>13.828156</v>
      </c>
      <c r="AV8" s="341">
        <v>13.863763000000001</v>
      </c>
      <c r="AW8" s="341">
        <v>13.788221</v>
      </c>
      <c r="AX8" s="341">
        <v>13.654915000000001</v>
      </c>
      <c r="AY8" s="896">
        <v>13.571340302999999</v>
      </c>
      <c r="AZ8" s="896">
        <v>13.695842493000001</v>
      </c>
      <c r="BA8" s="352">
        <v>13.719290000000001</v>
      </c>
      <c r="BB8" s="352">
        <v>13.684229999999999</v>
      </c>
      <c r="BC8" s="352">
        <v>13.61684</v>
      </c>
      <c r="BD8" s="352">
        <v>13.568709999999999</v>
      </c>
      <c r="BE8" s="352">
        <v>13.5</v>
      </c>
      <c r="BF8" s="352">
        <v>13.47101</v>
      </c>
      <c r="BG8" s="352">
        <v>13.35506</v>
      </c>
      <c r="BH8" s="352">
        <v>13.518190000000001</v>
      </c>
      <c r="BI8" s="352">
        <v>13.756019999999999</v>
      </c>
      <c r="BJ8" s="352">
        <v>13.8889</v>
      </c>
      <c r="BK8" s="352">
        <v>13.930440000000001</v>
      </c>
      <c r="BL8" s="352">
        <v>13.857229999999999</v>
      </c>
      <c r="BM8" s="352">
        <v>13.94904</v>
      </c>
      <c r="BN8" s="352">
        <v>13.93037</v>
      </c>
      <c r="BO8" s="352">
        <v>13.89298</v>
      </c>
      <c r="BP8" s="352">
        <v>13.85535</v>
      </c>
      <c r="BQ8" s="352">
        <v>13.784990000000001</v>
      </c>
      <c r="BR8" s="352">
        <v>13.767939999999999</v>
      </c>
      <c r="BS8" s="352">
        <v>13.633979999999999</v>
      </c>
      <c r="BT8" s="352">
        <v>13.70551</v>
      </c>
      <c r="BU8" s="352">
        <v>13.80781</v>
      </c>
      <c r="BV8" s="352">
        <v>13.843830000000001</v>
      </c>
    </row>
    <row r="9" spans="1:74" ht="11.1" customHeight="1" x14ac:dyDescent="0.2">
      <c r="A9" s="13"/>
      <c r="B9" s="362"/>
      <c r="C9" s="341"/>
      <c r="D9" s="341"/>
      <c r="E9" s="341"/>
      <c r="F9" s="341"/>
      <c r="G9" s="341"/>
      <c r="H9" s="341"/>
      <c r="I9" s="341"/>
      <c r="J9" s="341"/>
      <c r="K9" s="341"/>
      <c r="L9" s="341"/>
      <c r="M9" s="341"/>
      <c r="N9" s="341"/>
      <c r="O9" s="341"/>
      <c r="P9" s="341"/>
      <c r="Q9" s="341"/>
      <c r="R9" s="341"/>
      <c r="S9" s="341"/>
      <c r="T9" s="341"/>
      <c r="U9" s="341"/>
      <c r="V9" s="341"/>
      <c r="W9" s="341"/>
      <c r="X9" s="341"/>
      <c r="Y9" s="341"/>
      <c r="Z9" s="341"/>
      <c r="AA9" s="341"/>
      <c r="AB9" s="341"/>
      <c r="AC9" s="341"/>
      <c r="AD9" s="341"/>
      <c r="AE9" s="341"/>
      <c r="AF9" s="341"/>
      <c r="AG9" s="341"/>
      <c r="AH9" s="341"/>
      <c r="AI9" s="341"/>
      <c r="AJ9" s="341"/>
      <c r="AK9" s="341"/>
      <c r="AL9" s="341"/>
      <c r="AM9" s="341"/>
      <c r="AN9" s="341"/>
      <c r="AO9" s="341"/>
      <c r="AP9" s="341"/>
      <c r="AQ9" s="341"/>
      <c r="AR9" s="341"/>
      <c r="AS9" s="341"/>
      <c r="AT9" s="341"/>
      <c r="AU9" s="341"/>
      <c r="AV9" s="341"/>
      <c r="AW9" s="341"/>
      <c r="AX9" s="341"/>
      <c r="AY9" s="896"/>
      <c r="AZ9" s="896"/>
      <c r="BA9" s="352"/>
      <c r="BB9" s="352"/>
      <c r="BC9" s="352"/>
      <c r="BD9" s="352"/>
      <c r="BE9" s="352"/>
      <c r="BF9" s="352"/>
      <c r="BG9" s="352"/>
      <c r="BH9" s="352"/>
      <c r="BI9" s="352"/>
      <c r="BJ9" s="352"/>
      <c r="BK9" s="352"/>
      <c r="BL9" s="352"/>
      <c r="BM9" s="352"/>
      <c r="BN9" s="352"/>
      <c r="BO9" s="352"/>
      <c r="BP9" s="352"/>
      <c r="BQ9" s="352"/>
      <c r="BR9" s="352"/>
      <c r="BS9" s="352"/>
      <c r="BT9" s="352"/>
      <c r="BU9" s="352"/>
      <c r="BV9" s="352"/>
    </row>
    <row r="10" spans="1:74" ht="11.1" customHeight="1" x14ac:dyDescent="0.2">
      <c r="A10" s="13"/>
      <c r="B10" s="361" t="s">
        <v>759</v>
      </c>
      <c r="C10" s="342"/>
      <c r="D10" s="342"/>
      <c r="E10" s="342"/>
      <c r="F10" s="342"/>
      <c r="G10" s="342"/>
      <c r="H10" s="342"/>
      <c r="I10" s="342"/>
      <c r="J10" s="342"/>
      <c r="K10" s="342"/>
      <c r="L10" s="342"/>
      <c r="M10" s="342"/>
      <c r="N10" s="342"/>
      <c r="O10" s="342"/>
      <c r="P10" s="342"/>
      <c r="Q10" s="342"/>
      <c r="R10" s="342"/>
      <c r="S10" s="342"/>
      <c r="T10" s="342"/>
      <c r="U10" s="342"/>
      <c r="V10" s="342"/>
      <c r="W10" s="342"/>
      <c r="X10" s="342"/>
      <c r="Y10" s="342"/>
      <c r="Z10" s="342"/>
      <c r="AA10" s="342"/>
      <c r="AB10" s="342"/>
      <c r="AC10" s="342"/>
      <c r="AD10" s="342"/>
      <c r="AE10" s="342"/>
      <c r="AF10" s="342"/>
      <c r="AG10" s="342"/>
      <c r="AH10" s="342"/>
      <c r="AI10" s="342"/>
      <c r="AJ10" s="342"/>
      <c r="AK10" s="342"/>
      <c r="AL10" s="342"/>
      <c r="AM10" s="342"/>
      <c r="AN10" s="342"/>
      <c r="AO10" s="342"/>
      <c r="AP10" s="342"/>
      <c r="AQ10" s="342"/>
      <c r="AR10" s="342"/>
      <c r="AS10" s="342"/>
      <c r="AT10" s="342"/>
      <c r="AU10" s="342"/>
      <c r="AV10" s="342"/>
      <c r="AW10" s="342"/>
      <c r="AX10" s="342"/>
      <c r="AY10" s="897"/>
      <c r="AZ10" s="897"/>
      <c r="BA10" s="353"/>
      <c r="BB10" s="353"/>
      <c r="BC10" s="353"/>
      <c r="BD10" s="353"/>
      <c r="BE10" s="353"/>
      <c r="BF10" s="353"/>
      <c r="BG10" s="353"/>
      <c r="BH10" s="353"/>
      <c r="BI10" s="353"/>
      <c r="BJ10" s="353"/>
      <c r="BK10" s="353"/>
      <c r="BL10" s="353"/>
      <c r="BM10" s="353"/>
      <c r="BN10" s="353"/>
      <c r="BO10" s="353"/>
      <c r="BP10" s="353"/>
      <c r="BQ10" s="353"/>
      <c r="BR10" s="353"/>
      <c r="BS10" s="353"/>
      <c r="BT10" s="353"/>
      <c r="BU10" s="353"/>
      <c r="BV10" s="353"/>
    </row>
    <row r="11" spans="1:74" ht="11.1" customHeight="1" x14ac:dyDescent="0.2">
      <c r="A11" s="13" t="s">
        <v>259</v>
      </c>
      <c r="B11" s="362" t="s">
        <v>53</v>
      </c>
      <c r="C11" s="343">
        <v>95.189354839000003</v>
      </c>
      <c r="D11" s="343">
        <v>96.099785714000006</v>
      </c>
      <c r="E11" s="343">
        <v>97.676806451999994</v>
      </c>
      <c r="F11" s="343">
        <v>98.637933333000007</v>
      </c>
      <c r="G11" s="343">
        <v>98.706225806000006</v>
      </c>
      <c r="H11" s="343">
        <v>99.000966667</v>
      </c>
      <c r="I11" s="343">
        <v>99.790580645000006</v>
      </c>
      <c r="J11" s="343">
        <v>100.43803226</v>
      </c>
      <c r="K11" s="343">
        <v>101.9952</v>
      </c>
      <c r="L11" s="343">
        <v>101.81396774</v>
      </c>
      <c r="M11" s="343">
        <v>101.9417</v>
      </c>
      <c r="N11" s="343">
        <v>100.47758064999999</v>
      </c>
      <c r="O11" s="343">
        <v>102.05241934999999</v>
      </c>
      <c r="P11" s="343">
        <v>101.64985713999999</v>
      </c>
      <c r="Q11" s="343">
        <v>103.10716128999999</v>
      </c>
      <c r="R11" s="343">
        <v>102.2525</v>
      </c>
      <c r="S11" s="343">
        <v>103.10435484</v>
      </c>
      <c r="T11" s="343">
        <v>101.90453333000001</v>
      </c>
      <c r="U11" s="343">
        <v>102.68180645</v>
      </c>
      <c r="V11" s="343">
        <v>103.30638709999999</v>
      </c>
      <c r="W11" s="343">
        <v>103.51553333</v>
      </c>
      <c r="X11" s="343">
        <v>103.62274194</v>
      </c>
      <c r="Y11" s="343">
        <v>105.20483333</v>
      </c>
      <c r="Z11" s="343">
        <v>105.34816128999999</v>
      </c>
      <c r="AA11" s="343">
        <v>101.76474193999999</v>
      </c>
      <c r="AB11" s="343">
        <v>104.56882759</v>
      </c>
      <c r="AC11" s="343">
        <v>102.30977419</v>
      </c>
      <c r="AD11" s="343">
        <v>101.35303333</v>
      </c>
      <c r="AE11" s="343">
        <v>101.50922581</v>
      </c>
      <c r="AF11" s="343">
        <v>102.72903332999999</v>
      </c>
      <c r="AG11" s="343">
        <v>104.0333871</v>
      </c>
      <c r="AH11" s="343">
        <v>103.06519355</v>
      </c>
      <c r="AI11" s="343">
        <v>102.34293332999999</v>
      </c>
      <c r="AJ11" s="343">
        <v>103.76893548</v>
      </c>
      <c r="AK11" s="343">
        <v>103.78576667</v>
      </c>
      <c r="AL11" s="343">
        <v>105.68119355</v>
      </c>
      <c r="AM11" s="343">
        <v>104.3723871</v>
      </c>
      <c r="AN11" s="343">
        <v>104.96410714</v>
      </c>
      <c r="AO11" s="343">
        <v>107.44990323</v>
      </c>
      <c r="AP11" s="343">
        <v>107.0294</v>
      </c>
      <c r="AQ11" s="343">
        <v>106.63580645</v>
      </c>
      <c r="AR11" s="343">
        <v>107.54526667</v>
      </c>
      <c r="AS11" s="343">
        <v>108.20987097</v>
      </c>
      <c r="AT11" s="343">
        <v>108.75145161</v>
      </c>
      <c r="AU11" s="343">
        <v>108.33499999999999</v>
      </c>
      <c r="AV11" s="343">
        <v>107.39025805999999</v>
      </c>
      <c r="AW11" s="343">
        <v>110.25573333</v>
      </c>
      <c r="AX11" s="343">
        <v>111.56532258</v>
      </c>
      <c r="AY11" s="898">
        <v>108.49420000000001</v>
      </c>
      <c r="AZ11" s="898">
        <v>110.0902</v>
      </c>
      <c r="BA11" s="354">
        <v>109.6955</v>
      </c>
      <c r="BB11" s="354">
        <v>109.41589999999999</v>
      </c>
      <c r="BC11" s="354">
        <v>109.26139999999999</v>
      </c>
      <c r="BD11" s="354">
        <v>109.0808</v>
      </c>
      <c r="BE11" s="354">
        <v>109.0339</v>
      </c>
      <c r="BF11" s="354">
        <v>108.9806</v>
      </c>
      <c r="BG11" s="354">
        <v>109.0981</v>
      </c>
      <c r="BH11" s="354">
        <v>109.57510000000001</v>
      </c>
      <c r="BI11" s="354">
        <v>110.23180000000001</v>
      </c>
      <c r="BJ11" s="354">
        <v>111.0183</v>
      </c>
      <c r="BK11" s="354">
        <v>111.2877</v>
      </c>
      <c r="BL11" s="354">
        <v>109.9272</v>
      </c>
      <c r="BM11" s="354">
        <v>111.5317</v>
      </c>
      <c r="BN11" s="354">
        <v>111.592</v>
      </c>
      <c r="BO11" s="354">
        <v>111.7646</v>
      </c>
      <c r="BP11" s="354">
        <v>112.0189</v>
      </c>
      <c r="BQ11" s="354">
        <v>112.3212</v>
      </c>
      <c r="BR11" s="354">
        <v>112.5218</v>
      </c>
      <c r="BS11" s="354">
        <v>112.804</v>
      </c>
      <c r="BT11" s="354">
        <v>113.3189</v>
      </c>
      <c r="BU11" s="354">
        <v>113.944</v>
      </c>
      <c r="BV11" s="354">
        <v>114.7574</v>
      </c>
    </row>
    <row r="12" spans="1:74" ht="11.1" customHeight="1" x14ac:dyDescent="0.2">
      <c r="A12" s="13"/>
      <c r="B12" s="363"/>
      <c r="C12" s="341"/>
      <c r="D12" s="341"/>
      <c r="E12" s="341"/>
      <c r="F12" s="341"/>
      <c r="G12" s="341"/>
      <c r="H12" s="341"/>
      <c r="I12" s="341"/>
      <c r="J12" s="341"/>
      <c r="K12" s="341"/>
      <c r="L12" s="341"/>
      <c r="M12" s="341"/>
      <c r="N12" s="341"/>
      <c r="O12" s="341"/>
      <c r="P12" s="341"/>
      <c r="Q12" s="341"/>
      <c r="R12" s="341"/>
      <c r="S12" s="341"/>
      <c r="T12" s="341"/>
      <c r="U12" s="341"/>
      <c r="V12" s="341"/>
      <c r="W12" s="341"/>
      <c r="X12" s="341"/>
      <c r="Y12" s="341"/>
      <c r="Z12" s="341"/>
      <c r="AA12" s="341"/>
      <c r="AB12" s="341"/>
      <c r="AC12" s="341"/>
      <c r="AD12" s="341"/>
      <c r="AE12" s="341"/>
      <c r="AF12" s="341"/>
      <c r="AG12" s="341"/>
      <c r="AH12" s="341"/>
      <c r="AI12" s="341"/>
      <c r="AJ12" s="341"/>
      <c r="AK12" s="341"/>
      <c r="AL12" s="341"/>
      <c r="AM12" s="341"/>
      <c r="AN12" s="341"/>
      <c r="AO12" s="341"/>
      <c r="AP12" s="341"/>
      <c r="AQ12" s="341"/>
      <c r="AR12" s="341"/>
      <c r="AS12" s="341"/>
      <c r="AT12" s="341"/>
      <c r="AU12" s="341"/>
      <c r="AV12" s="341"/>
      <c r="AW12" s="341"/>
      <c r="AX12" s="341"/>
      <c r="AY12" s="896"/>
      <c r="AZ12" s="896"/>
      <c r="BA12" s="352"/>
      <c r="BB12" s="352"/>
      <c r="BC12" s="352"/>
      <c r="BD12" s="352"/>
      <c r="BE12" s="352"/>
      <c r="BF12" s="352"/>
      <c r="BG12" s="352"/>
      <c r="BH12" s="352"/>
      <c r="BI12" s="352"/>
      <c r="BJ12" s="352"/>
      <c r="BK12" s="352"/>
      <c r="BL12" s="352"/>
      <c r="BM12" s="352"/>
      <c r="BN12" s="352"/>
      <c r="BO12" s="352"/>
      <c r="BP12" s="352"/>
      <c r="BQ12" s="352"/>
      <c r="BR12" s="352"/>
      <c r="BS12" s="352"/>
      <c r="BT12" s="352"/>
      <c r="BU12" s="352"/>
      <c r="BV12" s="352"/>
    </row>
    <row r="13" spans="1:74" ht="11.1" customHeight="1" x14ac:dyDescent="0.2">
      <c r="A13" s="13"/>
      <c r="B13" s="361" t="s">
        <v>471</v>
      </c>
      <c r="C13" s="342"/>
      <c r="D13" s="342"/>
      <c r="E13" s="342"/>
      <c r="F13" s="342"/>
      <c r="G13" s="342"/>
      <c r="H13" s="342"/>
      <c r="I13" s="342"/>
      <c r="J13" s="342"/>
      <c r="K13" s="342"/>
      <c r="L13" s="342"/>
      <c r="M13" s="342"/>
      <c r="N13" s="342"/>
      <c r="O13" s="342"/>
      <c r="P13" s="342"/>
      <c r="Q13" s="342"/>
      <c r="R13" s="342"/>
      <c r="S13" s="342"/>
      <c r="T13" s="342"/>
      <c r="U13" s="342"/>
      <c r="V13" s="342"/>
      <c r="W13" s="342"/>
      <c r="X13" s="342"/>
      <c r="Y13" s="342"/>
      <c r="Z13" s="342"/>
      <c r="AA13" s="342"/>
      <c r="AB13" s="342"/>
      <c r="AC13" s="342"/>
      <c r="AD13" s="342"/>
      <c r="AE13" s="342"/>
      <c r="AF13" s="342"/>
      <c r="AG13" s="342"/>
      <c r="AH13" s="342"/>
      <c r="AI13" s="342"/>
      <c r="AJ13" s="342"/>
      <c r="AK13" s="342"/>
      <c r="AL13" s="342"/>
      <c r="AM13" s="342"/>
      <c r="AN13" s="342"/>
      <c r="AO13" s="342"/>
      <c r="AP13" s="342"/>
      <c r="AQ13" s="342"/>
      <c r="AR13" s="342"/>
      <c r="AS13" s="342"/>
      <c r="AT13" s="342"/>
      <c r="AU13" s="342"/>
      <c r="AV13" s="342"/>
      <c r="AW13" s="342"/>
      <c r="AX13" s="342"/>
      <c r="AY13" s="897"/>
      <c r="AZ13" s="897"/>
      <c r="BA13" s="353"/>
      <c r="BB13" s="353"/>
      <c r="BC13" s="353"/>
      <c r="BD13" s="353"/>
      <c r="BE13" s="353"/>
      <c r="BF13" s="353"/>
      <c r="BG13" s="353"/>
      <c r="BH13" s="353"/>
      <c r="BI13" s="353"/>
      <c r="BJ13" s="353"/>
      <c r="BK13" s="353"/>
      <c r="BL13" s="353"/>
      <c r="BM13" s="353"/>
      <c r="BN13" s="353"/>
      <c r="BO13" s="353"/>
      <c r="BP13" s="353"/>
      <c r="BQ13" s="353"/>
      <c r="BR13" s="353"/>
      <c r="BS13" s="353"/>
      <c r="BT13" s="353"/>
      <c r="BU13" s="353"/>
      <c r="BV13" s="353"/>
    </row>
    <row r="14" spans="1:74" ht="11.1" customHeight="1" x14ac:dyDescent="0.2">
      <c r="A14" s="13" t="s">
        <v>114</v>
      </c>
      <c r="B14" s="362" t="s">
        <v>479</v>
      </c>
      <c r="C14" s="343">
        <v>49.887262999999997</v>
      </c>
      <c r="D14" s="343">
        <v>47.875067000000001</v>
      </c>
      <c r="E14" s="343">
        <v>51.548139999999997</v>
      </c>
      <c r="F14" s="343">
        <v>46.387467999999998</v>
      </c>
      <c r="G14" s="343">
        <v>49.552526</v>
      </c>
      <c r="H14" s="343">
        <v>48.670070000000003</v>
      </c>
      <c r="I14" s="343">
        <v>49.301246999999996</v>
      </c>
      <c r="J14" s="343">
        <v>53.601346999999997</v>
      </c>
      <c r="K14" s="343">
        <v>51.574119000000003</v>
      </c>
      <c r="L14" s="343">
        <v>51.331895000000003</v>
      </c>
      <c r="M14" s="343">
        <v>48.753593000000002</v>
      </c>
      <c r="N14" s="343">
        <v>45.672547000000002</v>
      </c>
      <c r="O14" s="343">
        <v>51.052731999999999</v>
      </c>
      <c r="P14" s="343">
        <v>45.750903999999998</v>
      </c>
      <c r="Q14" s="343">
        <v>52.027268999999997</v>
      </c>
      <c r="R14" s="343">
        <v>47.006179000000003</v>
      </c>
      <c r="S14" s="343">
        <v>48.262134000000003</v>
      </c>
      <c r="T14" s="343">
        <v>47.18356</v>
      </c>
      <c r="U14" s="343">
        <v>46.594642999999998</v>
      </c>
      <c r="V14" s="343">
        <v>50.624502999999997</v>
      </c>
      <c r="W14" s="343">
        <v>48.619798000000003</v>
      </c>
      <c r="X14" s="343">
        <v>47.602803999999999</v>
      </c>
      <c r="Y14" s="343">
        <v>47.518639</v>
      </c>
      <c r="Z14" s="343">
        <v>45.710852000000003</v>
      </c>
      <c r="AA14" s="343">
        <v>44.060189000000001</v>
      </c>
      <c r="AB14" s="343">
        <v>44.018887999999997</v>
      </c>
      <c r="AC14" s="343">
        <v>41.815978999999999</v>
      </c>
      <c r="AD14" s="343">
        <v>35.763852999999997</v>
      </c>
      <c r="AE14" s="343">
        <v>39.430148000000003</v>
      </c>
      <c r="AF14" s="343">
        <v>43.069394000000003</v>
      </c>
      <c r="AG14" s="343">
        <v>43.388767000000001</v>
      </c>
      <c r="AH14" s="343">
        <v>47.159948</v>
      </c>
      <c r="AI14" s="343">
        <v>45.772016999999998</v>
      </c>
      <c r="AJ14" s="343">
        <v>44.317433000000001</v>
      </c>
      <c r="AK14" s="343">
        <v>40.984302999999997</v>
      </c>
      <c r="AL14" s="343">
        <v>42.759405000000001</v>
      </c>
      <c r="AM14" s="343">
        <v>44.845035000000003</v>
      </c>
      <c r="AN14" s="343">
        <v>39.706701000000002</v>
      </c>
      <c r="AO14" s="343">
        <v>47.781933000000002</v>
      </c>
      <c r="AP14" s="343">
        <v>41.876334</v>
      </c>
      <c r="AQ14" s="343">
        <v>44.020249</v>
      </c>
      <c r="AR14" s="343">
        <v>42.239888000000001</v>
      </c>
      <c r="AS14" s="343">
        <v>46.958624999999998</v>
      </c>
      <c r="AT14" s="343">
        <v>48.646165000000003</v>
      </c>
      <c r="AU14" s="343">
        <v>45.458542000000001</v>
      </c>
      <c r="AV14" s="343">
        <v>44.760317999999998</v>
      </c>
      <c r="AW14" s="343">
        <v>42.903666999999999</v>
      </c>
      <c r="AX14" s="343">
        <v>43.840071999999999</v>
      </c>
      <c r="AY14" s="898">
        <v>45.84592</v>
      </c>
      <c r="AZ14" s="898">
        <v>41.461249000000002</v>
      </c>
      <c r="BA14" s="354">
        <v>45.237079999999999</v>
      </c>
      <c r="BB14" s="354">
        <v>39.940959999999997</v>
      </c>
      <c r="BC14" s="354">
        <v>42.836860000000001</v>
      </c>
      <c r="BD14" s="354">
        <v>42.19032</v>
      </c>
      <c r="BE14" s="354">
        <v>42.998240000000003</v>
      </c>
      <c r="BF14" s="354">
        <v>46.333710000000004</v>
      </c>
      <c r="BG14" s="354">
        <v>41.604370000000003</v>
      </c>
      <c r="BH14" s="354">
        <v>42.843029999999999</v>
      </c>
      <c r="BI14" s="354">
        <v>41.601030000000002</v>
      </c>
      <c r="BJ14" s="354">
        <v>40.98124</v>
      </c>
      <c r="BK14" s="354">
        <v>44.432729999999999</v>
      </c>
      <c r="BL14" s="354">
        <v>39.200150000000001</v>
      </c>
      <c r="BM14" s="354">
        <v>43.445990000000002</v>
      </c>
      <c r="BN14" s="354">
        <v>38.241930000000004</v>
      </c>
      <c r="BO14" s="354">
        <v>41.402009999999997</v>
      </c>
      <c r="BP14" s="354">
        <v>40.87923</v>
      </c>
      <c r="BQ14" s="354">
        <v>41.814070000000001</v>
      </c>
      <c r="BR14" s="354">
        <v>45.27525</v>
      </c>
      <c r="BS14" s="354">
        <v>40.611049999999999</v>
      </c>
      <c r="BT14" s="354">
        <v>41.924680000000002</v>
      </c>
      <c r="BU14" s="354">
        <v>40.698480000000004</v>
      </c>
      <c r="BV14" s="354">
        <v>40.029809999999998</v>
      </c>
    </row>
    <row r="15" spans="1:74" ht="11.1" customHeight="1" x14ac:dyDescent="0.2">
      <c r="A15" s="13"/>
      <c r="B15" s="15"/>
      <c r="C15" s="342"/>
      <c r="D15" s="342"/>
      <c r="E15" s="342"/>
      <c r="F15" s="342"/>
      <c r="G15" s="342"/>
      <c r="H15" s="342"/>
      <c r="I15" s="342"/>
      <c r="J15" s="342"/>
      <c r="K15" s="342"/>
      <c r="L15" s="342"/>
      <c r="M15" s="342"/>
      <c r="N15" s="342"/>
      <c r="O15" s="342"/>
      <c r="P15" s="342"/>
      <c r="Q15" s="342"/>
      <c r="R15" s="342"/>
      <c r="S15" s="342"/>
      <c r="T15" s="342"/>
      <c r="U15" s="342"/>
      <c r="V15" s="342"/>
      <c r="W15" s="342"/>
      <c r="X15" s="342"/>
      <c r="Y15" s="342"/>
      <c r="Z15" s="342"/>
      <c r="AA15" s="342"/>
      <c r="AB15" s="342"/>
      <c r="AC15" s="342"/>
      <c r="AD15" s="342"/>
      <c r="AE15" s="342"/>
      <c r="AF15" s="342"/>
      <c r="AG15" s="342"/>
      <c r="AH15" s="342"/>
      <c r="AI15" s="342"/>
      <c r="AJ15" s="342"/>
      <c r="AK15" s="342"/>
      <c r="AL15" s="342"/>
      <c r="AM15" s="342"/>
      <c r="AN15" s="342"/>
      <c r="AO15" s="342"/>
      <c r="AP15" s="342"/>
      <c r="AQ15" s="342"/>
      <c r="AR15" s="342"/>
      <c r="AS15" s="342"/>
      <c r="AT15" s="342"/>
      <c r="AU15" s="342"/>
      <c r="AV15" s="342"/>
      <c r="AW15" s="342"/>
      <c r="AX15" s="342"/>
      <c r="AY15" s="897"/>
      <c r="AZ15" s="897"/>
      <c r="BA15" s="353"/>
      <c r="BB15" s="353"/>
      <c r="BC15" s="353"/>
      <c r="BD15" s="353"/>
      <c r="BE15" s="353"/>
      <c r="BF15" s="353"/>
      <c r="BG15" s="353"/>
      <c r="BH15" s="353"/>
      <c r="BI15" s="353"/>
      <c r="BJ15" s="353"/>
      <c r="BK15" s="353"/>
      <c r="BL15" s="353"/>
      <c r="BM15" s="353"/>
      <c r="BN15" s="353"/>
      <c r="BO15" s="353"/>
      <c r="BP15" s="353"/>
      <c r="BQ15" s="353"/>
      <c r="BR15" s="353"/>
      <c r="BS15" s="353"/>
      <c r="BT15" s="353"/>
      <c r="BU15" s="353"/>
      <c r="BV15" s="353"/>
    </row>
    <row r="16" spans="1:74" ht="11.1" customHeight="1" x14ac:dyDescent="0.2">
      <c r="A16" s="10"/>
      <c r="B16" s="14" t="s">
        <v>472</v>
      </c>
      <c r="C16" s="342"/>
      <c r="D16" s="342"/>
      <c r="E16" s="342"/>
      <c r="F16" s="342"/>
      <c r="G16" s="342"/>
      <c r="H16" s="342"/>
      <c r="I16" s="342"/>
      <c r="J16" s="342"/>
      <c r="K16" s="342"/>
      <c r="L16" s="342"/>
      <c r="M16" s="342"/>
      <c r="N16" s="342"/>
      <c r="O16" s="342"/>
      <c r="P16" s="342"/>
      <c r="Q16" s="342"/>
      <c r="R16" s="342"/>
      <c r="S16" s="342"/>
      <c r="T16" s="342"/>
      <c r="U16" s="342"/>
      <c r="V16" s="342"/>
      <c r="W16" s="342"/>
      <c r="X16" s="342"/>
      <c r="Y16" s="342"/>
      <c r="Z16" s="342"/>
      <c r="AA16" s="342"/>
      <c r="AB16" s="342"/>
      <c r="AC16" s="342"/>
      <c r="AD16" s="342"/>
      <c r="AE16" s="342"/>
      <c r="AF16" s="342"/>
      <c r="AG16" s="342"/>
      <c r="AH16" s="342"/>
      <c r="AI16" s="342"/>
      <c r="AJ16" s="342"/>
      <c r="AK16" s="342"/>
      <c r="AL16" s="342"/>
      <c r="AM16" s="342"/>
      <c r="AN16" s="342"/>
      <c r="AO16" s="342"/>
      <c r="AP16" s="342"/>
      <c r="AQ16" s="342"/>
      <c r="AR16" s="342"/>
      <c r="AS16" s="342"/>
      <c r="AT16" s="342"/>
      <c r="AU16" s="342"/>
      <c r="AV16" s="342"/>
      <c r="AW16" s="342"/>
      <c r="AX16" s="342"/>
      <c r="AY16" s="897"/>
      <c r="AZ16" s="897"/>
      <c r="BA16" s="353"/>
      <c r="BB16" s="353"/>
      <c r="BC16" s="353"/>
      <c r="BD16" s="353"/>
      <c r="BE16" s="353"/>
      <c r="BF16" s="353"/>
      <c r="BG16" s="353"/>
      <c r="BH16" s="353"/>
      <c r="BI16" s="353"/>
      <c r="BJ16" s="353"/>
      <c r="BK16" s="353"/>
      <c r="BL16" s="353"/>
      <c r="BM16" s="353"/>
      <c r="BN16" s="353"/>
      <c r="BO16" s="353"/>
      <c r="BP16" s="353"/>
      <c r="BQ16" s="353"/>
      <c r="BR16" s="353"/>
      <c r="BS16" s="353"/>
      <c r="BT16" s="353"/>
      <c r="BU16" s="353"/>
      <c r="BV16" s="353"/>
    </row>
    <row r="17" spans="1:74" ht="11.1" customHeight="1" x14ac:dyDescent="0.2">
      <c r="A17" s="10"/>
      <c r="B17" s="14"/>
      <c r="C17" s="342"/>
      <c r="D17" s="342"/>
      <c r="E17" s="342"/>
      <c r="F17" s="342"/>
      <c r="G17" s="342"/>
      <c r="H17" s="342"/>
      <c r="I17" s="342"/>
      <c r="J17" s="342"/>
      <c r="K17" s="342"/>
      <c r="L17" s="342"/>
      <c r="M17" s="342"/>
      <c r="N17" s="342"/>
      <c r="O17" s="342"/>
      <c r="P17" s="342"/>
      <c r="Q17" s="342"/>
      <c r="R17" s="342"/>
      <c r="S17" s="342"/>
      <c r="T17" s="342"/>
      <c r="U17" s="342"/>
      <c r="V17" s="342"/>
      <c r="W17" s="342"/>
      <c r="X17" s="342"/>
      <c r="Y17" s="342"/>
      <c r="Z17" s="342"/>
      <c r="AA17" s="342"/>
      <c r="AB17" s="342"/>
      <c r="AC17" s="342"/>
      <c r="AD17" s="342"/>
      <c r="AE17" s="342"/>
      <c r="AF17" s="342"/>
      <c r="AG17" s="342"/>
      <c r="AH17" s="342"/>
      <c r="AI17" s="342"/>
      <c r="AJ17" s="342"/>
      <c r="AK17" s="342"/>
      <c r="AL17" s="342"/>
      <c r="AM17" s="342"/>
      <c r="AN17" s="342"/>
      <c r="AO17" s="342"/>
      <c r="AP17" s="342"/>
      <c r="AQ17" s="342"/>
      <c r="AR17" s="342"/>
      <c r="AS17" s="342"/>
      <c r="AT17" s="342"/>
      <c r="AU17" s="342"/>
      <c r="AV17" s="342"/>
      <c r="AW17" s="342"/>
      <c r="AX17" s="342"/>
      <c r="AY17" s="897"/>
      <c r="AZ17" s="897"/>
      <c r="BA17" s="353"/>
      <c r="BB17" s="353"/>
      <c r="BC17" s="353"/>
      <c r="BD17" s="353"/>
      <c r="BE17" s="353"/>
      <c r="BF17" s="353"/>
      <c r="BG17" s="353"/>
      <c r="BH17" s="353"/>
      <c r="BI17" s="353"/>
      <c r="BJ17" s="353"/>
      <c r="BK17" s="353"/>
      <c r="BL17" s="353"/>
      <c r="BM17" s="353"/>
      <c r="BN17" s="353"/>
      <c r="BO17" s="353"/>
      <c r="BP17" s="353"/>
      <c r="BQ17" s="353"/>
      <c r="BR17" s="353"/>
      <c r="BS17" s="353"/>
      <c r="BT17" s="353"/>
      <c r="BU17" s="353"/>
      <c r="BV17" s="353"/>
    </row>
    <row r="18" spans="1:74" ht="11.1" customHeight="1" x14ac:dyDescent="0.2">
      <c r="A18" s="10"/>
      <c r="B18" s="361" t="s">
        <v>260</v>
      </c>
      <c r="C18" s="344"/>
      <c r="D18" s="344"/>
      <c r="E18" s="344"/>
      <c r="F18" s="344"/>
      <c r="G18" s="344"/>
      <c r="H18" s="344"/>
      <c r="I18" s="344"/>
      <c r="J18" s="344"/>
      <c r="K18" s="344"/>
      <c r="L18" s="344"/>
      <c r="M18" s="344"/>
      <c r="N18" s="344"/>
      <c r="O18" s="344"/>
      <c r="P18" s="344"/>
      <c r="Q18" s="344"/>
      <c r="R18" s="344"/>
      <c r="S18" s="344"/>
      <c r="T18" s="344"/>
      <c r="U18" s="344"/>
      <c r="V18" s="344"/>
      <c r="W18" s="344"/>
      <c r="X18" s="344"/>
      <c r="Y18" s="344"/>
      <c r="Z18" s="344"/>
      <c r="AA18" s="344"/>
      <c r="AB18" s="344"/>
      <c r="AC18" s="344"/>
      <c r="AD18" s="344"/>
      <c r="AE18" s="344"/>
      <c r="AF18" s="344"/>
      <c r="AG18" s="344"/>
      <c r="AH18" s="344"/>
      <c r="AI18" s="344"/>
      <c r="AJ18" s="344"/>
      <c r="AK18" s="344"/>
      <c r="AL18" s="344"/>
      <c r="AM18" s="344"/>
      <c r="AN18" s="344"/>
      <c r="AO18" s="344"/>
      <c r="AP18" s="344"/>
      <c r="AQ18" s="344"/>
      <c r="AR18" s="344"/>
      <c r="AS18" s="344"/>
      <c r="AT18" s="344"/>
      <c r="AU18" s="344"/>
      <c r="AV18" s="344"/>
      <c r="AW18" s="344"/>
      <c r="AX18" s="344"/>
      <c r="AY18" s="899"/>
      <c r="AZ18" s="899"/>
      <c r="BA18" s="355"/>
      <c r="BB18" s="355"/>
      <c r="BC18" s="355"/>
      <c r="BD18" s="355"/>
      <c r="BE18" s="355"/>
      <c r="BF18" s="355"/>
      <c r="BG18" s="355"/>
      <c r="BH18" s="355"/>
      <c r="BI18" s="355"/>
      <c r="BJ18" s="355"/>
      <c r="BK18" s="355"/>
      <c r="BL18" s="355"/>
      <c r="BM18" s="355"/>
      <c r="BN18" s="355"/>
      <c r="BO18" s="355"/>
      <c r="BP18" s="355"/>
      <c r="BQ18" s="355"/>
      <c r="BR18" s="355"/>
      <c r="BS18" s="355"/>
      <c r="BT18" s="355"/>
      <c r="BU18" s="355"/>
      <c r="BV18" s="355"/>
    </row>
    <row r="19" spans="1:74" ht="11.1" customHeight="1" x14ac:dyDescent="0.2">
      <c r="A19" s="13" t="s">
        <v>246</v>
      </c>
      <c r="B19" s="362" t="s">
        <v>52</v>
      </c>
      <c r="C19" s="341">
        <v>19.613111</v>
      </c>
      <c r="D19" s="341">
        <v>20.190412999999999</v>
      </c>
      <c r="E19" s="341">
        <v>20.483485999999999</v>
      </c>
      <c r="F19" s="341">
        <v>19.727340999999999</v>
      </c>
      <c r="G19" s="341">
        <v>19.839566999999999</v>
      </c>
      <c r="H19" s="341">
        <v>20.433236999999998</v>
      </c>
      <c r="I19" s="341">
        <v>19.925560999999998</v>
      </c>
      <c r="J19" s="341">
        <v>20.265028999999998</v>
      </c>
      <c r="K19" s="341">
        <v>20.129058000000001</v>
      </c>
      <c r="L19" s="341">
        <v>20.006618</v>
      </c>
      <c r="M19" s="341">
        <v>20.214213999999998</v>
      </c>
      <c r="N19" s="341">
        <v>19.327209</v>
      </c>
      <c r="O19" s="341">
        <v>19.353483000000001</v>
      </c>
      <c r="P19" s="341">
        <v>19.941524000000001</v>
      </c>
      <c r="Q19" s="341">
        <v>20.207293</v>
      </c>
      <c r="R19" s="341">
        <v>19.971914999999999</v>
      </c>
      <c r="S19" s="341">
        <v>20.323443000000001</v>
      </c>
      <c r="T19" s="341">
        <v>20.755185999999998</v>
      </c>
      <c r="U19" s="341">
        <v>20.042788999999999</v>
      </c>
      <c r="V19" s="341">
        <v>20.767872000000001</v>
      </c>
      <c r="W19" s="341">
        <v>20.154582999999999</v>
      </c>
      <c r="X19" s="341">
        <v>20.631443999999998</v>
      </c>
      <c r="Y19" s="341">
        <v>20.738980000000002</v>
      </c>
      <c r="Z19" s="341">
        <v>20.396183000000001</v>
      </c>
      <c r="AA19" s="341">
        <v>19.789279000000001</v>
      </c>
      <c r="AB19" s="341">
        <v>19.972377999999999</v>
      </c>
      <c r="AC19" s="341">
        <v>20.011388</v>
      </c>
      <c r="AD19" s="341">
        <v>20.155279</v>
      </c>
      <c r="AE19" s="341">
        <v>20.887834000000002</v>
      </c>
      <c r="AF19" s="341">
        <v>20.536577000000001</v>
      </c>
      <c r="AG19" s="341">
        <v>20.593178000000002</v>
      </c>
      <c r="AH19" s="341">
        <v>20.984949</v>
      </c>
      <c r="AI19" s="341">
        <v>20.356294999999999</v>
      </c>
      <c r="AJ19" s="341">
        <v>21.249372000000001</v>
      </c>
      <c r="AK19" s="341">
        <v>20.367203</v>
      </c>
      <c r="AL19" s="341">
        <v>20.615046</v>
      </c>
      <c r="AM19" s="341">
        <v>20.735623</v>
      </c>
      <c r="AN19" s="341">
        <v>20.225491999999999</v>
      </c>
      <c r="AO19" s="341">
        <v>19.949864000000002</v>
      </c>
      <c r="AP19" s="341">
        <v>20.212610000000002</v>
      </c>
      <c r="AQ19" s="341">
        <v>20.322932000000002</v>
      </c>
      <c r="AR19" s="341">
        <v>21.007194999999999</v>
      </c>
      <c r="AS19" s="341">
        <v>20.984271</v>
      </c>
      <c r="AT19" s="341">
        <v>21.195426000000001</v>
      </c>
      <c r="AU19" s="341">
        <v>20.720071999999998</v>
      </c>
      <c r="AV19" s="341">
        <v>20.846401</v>
      </c>
      <c r="AW19" s="341">
        <v>20.226613</v>
      </c>
      <c r="AX19" s="341">
        <v>20.85136</v>
      </c>
      <c r="AY19" s="896">
        <v>20.488326213000001</v>
      </c>
      <c r="AZ19" s="896">
        <v>20.592611550000001</v>
      </c>
      <c r="BA19" s="352">
        <v>20.254930000000002</v>
      </c>
      <c r="BB19" s="352">
        <v>20.35519</v>
      </c>
      <c r="BC19" s="352">
        <v>20.485939999999999</v>
      </c>
      <c r="BD19" s="352">
        <v>20.86421</v>
      </c>
      <c r="BE19" s="352">
        <v>20.810020000000002</v>
      </c>
      <c r="BF19" s="352">
        <v>21.092669999999998</v>
      </c>
      <c r="BG19" s="352">
        <v>20.5137</v>
      </c>
      <c r="BH19" s="352">
        <v>20.84956</v>
      </c>
      <c r="BI19" s="352">
        <v>20.338080000000001</v>
      </c>
      <c r="BJ19" s="352">
        <v>20.561990000000002</v>
      </c>
      <c r="BK19" s="352">
        <v>20.320350000000001</v>
      </c>
      <c r="BL19" s="352">
        <v>20.46499</v>
      </c>
      <c r="BM19" s="352">
        <v>20.436889999999998</v>
      </c>
      <c r="BN19" s="352">
        <v>20.656849999999999</v>
      </c>
      <c r="BO19" s="352">
        <v>20.75478</v>
      </c>
      <c r="BP19" s="352">
        <v>21.1113</v>
      </c>
      <c r="BQ19" s="352">
        <v>20.95186</v>
      </c>
      <c r="BR19" s="352">
        <v>21.24333</v>
      </c>
      <c r="BS19" s="352">
        <v>20.638529999999999</v>
      </c>
      <c r="BT19" s="352">
        <v>20.950749999999999</v>
      </c>
      <c r="BU19" s="352">
        <v>20.481549999999999</v>
      </c>
      <c r="BV19" s="352">
        <v>20.70628</v>
      </c>
    </row>
    <row r="20" spans="1:74" ht="11.1" customHeight="1" x14ac:dyDescent="0.2">
      <c r="A20" s="13"/>
      <c r="B20" s="364"/>
      <c r="C20" s="341"/>
      <c r="D20" s="341"/>
      <c r="E20" s="341"/>
      <c r="F20" s="341"/>
      <c r="G20" s="341"/>
      <c r="H20" s="341"/>
      <c r="I20" s="341"/>
      <c r="J20" s="341"/>
      <c r="K20" s="341"/>
      <c r="L20" s="341"/>
      <c r="M20" s="341"/>
      <c r="N20" s="341"/>
      <c r="O20" s="341"/>
      <c r="P20" s="341"/>
      <c r="Q20" s="341"/>
      <c r="R20" s="341"/>
      <c r="S20" s="341"/>
      <c r="T20" s="341"/>
      <c r="U20" s="341"/>
      <c r="V20" s="341"/>
      <c r="W20" s="341"/>
      <c r="X20" s="341"/>
      <c r="Y20" s="341"/>
      <c r="Z20" s="341"/>
      <c r="AA20" s="341"/>
      <c r="AB20" s="341"/>
      <c r="AC20" s="341"/>
      <c r="AD20" s="341"/>
      <c r="AE20" s="341"/>
      <c r="AF20" s="341"/>
      <c r="AG20" s="341"/>
      <c r="AH20" s="341"/>
      <c r="AI20" s="341"/>
      <c r="AJ20" s="341"/>
      <c r="AK20" s="341"/>
      <c r="AL20" s="341"/>
      <c r="AM20" s="341"/>
      <c r="AN20" s="341"/>
      <c r="AO20" s="341"/>
      <c r="AP20" s="341"/>
      <c r="AQ20" s="341"/>
      <c r="AR20" s="341"/>
      <c r="AS20" s="341"/>
      <c r="AT20" s="341"/>
      <c r="AU20" s="341"/>
      <c r="AV20" s="341"/>
      <c r="AW20" s="341"/>
      <c r="AX20" s="341"/>
      <c r="AY20" s="896"/>
      <c r="AZ20" s="896"/>
      <c r="BA20" s="352"/>
      <c r="BB20" s="352"/>
      <c r="BC20" s="352"/>
      <c r="BD20" s="352"/>
      <c r="BE20" s="352"/>
      <c r="BF20" s="352"/>
      <c r="BG20" s="352"/>
      <c r="BH20" s="352"/>
      <c r="BI20" s="352"/>
      <c r="BJ20" s="352"/>
      <c r="BK20" s="352"/>
      <c r="BL20" s="352"/>
      <c r="BM20" s="352"/>
      <c r="BN20" s="352"/>
      <c r="BO20" s="352"/>
      <c r="BP20" s="352"/>
      <c r="BQ20" s="352"/>
      <c r="BR20" s="352"/>
      <c r="BS20" s="352"/>
      <c r="BT20" s="352"/>
      <c r="BU20" s="352"/>
      <c r="BV20" s="352"/>
    </row>
    <row r="21" spans="1:74" ht="11.1" customHeight="1" x14ac:dyDescent="0.2">
      <c r="A21" s="10"/>
      <c r="B21" s="361" t="s">
        <v>314</v>
      </c>
      <c r="C21" s="345"/>
      <c r="D21" s="345"/>
      <c r="E21" s="345"/>
      <c r="F21" s="345"/>
      <c r="G21" s="345"/>
      <c r="H21" s="345"/>
      <c r="I21" s="345"/>
      <c r="J21" s="345"/>
      <c r="K21" s="345"/>
      <c r="L21" s="345"/>
      <c r="M21" s="345"/>
      <c r="N21" s="345"/>
      <c r="O21" s="345"/>
      <c r="P21" s="345"/>
      <c r="Q21" s="345"/>
      <c r="R21" s="345"/>
      <c r="S21" s="345"/>
      <c r="T21" s="345"/>
      <c r="U21" s="345"/>
      <c r="V21" s="345"/>
      <c r="W21" s="345"/>
      <c r="X21" s="345"/>
      <c r="Y21" s="345"/>
      <c r="Z21" s="345"/>
      <c r="AA21" s="345"/>
      <c r="AB21" s="345"/>
      <c r="AC21" s="345"/>
      <c r="AD21" s="345"/>
      <c r="AE21" s="345"/>
      <c r="AF21" s="345"/>
      <c r="AG21" s="345"/>
      <c r="AH21" s="345"/>
      <c r="AI21" s="345"/>
      <c r="AJ21" s="345"/>
      <c r="AK21" s="345"/>
      <c r="AL21" s="345"/>
      <c r="AM21" s="345"/>
      <c r="AN21" s="345"/>
      <c r="AO21" s="345"/>
      <c r="AP21" s="345"/>
      <c r="AQ21" s="345"/>
      <c r="AR21" s="345"/>
      <c r="AS21" s="345"/>
      <c r="AT21" s="345"/>
      <c r="AU21" s="345"/>
      <c r="AV21" s="345"/>
      <c r="AW21" s="345"/>
      <c r="AX21" s="345"/>
      <c r="AY21" s="900"/>
      <c r="AZ21" s="900"/>
      <c r="BA21" s="356"/>
      <c r="BB21" s="356"/>
      <c r="BC21" s="356"/>
      <c r="BD21" s="356"/>
      <c r="BE21" s="356"/>
      <c r="BF21" s="356"/>
      <c r="BG21" s="356"/>
      <c r="BH21" s="356"/>
      <c r="BI21" s="356"/>
      <c r="BJ21" s="356"/>
      <c r="BK21" s="356"/>
      <c r="BL21" s="356"/>
      <c r="BM21" s="356"/>
      <c r="BN21" s="356"/>
      <c r="BO21" s="356"/>
      <c r="BP21" s="356"/>
      <c r="BQ21" s="356"/>
      <c r="BR21" s="356"/>
      <c r="BS21" s="356"/>
      <c r="BT21" s="356"/>
      <c r="BU21" s="356"/>
      <c r="BV21" s="356"/>
    </row>
    <row r="22" spans="1:74" ht="11.1" customHeight="1" x14ac:dyDescent="0.2">
      <c r="A22" s="13" t="s">
        <v>271</v>
      </c>
      <c r="B22" s="362" t="s">
        <v>53</v>
      </c>
      <c r="C22" s="343">
        <v>115.55025806</v>
      </c>
      <c r="D22" s="343">
        <v>109.01546429</v>
      </c>
      <c r="E22" s="343">
        <v>89.734451613000004</v>
      </c>
      <c r="F22" s="343">
        <v>78.606233333000006</v>
      </c>
      <c r="G22" s="343">
        <v>72.265258064999998</v>
      </c>
      <c r="H22" s="343">
        <v>77.236466667000002</v>
      </c>
      <c r="I22" s="343">
        <v>83.535548387000006</v>
      </c>
      <c r="J22" s="343">
        <v>82.796806451999998</v>
      </c>
      <c r="K22" s="343">
        <v>76.451033332999998</v>
      </c>
      <c r="L22" s="343">
        <v>76.207193548000006</v>
      </c>
      <c r="M22" s="343">
        <v>92.298199999999994</v>
      </c>
      <c r="N22" s="343">
        <v>108.99809677</v>
      </c>
      <c r="O22" s="343">
        <v>107.00132257999999</v>
      </c>
      <c r="P22" s="343">
        <v>105.63332143</v>
      </c>
      <c r="Q22" s="343">
        <v>97.679612903000006</v>
      </c>
      <c r="R22" s="343">
        <v>80.6678</v>
      </c>
      <c r="S22" s="343">
        <v>74.533387097000002</v>
      </c>
      <c r="T22" s="343">
        <v>78.869299999999996</v>
      </c>
      <c r="U22" s="343">
        <v>86.195483870999993</v>
      </c>
      <c r="V22" s="343">
        <v>86.550516129000002</v>
      </c>
      <c r="W22" s="343">
        <v>79.542566667000003</v>
      </c>
      <c r="X22" s="343">
        <v>78.799548387000002</v>
      </c>
      <c r="Y22" s="343">
        <v>94.196433333000002</v>
      </c>
      <c r="Z22" s="343">
        <v>102.657</v>
      </c>
      <c r="AA22" s="343">
        <v>120.32787771</v>
      </c>
      <c r="AB22" s="343">
        <v>102.32044807</v>
      </c>
      <c r="AC22" s="343">
        <v>90.358101552999997</v>
      </c>
      <c r="AD22" s="343">
        <v>79.999636570000007</v>
      </c>
      <c r="AE22" s="343">
        <v>75.450634320999995</v>
      </c>
      <c r="AF22" s="343">
        <v>81.040440437000001</v>
      </c>
      <c r="AG22" s="343">
        <v>88.603553065</v>
      </c>
      <c r="AH22" s="343">
        <v>87.882435547</v>
      </c>
      <c r="AI22" s="343">
        <v>80.558558364999996</v>
      </c>
      <c r="AJ22" s="343">
        <v>78.432789450000001</v>
      </c>
      <c r="AK22" s="343">
        <v>90.328398527999994</v>
      </c>
      <c r="AL22" s="343">
        <v>108.45887967</v>
      </c>
      <c r="AM22" s="343">
        <v>126.55208481</v>
      </c>
      <c r="AN22" s="343">
        <v>115.47671532</v>
      </c>
      <c r="AO22" s="343">
        <v>88.799132712000002</v>
      </c>
      <c r="AP22" s="343">
        <v>79.282591995000004</v>
      </c>
      <c r="AQ22" s="343">
        <v>74.478115552999995</v>
      </c>
      <c r="AR22" s="343">
        <v>80.567557995000001</v>
      </c>
      <c r="AS22" s="343">
        <v>87.889510547</v>
      </c>
      <c r="AT22" s="343">
        <v>85.269821738999994</v>
      </c>
      <c r="AU22" s="343">
        <v>80.925455994999993</v>
      </c>
      <c r="AV22" s="343">
        <v>78.850288317999997</v>
      </c>
      <c r="AW22" s="343">
        <v>92.602095831</v>
      </c>
      <c r="AX22" s="343">
        <v>112.79347239000001</v>
      </c>
      <c r="AY22" s="898">
        <v>121.88416909999999</v>
      </c>
      <c r="AZ22" s="898">
        <v>110.81933410000001</v>
      </c>
      <c r="BA22" s="354">
        <v>93.437730000000002</v>
      </c>
      <c r="BB22" s="354">
        <v>80.001980000000003</v>
      </c>
      <c r="BC22" s="354">
        <v>73.274690000000007</v>
      </c>
      <c r="BD22" s="354">
        <v>78.850499999999997</v>
      </c>
      <c r="BE22" s="354">
        <v>87.192689999999999</v>
      </c>
      <c r="BF22" s="354">
        <v>87.217020000000005</v>
      </c>
      <c r="BG22" s="354">
        <v>81.73272</v>
      </c>
      <c r="BH22" s="354">
        <v>79.665970000000002</v>
      </c>
      <c r="BI22" s="354">
        <v>93.424909999999997</v>
      </c>
      <c r="BJ22" s="354">
        <v>109.76300000000001</v>
      </c>
      <c r="BK22" s="354">
        <v>117.3583</v>
      </c>
      <c r="BL22" s="354">
        <v>109.64</v>
      </c>
      <c r="BM22" s="354">
        <v>92.775549999999996</v>
      </c>
      <c r="BN22" s="354">
        <v>80.953789999999998</v>
      </c>
      <c r="BO22" s="354">
        <v>74.054299999999998</v>
      </c>
      <c r="BP22" s="354">
        <v>80.199520000000007</v>
      </c>
      <c r="BQ22" s="354">
        <v>89.186440000000005</v>
      </c>
      <c r="BR22" s="354">
        <v>89.405199999999994</v>
      </c>
      <c r="BS22" s="354">
        <v>83.902649999999994</v>
      </c>
      <c r="BT22" s="354">
        <v>81.566410000000005</v>
      </c>
      <c r="BU22" s="354">
        <v>94.885289999999998</v>
      </c>
      <c r="BV22" s="354">
        <v>111.92140000000001</v>
      </c>
    </row>
    <row r="23" spans="1:74" ht="11.1" customHeight="1" x14ac:dyDescent="0.2">
      <c r="A23" s="10"/>
      <c r="B23" s="361"/>
      <c r="C23" s="341"/>
      <c r="D23" s="341"/>
      <c r="E23" s="341"/>
      <c r="F23" s="341"/>
      <c r="G23" s="341"/>
      <c r="H23" s="341"/>
      <c r="I23" s="341"/>
      <c r="J23" s="341"/>
      <c r="K23" s="341"/>
      <c r="L23" s="341"/>
      <c r="M23" s="341"/>
      <c r="N23" s="341"/>
      <c r="O23" s="341"/>
      <c r="P23" s="341"/>
      <c r="Q23" s="341"/>
      <c r="R23" s="341"/>
      <c r="S23" s="341"/>
      <c r="T23" s="341"/>
      <c r="U23" s="341"/>
      <c r="V23" s="341"/>
      <c r="W23" s="341"/>
      <c r="X23" s="341"/>
      <c r="Y23" s="341"/>
      <c r="Z23" s="341"/>
      <c r="AA23" s="341"/>
      <c r="AB23" s="341"/>
      <c r="AC23" s="341"/>
      <c r="AD23" s="341"/>
      <c r="AE23" s="341"/>
      <c r="AF23" s="341"/>
      <c r="AG23" s="341"/>
      <c r="AH23" s="341"/>
      <c r="AI23" s="341"/>
      <c r="AJ23" s="341"/>
      <c r="AK23" s="341"/>
      <c r="AL23" s="341"/>
      <c r="AM23" s="341"/>
      <c r="AN23" s="341"/>
      <c r="AO23" s="341"/>
      <c r="AP23" s="341"/>
      <c r="AQ23" s="341"/>
      <c r="AR23" s="341"/>
      <c r="AS23" s="341"/>
      <c r="AT23" s="341"/>
      <c r="AU23" s="341"/>
      <c r="AV23" s="341"/>
      <c r="AW23" s="341"/>
      <c r="AX23" s="341"/>
      <c r="AY23" s="896"/>
      <c r="AZ23" s="896"/>
      <c r="BA23" s="352"/>
      <c r="BB23" s="352"/>
      <c r="BC23" s="352"/>
      <c r="BD23" s="352"/>
      <c r="BE23" s="352"/>
      <c r="BF23" s="352"/>
      <c r="BG23" s="352"/>
      <c r="BH23" s="352"/>
      <c r="BI23" s="352"/>
      <c r="BJ23" s="352"/>
      <c r="BK23" s="352"/>
      <c r="BL23" s="352"/>
      <c r="BM23" s="352"/>
      <c r="BN23" s="352"/>
      <c r="BO23" s="352"/>
      <c r="BP23" s="352"/>
      <c r="BQ23" s="352"/>
      <c r="BR23" s="352"/>
      <c r="BS23" s="352"/>
      <c r="BT23" s="352"/>
      <c r="BU23" s="352"/>
      <c r="BV23" s="352"/>
    </row>
    <row r="24" spans="1:74" ht="11.1" customHeight="1" x14ac:dyDescent="0.2">
      <c r="A24" s="10"/>
      <c r="B24" s="361" t="s">
        <v>64</v>
      </c>
      <c r="C24" s="341"/>
      <c r="D24" s="341"/>
      <c r="E24" s="341"/>
      <c r="F24" s="341"/>
      <c r="G24" s="341"/>
      <c r="H24" s="341"/>
      <c r="I24" s="341"/>
      <c r="J24" s="341"/>
      <c r="K24" s="341"/>
      <c r="L24" s="341"/>
      <c r="M24" s="341"/>
      <c r="N24" s="341"/>
      <c r="O24" s="341"/>
      <c r="P24" s="341"/>
      <c r="Q24" s="341"/>
      <c r="R24" s="341"/>
      <c r="S24" s="341"/>
      <c r="T24" s="341"/>
      <c r="U24" s="341"/>
      <c r="V24" s="341"/>
      <c r="W24" s="341"/>
      <c r="X24" s="341"/>
      <c r="Y24" s="341"/>
      <c r="Z24" s="341"/>
      <c r="AA24" s="341"/>
      <c r="AB24" s="341"/>
      <c r="AC24" s="341"/>
      <c r="AD24" s="341"/>
      <c r="AE24" s="341"/>
      <c r="AF24" s="341"/>
      <c r="AG24" s="341"/>
      <c r="AH24" s="341"/>
      <c r="AI24" s="341"/>
      <c r="AJ24" s="341"/>
      <c r="AK24" s="341"/>
      <c r="AL24" s="341"/>
      <c r="AM24" s="341"/>
      <c r="AN24" s="341"/>
      <c r="AO24" s="341"/>
      <c r="AP24" s="341"/>
      <c r="AQ24" s="341"/>
      <c r="AR24" s="341"/>
      <c r="AS24" s="341"/>
      <c r="AT24" s="341"/>
      <c r="AU24" s="341"/>
      <c r="AV24" s="341"/>
      <c r="AW24" s="341"/>
      <c r="AX24" s="341"/>
      <c r="AY24" s="896"/>
      <c r="AZ24" s="896"/>
      <c r="BA24" s="352"/>
      <c r="BB24" s="352"/>
      <c r="BC24" s="352"/>
      <c r="BD24" s="352"/>
      <c r="BE24" s="352"/>
      <c r="BF24" s="352"/>
      <c r="BG24" s="352"/>
      <c r="BH24" s="352"/>
      <c r="BI24" s="352"/>
      <c r="BJ24" s="352"/>
      <c r="BK24" s="352"/>
      <c r="BL24" s="352"/>
      <c r="BM24" s="352"/>
      <c r="BN24" s="352"/>
      <c r="BO24" s="352"/>
      <c r="BP24" s="352"/>
      <c r="BQ24" s="352"/>
      <c r="BR24" s="352"/>
      <c r="BS24" s="352"/>
      <c r="BT24" s="352"/>
      <c r="BU24" s="352"/>
      <c r="BV24" s="352"/>
    </row>
    <row r="25" spans="1:74" ht="11.1" customHeight="1" x14ac:dyDescent="0.2">
      <c r="A25" s="13" t="s">
        <v>132</v>
      </c>
      <c r="B25" s="362" t="s">
        <v>479</v>
      </c>
      <c r="C25" s="343">
        <v>52.532774033999999</v>
      </c>
      <c r="D25" s="343">
        <v>43.693880972000002</v>
      </c>
      <c r="E25" s="343">
        <v>38.218616445000002</v>
      </c>
      <c r="F25" s="343">
        <v>34.553562149999998</v>
      </c>
      <c r="G25" s="343">
        <v>38.843298312999998</v>
      </c>
      <c r="H25" s="343">
        <v>45.339655229999998</v>
      </c>
      <c r="I25" s="343">
        <v>53.059303763999999</v>
      </c>
      <c r="J25" s="343">
        <v>51.962850938000003</v>
      </c>
      <c r="K25" s="343">
        <v>40.842045900000002</v>
      </c>
      <c r="L25" s="343">
        <v>35.108945034000001</v>
      </c>
      <c r="M25" s="343">
        <v>35.986838069999997</v>
      </c>
      <c r="N25" s="343">
        <v>45.392050513999997</v>
      </c>
      <c r="O25" s="343">
        <v>39.092554401999998</v>
      </c>
      <c r="P25" s="343">
        <v>30.341058832000002</v>
      </c>
      <c r="Q25" s="343">
        <v>32.317523559999998</v>
      </c>
      <c r="R25" s="343">
        <v>26.062644030000001</v>
      </c>
      <c r="S25" s="343">
        <v>28.689242019999998</v>
      </c>
      <c r="T25" s="343">
        <v>36.729027989999999</v>
      </c>
      <c r="U25" s="343">
        <v>47.559796317999997</v>
      </c>
      <c r="V25" s="343">
        <v>47.049748575000002</v>
      </c>
      <c r="W25" s="343">
        <v>37.333333320000001</v>
      </c>
      <c r="X25" s="343">
        <v>32.707409722999998</v>
      </c>
      <c r="Y25" s="343">
        <v>32.790520649999998</v>
      </c>
      <c r="Z25" s="343">
        <v>35.221733356999998</v>
      </c>
      <c r="AA25" s="343">
        <v>45.650107875000003</v>
      </c>
      <c r="AB25" s="343">
        <v>29.198921990999999</v>
      </c>
      <c r="AC25" s="343">
        <v>25.646462998000001</v>
      </c>
      <c r="AD25" s="343">
        <v>24.27694602</v>
      </c>
      <c r="AE25" s="343">
        <v>29.250938770000001</v>
      </c>
      <c r="AF25" s="343">
        <v>37.46769372</v>
      </c>
      <c r="AG25" s="343">
        <v>43.518561235999996</v>
      </c>
      <c r="AH25" s="343">
        <v>42.474831504999997</v>
      </c>
      <c r="AI25" s="343">
        <v>34.485968370000002</v>
      </c>
      <c r="AJ25" s="343">
        <v>30.586618099999999</v>
      </c>
      <c r="AK25" s="343">
        <v>29.599145579999998</v>
      </c>
      <c r="AL25" s="343">
        <v>38.782489673999997</v>
      </c>
      <c r="AM25" s="343">
        <v>49.060488337999999</v>
      </c>
      <c r="AN25" s="343">
        <v>38.236127439999997</v>
      </c>
      <c r="AO25" s="343">
        <v>31.154850053000001</v>
      </c>
      <c r="AP25" s="343">
        <v>28.631193</v>
      </c>
      <c r="AQ25" s="343">
        <v>30.761274983</v>
      </c>
      <c r="AR25" s="343">
        <v>39.411925199999999</v>
      </c>
      <c r="AS25" s="343">
        <v>48.039382531000001</v>
      </c>
      <c r="AT25" s="343">
        <v>42.612866197000002</v>
      </c>
      <c r="AU25" s="343">
        <v>36.310760760000001</v>
      </c>
      <c r="AV25" s="343">
        <v>34.149530652999999</v>
      </c>
      <c r="AW25" s="343">
        <v>34.087416099999999</v>
      </c>
      <c r="AX25" s="343">
        <v>40.177149081000003</v>
      </c>
      <c r="AY25" s="898">
        <v>45.131701540000002</v>
      </c>
      <c r="AZ25" s="898">
        <v>35.625368799999997</v>
      </c>
      <c r="BA25" s="354">
        <v>30.299440000000001</v>
      </c>
      <c r="BB25" s="354">
        <v>26.41329</v>
      </c>
      <c r="BC25" s="354">
        <v>28.74813</v>
      </c>
      <c r="BD25" s="354">
        <v>34.850430000000003</v>
      </c>
      <c r="BE25" s="354">
        <v>42.317219999999999</v>
      </c>
      <c r="BF25" s="354">
        <v>42.739460000000001</v>
      </c>
      <c r="BG25" s="354">
        <v>35.210529999999999</v>
      </c>
      <c r="BH25" s="354">
        <v>30.54814</v>
      </c>
      <c r="BI25" s="354">
        <v>31.375360000000001</v>
      </c>
      <c r="BJ25" s="354">
        <v>35.907859999999999</v>
      </c>
      <c r="BK25" s="354">
        <v>40.690759999999997</v>
      </c>
      <c r="BL25" s="354">
        <v>33.860700000000001</v>
      </c>
      <c r="BM25" s="354">
        <v>29.014720000000001</v>
      </c>
      <c r="BN25" s="354">
        <v>25.901720000000001</v>
      </c>
      <c r="BO25" s="354">
        <v>28.11993</v>
      </c>
      <c r="BP25" s="354">
        <v>34.352409999999999</v>
      </c>
      <c r="BQ25" s="354">
        <v>41.945390000000003</v>
      </c>
      <c r="BR25" s="354">
        <v>42.390360000000001</v>
      </c>
      <c r="BS25" s="354">
        <v>34.756920000000001</v>
      </c>
      <c r="BT25" s="354">
        <v>30.213059999999999</v>
      </c>
      <c r="BU25" s="354">
        <v>30.887090000000001</v>
      </c>
      <c r="BV25" s="354">
        <v>34.789850000000001</v>
      </c>
    </row>
    <row r="26" spans="1:74" ht="11.1" customHeight="1" x14ac:dyDescent="0.2">
      <c r="A26" s="10"/>
      <c r="B26" s="361"/>
      <c r="C26" s="345"/>
      <c r="D26" s="345"/>
      <c r="E26" s="345"/>
      <c r="F26" s="345"/>
      <c r="G26" s="345"/>
      <c r="H26" s="345"/>
      <c r="I26" s="345"/>
      <c r="J26" s="345"/>
      <c r="K26" s="345"/>
      <c r="L26" s="345"/>
      <c r="M26" s="345"/>
      <c r="N26" s="345"/>
      <c r="O26" s="345"/>
      <c r="P26" s="345"/>
      <c r="Q26" s="345"/>
      <c r="R26" s="345"/>
      <c r="S26" s="345"/>
      <c r="T26" s="345"/>
      <c r="U26" s="345"/>
      <c r="V26" s="345"/>
      <c r="W26" s="345"/>
      <c r="X26" s="345"/>
      <c r="Y26" s="345"/>
      <c r="Z26" s="345"/>
      <c r="AA26" s="345"/>
      <c r="AB26" s="345"/>
      <c r="AC26" s="345"/>
      <c r="AD26" s="345"/>
      <c r="AE26" s="345"/>
      <c r="AF26" s="345"/>
      <c r="AG26" s="345"/>
      <c r="AH26" s="345"/>
      <c r="AI26" s="345"/>
      <c r="AJ26" s="345"/>
      <c r="AK26" s="345"/>
      <c r="AL26" s="345"/>
      <c r="AM26" s="345"/>
      <c r="AN26" s="345"/>
      <c r="AO26" s="345"/>
      <c r="AP26" s="345"/>
      <c r="AQ26" s="345"/>
      <c r="AR26" s="345"/>
      <c r="AS26" s="345"/>
      <c r="AT26" s="345"/>
      <c r="AU26" s="345"/>
      <c r="AV26" s="345"/>
      <c r="AW26" s="345"/>
      <c r="AX26" s="345"/>
      <c r="AY26" s="900"/>
      <c r="AZ26" s="900"/>
      <c r="BA26" s="356"/>
      <c r="BB26" s="356"/>
      <c r="BC26" s="356"/>
      <c r="BD26" s="356"/>
      <c r="BE26" s="356"/>
      <c r="BF26" s="356"/>
      <c r="BG26" s="356"/>
      <c r="BH26" s="356"/>
      <c r="BI26" s="356"/>
      <c r="BJ26" s="356"/>
      <c r="BK26" s="356"/>
      <c r="BL26" s="356"/>
      <c r="BM26" s="356"/>
      <c r="BN26" s="356"/>
      <c r="BO26" s="356"/>
      <c r="BP26" s="356"/>
      <c r="BQ26" s="356"/>
      <c r="BR26" s="356"/>
      <c r="BS26" s="356"/>
      <c r="BT26" s="356"/>
      <c r="BU26" s="356"/>
      <c r="BV26" s="356"/>
    </row>
    <row r="27" spans="1:74" ht="11.1" customHeight="1" x14ac:dyDescent="0.2">
      <c r="A27" s="10"/>
      <c r="B27" s="361" t="s">
        <v>470</v>
      </c>
      <c r="C27" s="341"/>
      <c r="D27" s="341"/>
      <c r="E27" s="341"/>
      <c r="F27" s="341"/>
      <c r="G27" s="341"/>
      <c r="H27" s="341"/>
      <c r="I27" s="341"/>
      <c r="J27" s="341"/>
      <c r="K27" s="341"/>
      <c r="L27" s="341"/>
      <c r="M27" s="341"/>
      <c r="N27" s="341"/>
      <c r="O27" s="341"/>
      <c r="P27" s="341"/>
      <c r="Q27" s="341"/>
      <c r="R27" s="341"/>
      <c r="S27" s="341"/>
      <c r="T27" s="341"/>
      <c r="U27" s="341"/>
      <c r="V27" s="341"/>
      <c r="W27" s="341"/>
      <c r="X27" s="341"/>
      <c r="Y27" s="341"/>
      <c r="Z27" s="341"/>
      <c r="AA27" s="341"/>
      <c r="AB27" s="341"/>
      <c r="AC27" s="341"/>
      <c r="AD27" s="341"/>
      <c r="AE27" s="341"/>
      <c r="AF27" s="341"/>
      <c r="AG27" s="341"/>
      <c r="AH27" s="341"/>
      <c r="AI27" s="341"/>
      <c r="AJ27" s="341"/>
      <c r="AK27" s="341"/>
      <c r="AL27" s="341"/>
      <c r="AM27" s="341"/>
      <c r="AN27" s="341"/>
      <c r="AO27" s="341"/>
      <c r="AP27" s="341"/>
      <c r="AQ27" s="341"/>
      <c r="AR27" s="341"/>
      <c r="AS27" s="341"/>
      <c r="AT27" s="341"/>
      <c r="AU27" s="341"/>
      <c r="AV27" s="341"/>
      <c r="AW27" s="341"/>
      <c r="AX27" s="341"/>
      <c r="AY27" s="896"/>
      <c r="AZ27" s="896"/>
      <c r="BA27" s="352"/>
      <c r="BB27" s="352"/>
      <c r="BC27" s="352"/>
      <c r="BD27" s="352"/>
      <c r="BE27" s="352"/>
      <c r="BF27" s="352"/>
      <c r="BG27" s="352"/>
      <c r="BH27" s="352"/>
      <c r="BI27" s="352"/>
      <c r="BJ27" s="352"/>
      <c r="BK27" s="352"/>
      <c r="BL27" s="352"/>
      <c r="BM27" s="352"/>
      <c r="BN27" s="352"/>
      <c r="BO27" s="352"/>
      <c r="BP27" s="352"/>
      <c r="BQ27" s="352"/>
      <c r="BR27" s="352"/>
      <c r="BS27" s="352"/>
      <c r="BT27" s="352"/>
      <c r="BU27" s="352"/>
      <c r="BV27" s="352"/>
    </row>
    <row r="28" spans="1:74" ht="11.1" customHeight="1" x14ac:dyDescent="0.2">
      <c r="A28" s="10" t="s">
        <v>312</v>
      </c>
      <c r="B28" s="362" t="s">
        <v>55</v>
      </c>
      <c r="C28" s="341">
        <v>11.32429587</v>
      </c>
      <c r="D28" s="341">
        <v>11.310503690000001</v>
      </c>
      <c r="E28" s="341">
        <v>10.189891060000001</v>
      </c>
      <c r="F28" s="341">
        <v>9.8595849409999996</v>
      </c>
      <c r="G28" s="341">
        <v>10.360125630000001</v>
      </c>
      <c r="H28" s="341">
        <v>11.959861350000001</v>
      </c>
      <c r="I28" s="341">
        <v>12.96069791</v>
      </c>
      <c r="J28" s="341">
        <v>12.97373767</v>
      </c>
      <c r="K28" s="341">
        <v>11.72841837</v>
      </c>
      <c r="L28" s="341">
        <v>9.9471910890000004</v>
      </c>
      <c r="M28" s="341">
        <v>10.127078109999999</v>
      </c>
      <c r="N28" s="341">
        <v>10.9522022</v>
      </c>
      <c r="O28" s="341">
        <v>10.865846599999999</v>
      </c>
      <c r="P28" s="341">
        <v>10.842153079999999</v>
      </c>
      <c r="Q28" s="341">
        <v>10.2532602</v>
      </c>
      <c r="R28" s="341">
        <v>9.6963369589999999</v>
      </c>
      <c r="S28" s="341">
        <v>9.9923792359999997</v>
      </c>
      <c r="T28" s="341">
        <v>11.344601949999999</v>
      </c>
      <c r="U28" s="341">
        <v>12.885611490000001</v>
      </c>
      <c r="V28" s="341">
        <v>13.05545545</v>
      </c>
      <c r="W28" s="341">
        <v>11.936491180000001</v>
      </c>
      <c r="X28" s="341">
        <v>10.299568389999999</v>
      </c>
      <c r="Y28" s="341">
        <v>10.18968201</v>
      </c>
      <c r="Z28" s="341">
        <v>10.47297116</v>
      </c>
      <c r="AA28" s="341">
        <v>11.483305270000001</v>
      </c>
      <c r="AB28" s="341">
        <v>10.836556809999999</v>
      </c>
      <c r="AC28" s="341">
        <v>9.9473731619999999</v>
      </c>
      <c r="AD28" s="341">
        <v>9.9005642359999992</v>
      </c>
      <c r="AE28" s="341">
        <v>10.485098349999999</v>
      </c>
      <c r="AF28" s="341">
        <v>12.230808980000001</v>
      </c>
      <c r="AG28" s="341">
        <v>13.21847288</v>
      </c>
      <c r="AH28" s="341">
        <v>13.110541059999999</v>
      </c>
      <c r="AI28" s="341">
        <v>11.80319072</v>
      </c>
      <c r="AJ28" s="341">
        <v>10.521472149999999</v>
      </c>
      <c r="AK28" s="341">
        <v>10.217045669999999</v>
      </c>
      <c r="AL28" s="341">
        <v>10.96321833</v>
      </c>
      <c r="AM28" s="341">
        <v>12.085060629999999</v>
      </c>
      <c r="AN28" s="341">
        <v>11.84234667</v>
      </c>
      <c r="AO28" s="341">
        <v>10.28792477</v>
      </c>
      <c r="AP28" s="341">
        <v>10.18689657</v>
      </c>
      <c r="AQ28" s="341">
        <v>10.435563630000001</v>
      </c>
      <c r="AR28" s="341">
        <v>12.28392727</v>
      </c>
      <c r="AS28" s="341">
        <v>13.51856658</v>
      </c>
      <c r="AT28" s="341">
        <v>13.039154679999999</v>
      </c>
      <c r="AU28" s="341">
        <v>11.87861989</v>
      </c>
      <c r="AV28" s="341">
        <v>10.72500844</v>
      </c>
      <c r="AW28" s="341">
        <v>10.342881438999999</v>
      </c>
      <c r="AX28" s="341">
        <v>11.274655169000001</v>
      </c>
      <c r="AY28" s="896">
        <v>12.100949999999999</v>
      </c>
      <c r="AZ28" s="896">
        <v>11.88711</v>
      </c>
      <c r="BA28" s="352">
        <v>10.500590000000001</v>
      </c>
      <c r="BB28" s="352">
        <v>10.270440000000001</v>
      </c>
      <c r="BC28" s="352">
        <v>10.61232</v>
      </c>
      <c r="BD28" s="352">
        <v>12.351380000000001</v>
      </c>
      <c r="BE28" s="352">
        <v>13.629099999999999</v>
      </c>
      <c r="BF28" s="352">
        <v>13.725020000000001</v>
      </c>
      <c r="BG28" s="352">
        <v>12.29767</v>
      </c>
      <c r="BH28" s="352">
        <v>10.845969999999999</v>
      </c>
      <c r="BI28" s="352">
        <v>10.53518</v>
      </c>
      <c r="BJ28" s="352">
        <v>11.266529999999999</v>
      </c>
      <c r="BK28" s="352">
        <v>12.12599</v>
      </c>
      <c r="BL28" s="352">
        <v>12.08971</v>
      </c>
      <c r="BM28" s="352">
        <v>10.835850000000001</v>
      </c>
      <c r="BN28" s="352">
        <v>10.623469999999999</v>
      </c>
      <c r="BO28" s="352">
        <v>10.99396</v>
      </c>
      <c r="BP28" s="352">
        <v>12.792389999999999</v>
      </c>
      <c r="BQ28" s="352">
        <v>14.10159</v>
      </c>
      <c r="BR28" s="352">
        <v>14.21144</v>
      </c>
      <c r="BS28" s="352">
        <v>12.73291</v>
      </c>
      <c r="BT28" s="352">
        <v>11.22584</v>
      </c>
      <c r="BU28" s="352">
        <v>10.88767</v>
      </c>
      <c r="BV28" s="352">
        <v>11.61894</v>
      </c>
    </row>
    <row r="29" spans="1:74" ht="11.1" customHeight="1" x14ac:dyDescent="0.2">
      <c r="A29" s="10"/>
      <c r="B29" s="361"/>
      <c r="C29" s="341"/>
      <c r="D29" s="341"/>
      <c r="E29" s="341"/>
      <c r="F29" s="341"/>
      <c r="G29" s="341"/>
      <c r="H29" s="341"/>
      <c r="I29" s="341"/>
      <c r="J29" s="341"/>
      <c r="K29" s="341"/>
      <c r="L29" s="341"/>
      <c r="M29" s="341"/>
      <c r="N29" s="341"/>
      <c r="O29" s="341"/>
      <c r="P29" s="341"/>
      <c r="Q29" s="341"/>
      <c r="R29" s="341"/>
      <c r="S29" s="341"/>
      <c r="T29" s="341"/>
      <c r="U29" s="341"/>
      <c r="V29" s="341"/>
      <c r="W29" s="341"/>
      <c r="X29" s="341"/>
      <c r="Y29" s="341"/>
      <c r="Z29" s="341"/>
      <c r="AA29" s="341"/>
      <c r="AB29" s="341"/>
      <c r="AC29" s="341"/>
      <c r="AD29" s="341"/>
      <c r="AE29" s="341"/>
      <c r="AF29" s="341"/>
      <c r="AG29" s="341"/>
      <c r="AH29" s="341"/>
      <c r="AI29" s="341"/>
      <c r="AJ29" s="341"/>
      <c r="AK29" s="341"/>
      <c r="AL29" s="341"/>
      <c r="AM29" s="341"/>
      <c r="AN29" s="341"/>
      <c r="AO29" s="341"/>
      <c r="AP29" s="341"/>
      <c r="AQ29" s="341"/>
      <c r="AR29" s="341"/>
      <c r="AS29" s="341"/>
      <c r="AT29" s="341"/>
      <c r="AU29" s="341"/>
      <c r="AV29" s="341"/>
      <c r="AW29" s="341"/>
      <c r="AX29" s="341"/>
      <c r="AY29" s="896"/>
      <c r="AZ29" s="896"/>
      <c r="BA29" s="352"/>
      <c r="BB29" s="352"/>
      <c r="BC29" s="352"/>
      <c r="BD29" s="352"/>
      <c r="BE29" s="352"/>
      <c r="BF29" s="352"/>
      <c r="BG29" s="352"/>
      <c r="BH29" s="352"/>
      <c r="BI29" s="352"/>
      <c r="BJ29" s="352"/>
      <c r="BK29" s="352"/>
      <c r="BL29" s="352"/>
      <c r="BM29" s="352"/>
      <c r="BN29" s="352"/>
      <c r="BO29" s="352"/>
      <c r="BP29" s="352"/>
      <c r="BQ29" s="352"/>
      <c r="BR29" s="352"/>
      <c r="BS29" s="352"/>
      <c r="BT29" s="352"/>
      <c r="BU29" s="352"/>
      <c r="BV29" s="352"/>
    </row>
    <row r="30" spans="1:74" ht="11.1" customHeight="1" x14ac:dyDescent="0.2">
      <c r="A30" s="10"/>
      <c r="B30" s="361" t="s">
        <v>138</v>
      </c>
      <c r="C30" s="341"/>
      <c r="D30" s="341"/>
      <c r="E30" s="341"/>
      <c r="F30" s="341"/>
      <c r="G30" s="341"/>
      <c r="H30" s="341"/>
      <c r="I30" s="341"/>
      <c r="J30" s="341"/>
      <c r="K30" s="341"/>
      <c r="L30" s="341"/>
      <c r="M30" s="341"/>
      <c r="N30" s="341"/>
      <c r="O30" s="341"/>
      <c r="P30" s="341"/>
      <c r="Q30" s="341"/>
      <c r="R30" s="341"/>
      <c r="S30" s="341"/>
      <c r="T30" s="341"/>
      <c r="U30" s="341"/>
      <c r="V30" s="341"/>
      <c r="W30" s="341"/>
      <c r="X30" s="341"/>
      <c r="Y30" s="341"/>
      <c r="Z30" s="341"/>
      <c r="AA30" s="341"/>
      <c r="AB30" s="341"/>
      <c r="AC30" s="341"/>
      <c r="AD30" s="341"/>
      <c r="AE30" s="341"/>
      <c r="AF30" s="341"/>
      <c r="AG30" s="341"/>
      <c r="AH30" s="341"/>
      <c r="AI30" s="341"/>
      <c r="AJ30" s="341"/>
      <c r="AK30" s="341"/>
      <c r="AL30" s="341"/>
      <c r="AM30" s="341"/>
      <c r="AN30" s="341"/>
      <c r="AO30" s="341"/>
      <c r="AP30" s="341"/>
      <c r="AQ30" s="341"/>
      <c r="AR30" s="341"/>
      <c r="AS30" s="341"/>
      <c r="AT30" s="341"/>
      <c r="AU30" s="341"/>
      <c r="AV30" s="341"/>
      <c r="AW30" s="341"/>
      <c r="AX30" s="341"/>
      <c r="AY30" s="896"/>
      <c r="AZ30" s="896"/>
      <c r="BA30" s="352"/>
      <c r="BB30" s="352"/>
      <c r="BC30" s="352"/>
      <c r="BD30" s="352"/>
      <c r="BE30" s="352"/>
      <c r="BF30" s="352"/>
      <c r="BG30" s="352"/>
      <c r="BH30" s="352"/>
      <c r="BI30" s="352"/>
      <c r="BJ30" s="352"/>
      <c r="BK30" s="352"/>
      <c r="BL30" s="352"/>
      <c r="BM30" s="352"/>
      <c r="BN30" s="352"/>
      <c r="BO30" s="352"/>
      <c r="BP30" s="352"/>
      <c r="BQ30" s="352"/>
      <c r="BR30" s="352"/>
      <c r="BS30" s="352"/>
      <c r="BT30" s="352"/>
      <c r="BU30" s="352"/>
      <c r="BV30" s="352"/>
    </row>
    <row r="31" spans="1:74" ht="11.1" customHeight="1" x14ac:dyDescent="0.2">
      <c r="A31" s="69" t="s">
        <v>15</v>
      </c>
      <c r="B31" s="365" t="s">
        <v>56</v>
      </c>
      <c r="C31" s="341">
        <v>0.67651470965000005</v>
      </c>
      <c r="D31" s="341">
        <v>0.63706681837000001</v>
      </c>
      <c r="E31" s="341">
        <v>0.72539581176000001</v>
      </c>
      <c r="F31" s="341">
        <v>0.70987112272999997</v>
      </c>
      <c r="G31" s="341">
        <v>0.73522841405999995</v>
      </c>
      <c r="H31" s="341">
        <v>0.72022448509000003</v>
      </c>
      <c r="I31" s="341">
        <v>0.70213952273000002</v>
      </c>
      <c r="J31" s="341">
        <v>0.67486178482000003</v>
      </c>
      <c r="K31" s="341">
        <v>0.62801006758</v>
      </c>
      <c r="L31" s="341">
        <v>0.65687134850999995</v>
      </c>
      <c r="M31" s="341">
        <v>0.67503311901999996</v>
      </c>
      <c r="N31" s="341">
        <v>0.67147430418999998</v>
      </c>
      <c r="O31" s="341">
        <v>0.68019837389000004</v>
      </c>
      <c r="P31" s="341">
        <v>0.64558320142000003</v>
      </c>
      <c r="Q31" s="341">
        <v>0.72283810891</v>
      </c>
      <c r="R31" s="341">
        <v>0.69837925482999996</v>
      </c>
      <c r="S31" s="341">
        <v>0.73915989318999997</v>
      </c>
      <c r="T31" s="341">
        <v>0.69079301645000002</v>
      </c>
      <c r="U31" s="341">
        <v>0.70066507189000005</v>
      </c>
      <c r="V31" s="341">
        <v>0.70761924920999997</v>
      </c>
      <c r="W31" s="341">
        <v>0.65861266921999995</v>
      </c>
      <c r="X31" s="341">
        <v>0.68765152558999998</v>
      </c>
      <c r="Y31" s="341">
        <v>0.66501791492999995</v>
      </c>
      <c r="Z31" s="341">
        <v>0.69526593678000004</v>
      </c>
      <c r="AA31" s="341">
        <v>0.66674004616000004</v>
      </c>
      <c r="AB31" s="341">
        <v>0.69561799638999999</v>
      </c>
      <c r="AC31" s="341">
        <v>0.75507662427</v>
      </c>
      <c r="AD31" s="341">
        <v>0.74872047080000004</v>
      </c>
      <c r="AE31" s="341">
        <v>0.77337426521999997</v>
      </c>
      <c r="AF31" s="341">
        <v>0.75988618791999996</v>
      </c>
      <c r="AG31" s="341">
        <v>0.74558117763999998</v>
      </c>
      <c r="AH31" s="341">
        <v>0.73531621855999996</v>
      </c>
      <c r="AI31" s="341">
        <v>0.68350922293000005</v>
      </c>
      <c r="AJ31" s="341">
        <v>0.72164809711</v>
      </c>
      <c r="AK31" s="341">
        <v>0.69893460492000004</v>
      </c>
      <c r="AL31" s="341">
        <v>0.71106351827000003</v>
      </c>
      <c r="AM31" s="341">
        <v>0.71189744067000005</v>
      </c>
      <c r="AN31" s="341">
        <v>0.66564767636</v>
      </c>
      <c r="AO31" s="341">
        <v>0.77973742779999999</v>
      </c>
      <c r="AP31" s="341">
        <v>0.76313659522999999</v>
      </c>
      <c r="AQ31" s="341">
        <v>0.75781596578999999</v>
      </c>
      <c r="AR31" s="341">
        <v>0.75108870614000001</v>
      </c>
      <c r="AS31" s="341">
        <v>0.75556496112000004</v>
      </c>
      <c r="AT31" s="341">
        <v>0.72937545517000002</v>
      </c>
      <c r="AU31" s="341">
        <v>0.67877168828000001</v>
      </c>
      <c r="AV31" s="341">
        <v>0.73056449222999997</v>
      </c>
      <c r="AW31" s="341">
        <v>0.69829212804999996</v>
      </c>
      <c r="AX31" s="341">
        <v>0.75375822046999996</v>
      </c>
      <c r="AY31" s="896">
        <v>0.73091509917999997</v>
      </c>
      <c r="AZ31" s="896">
        <v>0.68892952451</v>
      </c>
      <c r="BA31" s="352">
        <v>0.79884060000000001</v>
      </c>
      <c r="BB31" s="352">
        <v>0.80019430000000003</v>
      </c>
      <c r="BC31" s="352">
        <v>0.82194339999999999</v>
      </c>
      <c r="BD31" s="352">
        <v>0.82407430000000004</v>
      </c>
      <c r="BE31" s="352">
        <v>0.82432899999999998</v>
      </c>
      <c r="BF31" s="352">
        <v>0.80075079999999998</v>
      </c>
      <c r="BG31" s="352">
        <v>0.74184050000000001</v>
      </c>
      <c r="BH31" s="352">
        <v>0.78785930000000004</v>
      </c>
      <c r="BI31" s="352">
        <v>0.75346429999999998</v>
      </c>
      <c r="BJ31" s="352">
        <v>0.78106070000000005</v>
      </c>
      <c r="BK31" s="352">
        <v>0.78929099999999996</v>
      </c>
      <c r="BL31" s="352">
        <v>0.74483440000000001</v>
      </c>
      <c r="BM31" s="352">
        <v>0.86730490000000005</v>
      </c>
      <c r="BN31" s="352">
        <v>0.86429049999999996</v>
      </c>
      <c r="BO31" s="352">
        <v>0.88645130000000005</v>
      </c>
      <c r="BP31" s="352">
        <v>0.88397239999999999</v>
      </c>
      <c r="BQ31" s="352">
        <v>0.87993600000000005</v>
      </c>
      <c r="BR31" s="352">
        <v>0.85075409999999996</v>
      </c>
      <c r="BS31" s="352">
        <v>0.78537480000000004</v>
      </c>
      <c r="BT31" s="352">
        <v>0.83092250000000001</v>
      </c>
      <c r="BU31" s="352">
        <v>0.78901270000000001</v>
      </c>
      <c r="BV31" s="352">
        <v>0.81336850000000005</v>
      </c>
    </row>
    <row r="32" spans="1:74" ht="11.1" customHeight="1" x14ac:dyDescent="0.2">
      <c r="A32" s="10"/>
      <c r="B32" s="361"/>
      <c r="C32" s="341"/>
      <c r="D32" s="341"/>
      <c r="E32" s="341"/>
      <c r="F32" s="341"/>
      <c r="G32" s="341"/>
      <c r="H32" s="341"/>
      <c r="I32" s="341"/>
      <c r="J32" s="341"/>
      <c r="K32" s="341"/>
      <c r="L32" s="341"/>
      <c r="M32" s="341"/>
      <c r="N32" s="341"/>
      <c r="O32" s="341"/>
      <c r="P32" s="341"/>
      <c r="Q32" s="341"/>
      <c r="R32" s="341"/>
      <c r="S32" s="341"/>
      <c r="T32" s="341"/>
      <c r="U32" s="341"/>
      <c r="V32" s="341"/>
      <c r="W32" s="341"/>
      <c r="X32" s="341"/>
      <c r="Y32" s="341"/>
      <c r="Z32" s="341"/>
      <c r="AA32" s="341"/>
      <c r="AB32" s="341"/>
      <c r="AC32" s="341"/>
      <c r="AD32" s="341"/>
      <c r="AE32" s="341"/>
      <c r="AF32" s="341"/>
      <c r="AG32" s="341"/>
      <c r="AH32" s="341"/>
      <c r="AI32" s="341"/>
      <c r="AJ32" s="341"/>
      <c r="AK32" s="341"/>
      <c r="AL32" s="341"/>
      <c r="AM32" s="341"/>
      <c r="AN32" s="341"/>
      <c r="AO32" s="341"/>
      <c r="AP32" s="341"/>
      <c r="AQ32" s="341"/>
      <c r="AR32" s="341"/>
      <c r="AS32" s="341"/>
      <c r="AT32" s="341"/>
      <c r="AU32" s="341"/>
      <c r="AV32" s="341"/>
      <c r="AW32" s="341"/>
      <c r="AX32" s="341"/>
      <c r="AY32" s="896"/>
      <c r="AZ32" s="896"/>
      <c r="BA32" s="352"/>
      <c r="BB32" s="352"/>
      <c r="BC32" s="352"/>
      <c r="BD32" s="352"/>
      <c r="BE32" s="352"/>
      <c r="BF32" s="352"/>
      <c r="BG32" s="352"/>
      <c r="BH32" s="352"/>
      <c r="BI32" s="352"/>
      <c r="BJ32" s="352"/>
      <c r="BK32" s="352"/>
      <c r="BL32" s="352"/>
      <c r="BM32" s="352"/>
      <c r="BN32" s="352"/>
      <c r="BO32" s="352"/>
      <c r="BP32" s="352"/>
      <c r="BQ32" s="352"/>
      <c r="BR32" s="352"/>
      <c r="BS32" s="352"/>
      <c r="BT32" s="352"/>
      <c r="BU32" s="352"/>
      <c r="BV32" s="352"/>
    </row>
    <row r="33" spans="1:74" ht="11.1" customHeight="1" x14ac:dyDescent="0.2">
      <c r="A33" s="10"/>
      <c r="B33" s="361" t="s">
        <v>139</v>
      </c>
      <c r="C33" s="345"/>
      <c r="D33" s="345"/>
      <c r="E33" s="345"/>
      <c r="F33" s="345"/>
      <c r="G33" s="345"/>
      <c r="H33" s="345"/>
      <c r="I33" s="345"/>
      <c r="J33" s="345"/>
      <c r="K33" s="345"/>
      <c r="L33" s="345"/>
      <c r="M33" s="345"/>
      <c r="N33" s="345"/>
      <c r="O33" s="345"/>
      <c r="P33" s="345"/>
      <c r="Q33" s="345"/>
      <c r="R33" s="345"/>
      <c r="S33" s="345"/>
      <c r="T33" s="345"/>
      <c r="U33" s="345"/>
      <c r="V33" s="345"/>
      <c r="W33" s="345"/>
      <c r="X33" s="345"/>
      <c r="Y33" s="345"/>
      <c r="Z33" s="345"/>
      <c r="AA33" s="345"/>
      <c r="AB33" s="345"/>
      <c r="AC33" s="345"/>
      <c r="AD33" s="345"/>
      <c r="AE33" s="345"/>
      <c r="AF33" s="345"/>
      <c r="AG33" s="345"/>
      <c r="AH33" s="345"/>
      <c r="AI33" s="345"/>
      <c r="AJ33" s="345"/>
      <c r="AK33" s="345"/>
      <c r="AL33" s="345"/>
      <c r="AM33" s="345"/>
      <c r="AN33" s="345"/>
      <c r="AO33" s="345"/>
      <c r="AP33" s="345"/>
      <c r="AQ33" s="345"/>
      <c r="AR33" s="345"/>
      <c r="AS33" s="345"/>
      <c r="AT33" s="345"/>
      <c r="AU33" s="345"/>
      <c r="AV33" s="345"/>
      <c r="AW33" s="345"/>
      <c r="AX33" s="345"/>
      <c r="AY33" s="900"/>
      <c r="AZ33" s="900"/>
      <c r="BA33" s="356"/>
      <c r="BB33" s="356"/>
      <c r="BC33" s="356"/>
      <c r="BD33" s="356"/>
      <c r="BE33" s="356"/>
      <c r="BF33" s="356"/>
      <c r="BG33" s="356"/>
      <c r="BH33" s="356"/>
      <c r="BI33" s="356"/>
      <c r="BJ33" s="356"/>
      <c r="BK33" s="356"/>
      <c r="BL33" s="356"/>
      <c r="BM33" s="356"/>
      <c r="BN33" s="356"/>
      <c r="BO33" s="356"/>
      <c r="BP33" s="356"/>
      <c r="BQ33" s="356"/>
      <c r="BR33" s="356"/>
      <c r="BS33" s="356"/>
      <c r="BT33" s="356"/>
      <c r="BU33" s="356"/>
      <c r="BV33" s="356"/>
    </row>
    <row r="34" spans="1:74" ht="11.1" customHeight="1" x14ac:dyDescent="0.2">
      <c r="A34" s="13" t="s">
        <v>315</v>
      </c>
      <c r="B34" s="365" t="s">
        <v>56</v>
      </c>
      <c r="C34" s="341">
        <v>9.0469885760000004</v>
      </c>
      <c r="D34" s="341">
        <v>8.0082527120000009</v>
      </c>
      <c r="E34" s="341">
        <v>8.0585739969999999</v>
      </c>
      <c r="F34" s="341">
        <v>7.2484323890000004</v>
      </c>
      <c r="G34" s="341">
        <v>7.4392738879999998</v>
      </c>
      <c r="H34" s="341">
        <v>7.6489599410000002</v>
      </c>
      <c r="I34" s="341">
        <v>8.1155134679999996</v>
      </c>
      <c r="J34" s="341">
        <v>8.1237570399999992</v>
      </c>
      <c r="K34" s="341">
        <v>7.3985170790000003</v>
      </c>
      <c r="L34" s="341">
        <v>7.3924824149999999</v>
      </c>
      <c r="M34" s="341">
        <v>7.8130556479999997</v>
      </c>
      <c r="N34" s="341">
        <v>8.6508675030000006</v>
      </c>
      <c r="O34" s="341">
        <v>8.4762509920000007</v>
      </c>
      <c r="P34" s="341">
        <v>7.6031934909999999</v>
      </c>
      <c r="Q34" s="341">
        <v>8.1416360189999999</v>
      </c>
      <c r="R34" s="341">
        <v>7.173360357</v>
      </c>
      <c r="S34" s="341">
        <v>7.334922035</v>
      </c>
      <c r="T34" s="341">
        <v>7.5117503560000003</v>
      </c>
      <c r="U34" s="341">
        <v>8.0802639700000007</v>
      </c>
      <c r="V34" s="341">
        <v>8.2212698690000003</v>
      </c>
      <c r="W34" s="341">
        <v>7.4320487350000004</v>
      </c>
      <c r="X34" s="341">
        <v>7.5462737610000001</v>
      </c>
      <c r="Y34" s="341">
        <v>7.8433095249999996</v>
      </c>
      <c r="Z34" s="341">
        <v>8.3543006230000003</v>
      </c>
      <c r="AA34" s="341">
        <v>9.0462720460000003</v>
      </c>
      <c r="AB34" s="341">
        <v>7.734324311</v>
      </c>
      <c r="AC34" s="341">
        <v>7.7453086129999997</v>
      </c>
      <c r="AD34" s="341">
        <v>7.1797841760000001</v>
      </c>
      <c r="AE34" s="341">
        <v>7.5188914589999998</v>
      </c>
      <c r="AF34" s="341">
        <v>7.648460601</v>
      </c>
      <c r="AG34" s="341">
        <v>8.2214862289999999</v>
      </c>
      <c r="AH34" s="341">
        <v>8.2122495610000001</v>
      </c>
      <c r="AI34" s="341">
        <v>7.3996342220000004</v>
      </c>
      <c r="AJ34" s="341">
        <v>7.5662319849999999</v>
      </c>
      <c r="AK34" s="341">
        <v>7.6011087640000001</v>
      </c>
      <c r="AL34" s="341">
        <v>8.6819249599999999</v>
      </c>
      <c r="AM34" s="341">
        <v>9.5280692509999998</v>
      </c>
      <c r="AN34" s="341">
        <v>8.0782535679999992</v>
      </c>
      <c r="AO34" s="341">
        <v>7.8295168229999996</v>
      </c>
      <c r="AP34" s="341">
        <v>7.2847496310000004</v>
      </c>
      <c r="AQ34" s="341">
        <v>7.415882882</v>
      </c>
      <c r="AR34" s="341">
        <v>7.7382050900000001</v>
      </c>
      <c r="AS34" s="341">
        <v>8.3604164220000001</v>
      </c>
      <c r="AT34" s="341">
        <v>8.1563536590000005</v>
      </c>
      <c r="AU34" s="341">
        <v>7.551417485</v>
      </c>
      <c r="AV34" s="341">
        <v>7.6143837840000002</v>
      </c>
      <c r="AW34" s="341">
        <v>7.7700190039999999</v>
      </c>
      <c r="AX34" s="341">
        <v>8.8281189999999992</v>
      </c>
      <c r="AY34" s="896">
        <v>9.2604659999999992</v>
      </c>
      <c r="AZ34" s="896">
        <v>7.9449680000000003</v>
      </c>
      <c r="BA34" s="352">
        <v>8.0054420000000004</v>
      </c>
      <c r="BB34" s="352">
        <v>7.2998399999999997</v>
      </c>
      <c r="BC34" s="352">
        <v>7.4292540000000002</v>
      </c>
      <c r="BD34" s="352">
        <v>7.6283079999999996</v>
      </c>
      <c r="BE34" s="352">
        <v>8.2329810000000005</v>
      </c>
      <c r="BF34" s="352">
        <v>8.2614370000000008</v>
      </c>
      <c r="BG34" s="352">
        <v>7.5440829999999997</v>
      </c>
      <c r="BH34" s="352">
        <v>7.6123469999999998</v>
      </c>
      <c r="BI34" s="352">
        <v>7.7854229999999998</v>
      </c>
      <c r="BJ34" s="352">
        <v>8.7111889999999992</v>
      </c>
      <c r="BK34" s="352">
        <v>9.0256530000000001</v>
      </c>
      <c r="BL34" s="352">
        <v>7.9045480000000001</v>
      </c>
      <c r="BM34" s="352">
        <v>8.0363310000000006</v>
      </c>
      <c r="BN34" s="352">
        <v>7.3678800000000004</v>
      </c>
      <c r="BO34" s="352">
        <v>7.5179220000000004</v>
      </c>
      <c r="BP34" s="352">
        <v>7.7366650000000003</v>
      </c>
      <c r="BQ34" s="352">
        <v>8.3475359999999998</v>
      </c>
      <c r="BR34" s="352">
        <v>8.3815550000000005</v>
      </c>
      <c r="BS34" s="352">
        <v>7.6426249999999998</v>
      </c>
      <c r="BT34" s="352">
        <v>7.6912149999999997</v>
      </c>
      <c r="BU34" s="352">
        <v>7.8723369999999999</v>
      </c>
      <c r="BV34" s="352">
        <v>8.8024970000000007</v>
      </c>
    </row>
    <row r="35" spans="1:74" ht="11.1" customHeight="1" x14ac:dyDescent="0.2">
      <c r="A35" s="10"/>
      <c r="B35" s="15"/>
      <c r="C35" s="346"/>
      <c r="D35" s="346"/>
      <c r="E35" s="346"/>
      <c r="F35" s="346"/>
      <c r="G35" s="346"/>
      <c r="H35" s="346"/>
      <c r="I35" s="346"/>
      <c r="J35" s="346"/>
      <c r="K35" s="346"/>
      <c r="L35" s="346"/>
      <c r="M35" s="346"/>
      <c r="N35" s="346"/>
      <c r="O35" s="346"/>
      <c r="P35" s="346"/>
      <c r="Q35" s="346"/>
      <c r="R35" s="346"/>
      <c r="S35" s="346"/>
      <c r="T35" s="346"/>
      <c r="U35" s="346"/>
      <c r="V35" s="346"/>
      <c r="W35" s="346"/>
      <c r="X35" s="346"/>
      <c r="Y35" s="346"/>
      <c r="Z35" s="346"/>
      <c r="AA35" s="346"/>
      <c r="AB35" s="346"/>
      <c r="AC35" s="346"/>
      <c r="AD35" s="346"/>
      <c r="AE35" s="346"/>
      <c r="AF35" s="346"/>
      <c r="AG35" s="346"/>
      <c r="AH35" s="346"/>
      <c r="AI35" s="346"/>
      <c r="AJ35" s="346"/>
      <c r="AK35" s="346"/>
      <c r="AL35" s="346"/>
      <c r="AM35" s="346"/>
      <c r="AN35" s="346"/>
      <c r="AO35" s="346"/>
      <c r="AP35" s="346"/>
      <c r="AQ35" s="346"/>
      <c r="AR35" s="346"/>
      <c r="AS35" s="346"/>
      <c r="AT35" s="346"/>
      <c r="AU35" s="346"/>
      <c r="AV35" s="346"/>
      <c r="AW35" s="346"/>
      <c r="AX35" s="346"/>
      <c r="AY35" s="901"/>
      <c r="AZ35" s="901"/>
      <c r="BA35" s="357"/>
      <c r="BB35" s="357"/>
      <c r="BC35" s="357"/>
      <c r="BD35" s="357"/>
      <c r="BE35" s="357"/>
      <c r="BF35" s="357"/>
      <c r="BG35" s="357"/>
      <c r="BH35" s="357"/>
      <c r="BI35" s="357"/>
      <c r="BJ35" s="357"/>
      <c r="BK35" s="357"/>
      <c r="BL35" s="357"/>
      <c r="BM35" s="357"/>
      <c r="BN35" s="357"/>
      <c r="BO35" s="357"/>
      <c r="BP35" s="357"/>
      <c r="BQ35" s="357"/>
      <c r="BR35" s="357"/>
      <c r="BS35" s="357"/>
      <c r="BT35" s="357"/>
      <c r="BU35" s="357"/>
      <c r="BV35" s="357"/>
    </row>
    <row r="36" spans="1:74" ht="11.1" customHeight="1" x14ac:dyDescent="0.2">
      <c r="A36" s="10"/>
      <c r="B36" s="14" t="s">
        <v>65</v>
      </c>
      <c r="C36" s="346"/>
      <c r="D36" s="346"/>
      <c r="E36" s="346"/>
      <c r="F36" s="346"/>
      <c r="G36" s="346"/>
      <c r="H36" s="346"/>
      <c r="I36" s="346"/>
      <c r="J36" s="346"/>
      <c r="K36" s="346"/>
      <c r="L36" s="346"/>
      <c r="M36" s="346"/>
      <c r="N36" s="346"/>
      <c r="O36" s="346"/>
      <c r="P36" s="346"/>
      <c r="Q36" s="346"/>
      <c r="R36" s="346"/>
      <c r="S36" s="346"/>
      <c r="T36" s="346"/>
      <c r="U36" s="346"/>
      <c r="V36" s="346"/>
      <c r="W36" s="346"/>
      <c r="X36" s="346"/>
      <c r="Y36" s="346"/>
      <c r="Z36" s="346"/>
      <c r="AA36" s="346"/>
      <c r="AB36" s="346"/>
      <c r="AC36" s="346"/>
      <c r="AD36" s="346"/>
      <c r="AE36" s="346"/>
      <c r="AF36" s="346"/>
      <c r="AG36" s="346"/>
      <c r="AH36" s="346"/>
      <c r="AI36" s="346"/>
      <c r="AJ36" s="346"/>
      <c r="AK36" s="346"/>
      <c r="AL36" s="346"/>
      <c r="AM36" s="346"/>
      <c r="AN36" s="346"/>
      <c r="AO36" s="346"/>
      <c r="AP36" s="346"/>
      <c r="AQ36" s="346"/>
      <c r="AR36" s="346"/>
      <c r="AS36" s="346"/>
      <c r="AT36" s="346"/>
      <c r="AU36" s="346"/>
      <c r="AV36" s="346"/>
      <c r="AW36" s="346"/>
      <c r="AX36" s="346"/>
      <c r="AY36" s="901"/>
      <c r="AZ36" s="901"/>
      <c r="BA36" s="357"/>
      <c r="BB36" s="357"/>
      <c r="BC36" s="357"/>
      <c r="BD36" s="357"/>
      <c r="BE36" s="357"/>
      <c r="BF36" s="357"/>
      <c r="BG36" s="357"/>
      <c r="BH36" s="357"/>
      <c r="BI36" s="357"/>
      <c r="BJ36" s="357"/>
      <c r="BK36" s="357"/>
      <c r="BL36" s="357"/>
      <c r="BM36" s="357"/>
      <c r="BN36" s="357"/>
      <c r="BO36" s="357"/>
      <c r="BP36" s="357"/>
      <c r="BQ36" s="357"/>
      <c r="BR36" s="357"/>
      <c r="BS36" s="357"/>
      <c r="BT36" s="357"/>
      <c r="BU36" s="357"/>
      <c r="BV36" s="357"/>
    </row>
    <row r="37" spans="1:74" ht="11.1" customHeight="1" x14ac:dyDescent="0.2">
      <c r="A37" s="13"/>
      <c r="B37" s="15"/>
      <c r="C37" s="342"/>
      <c r="D37" s="342"/>
      <c r="E37" s="342"/>
      <c r="F37" s="342"/>
      <c r="G37" s="342"/>
      <c r="H37" s="342"/>
      <c r="I37" s="342"/>
      <c r="J37" s="342"/>
      <c r="K37" s="342"/>
      <c r="L37" s="342"/>
      <c r="M37" s="342"/>
      <c r="N37" s="342"/>
      <c r="O37" s="342"/>
      <c r="P37" s="342"/>
      <c r="Q37" s="342"/>
      <c r="R37" s="342"/>
      <c r="S37" s="342"/>
      <c r="T37" s="342"/>
      <c r="U37" s="342"/>
      <c r="V37" s="342"/>
      <c r="W37" s="342"/>
      <c r="X37" s="342"/>
      <c r="Y37" s="342"/>
      <c r="Z37" s="342"/>
      <c r="AA37" s="342"/>
      <c r="AB37" s="342"/>
      <c r="AC37" s="342"/>
      <c r="AD37" s="342"/>
      <c r="AE37" s="342"/>
      <c r="AF37" s="342"/>
      <c r="AG37" s="342"/>
      <c r="AH37" s="342"/>
      <c r="AI37" s="342"/>
      <c r="AJ37" s="342"/>
      <c r="AK37" s="342"/>
      <c r="AL37" s="342"/>
      <c r="AM37" s="342"/>
      <c r="AN37" s="342"/>
      <c r="AO37" s="342"/>
      <c r="AP37" s="342"/>
      <c r="AQ37" s="342"/>
      <c r="AR37" s="342"/>
      <c r="AS37" s="342"/>
      <c r="AT37" s="342"/>
      <c r="AU37" s="342"/>
      <c r="AV37" s="342"/>
      <c r="AW37" s="342"/>
      <c r="AX37" s="342"/>
      <c r="AY37" s="897"/>
      <c r="AZ37" s="897"/>
      <c r="BA37" s="353"/>
      <c r="BB37" s="353"/>
      <c r="BC37" s="353"/>
      <c r="BD37" s="353"/>
      <c r="BE37" s="353"/>
      <c r="BF37" s="353"/>
      <c r="BG37" s="353"/>
      <c r="BH37" s="353"/>
      <c r="BI37" s="353"/>
      <c r="BJ37" s="353"/>
      <c r="BK37" s="353"/>
      <c r="BL37" s="353"/>
      <c r="BM37" s="353"/>
      <c r="BN37" s="353"/>
      <c r="BO37" s="353"/>
      <c r="BP37" s="353"/>
      <c r="BQ37" s="353"/>
      <c r="BR37" s="353"/>
      <c r="BS37" s="353"/>
      <c r="BT37" s="353"/>
      <c r="BU37" s="353"/>
      <c r="BV37" s="353"/>
    </row>
    <row r="38" spans="1:74" ht="11.1" customHeight="1" x14ac:dyDescent="0.2">
      <c r="A38" s="264"/>
      <c r="B38" s="361" t="s">
        <v>541</v>
      </c>
      <c r="C38" s="342"/>
      <c r="D38" s="342"/>
      <c r="E38" s="342"/>
      <c r="F38" s="342"/>
      <c r="G38" s="342"/>
      <c r="H38" s="342"/>
      <c r="I38" s="342"/>
      <c r="J38" s="342"/>
      <c r="K38" s="342"/>
      <c r="L38" s="342"/>
      <c r="M38" s="342"/>
      <c r="N38" s="342"/>
      <c r="O38" s="342"/>
      <c r="P38" s="342"/>
      <c r="Q38" s="342"/>
      <c r="R38" s="342"/>
      <c r="S38" s="342"/>
      <c r="T38" s="342"/>
      <c r="U38" s="342"/>
      <c r="V38" s="342"/>
      <c r="W38" s="342"/>
      <c r="X38" s="342"/>
      <c r="Y38" s="342"/>
      <c r="Z38" s="342"/>
      <c r="AA38" s="342"/>
      <c r="AB38" s="342"/>
      <c r="AC38" s="342"/>
      <c r="AD38" s="342"/>
      <c r="AE38" s="342"/>
      <c r="AF38" s="342"/>
      <c r="AG38" s="342"/>
      <c r="AH38" s="342"/>
      <c r="AI38" s="342"/>
      <c r="AJ38" s="342"/>
      <c r="AK38" s="342"/>
      <c r="AL38" s="342"/>
      <c r="AM38" s="342"/>
      <c r="AN38" s="342"/>
      <c r="AO38" s="342"/>
      <c r="AP38" s="342"/>
      <c r="AQ38" s="342"/>
      <c r="AR38" s="342"/>
      <c r="AS38" s="342"/>
      <c r="AT38" s="342"/>
      <c r="AU38" s="342"/>
      <c r="AV38" s="342"/>
      <c r="AW38" s="342"/>
      <c r="AX38" s="342"/>
      <c r="AY38" s="897"/>
      <c r="AZ38" s="897"/>
      <c r="BA38" s="353"/>
      <c r="BB38" s="353"/>
      <c r="BC38" s="353"/>
      <c r="BD38" s="353"/>
      <c r="BE38" s="353"/>
      <c r="BF38" s="353"/>
      <c r="BG38" s="353"/>
      <c r="BH38" s="353"/>
      <c r="BI38" s="353"/>
      <c r="BJ38" s="353"/>
      <c r="BK38" s="353"/>
      <c r="BL38" s="353"/>
      <c r="BM38" s="353"/>
      <c r="BN38" s="353"/>
      <c r="BO38" s="353"/>
      <c r="BP38" s="353"/>
      <c r="BQ38" s="353"/>
      <c r="BR38" s="353"/>
      <c r="BS38" s="353"/>
      <c r="BT38" s="353"/>
      <c r="BU38" s="353"/>
      <c r="BV38" s="353"/>
    </row>
    <row r="39" spans="1:74" ht="11.1" customHeight="1" x14ac:dyDescent="0.2">
      <c r="A39" s="264" t="s">
        <v>253</v>
      </c>
      <c r="B39" s="365" t="s">
        <v>60</v>
      </c>
      <c r="C39" s="341">
        <v>83.22</v>
      </c>
      <c r="D39" s="341">
        <v>91.64</v>
      </c>
      <c r="E39" s="341">
        <v>108.5</v>
      </c>
      <c r="F39" s="341">
        <v>101.78</v>
      </c>
      <c r="G39" s="341">
        <v>109.55</v>
      </c>
      <c r="H39" s="341">
        <v>114.84</v>
      </c>
      <c r="I39" s="341">
        <v>101.62</v>
      </c>
      <c r="J39" s="341">
        <v>93.67</v>
      </c>
      <c r="K39" s="341">
        <v>84.26</v>
      </c>
      <c r="L39" s="341">
        <v>87.55</v>
      </c>
      <c r="M39" s="341">
        <v>84.37</v>
      </c>
      <c r="N39" s="341">
        <v>76.44</v>
      </c>
      <c r="O39" s="341">
        <v>78.12</v>
      </c>
      <c r="P39" s="341">
        <v>76.83</v>
      </c>
      <c r="Q39" s="341">
        <v>73.28</v>
      </c>
      <c r="R39" s="341">
        <v>79.45</v>
      </c>
      <c r="S39" s="341">
        <v>71.58</v>
      </c>
      <c r="T39" s="341">
        <v>70.25</v>
      </c>
      <c r="U39" s="341">
        <v>76.069999999999993</v>
      </c>
      <c r="V39" s="341">
        <v>81.39</v>
      </c>
      <c r="W39" s="341">
        <v>89.43</v>
      </c>
      <c r="X39" s="341">
        <v>85.64</v>
      </c>
      <c r="Y39" s="341">
        <v>77.69</v>
      </c>
      <c r="Z39" s="341">
        <v>71.900000000000006</v>
      </c>
      <c r="AA39" s="341">
        <v>74.150000000000006</v>
      </c>
      <c r="AB39" s="341">
        <v>77.25</v>
      </c>
      <c r="AC39" s="341">
        <v>81.28</v>
      </c>
      <c r="AD39" s="341">
        <v>85.35</v>
      </c>
      <c r="AE39" s="341">
        <v>80.02</v>
      </c>
      <c r="AF39" s="341">
        <v>79.77</v>
      </c>
      <c r="AG39" s="341">
        <v>81.8</v>
      </c>
      <c r="AH39" s="341">
        <v>76.680000000000007</v>
      </c>
      <c r="AI39" s="341">
        <v>70.239999999999995</v>
      </c>
      <c r="AJ39" s="341">
        <v>71.989999999999995</v>
      </c>
      <c r="AK39" s="341">
        <v>69.95</v>
      </c>
      <c r="AL39" s="341">
        <v>70.12</v>
      </c>
      <c r="AM39" s="341">
        <v>75.739999999999995</v>
      </c>
      <c r="AN39" s="341">
        <v>71.53</v>
      </c>
      <c r="AO39" s="341">
        <v>68.239999999999995</v>
      </c>
      <c r="AP39" s="341">
        <v>63.54</v>
      </c>
      <c r="AQ39" s="341">
        <v>62.17</v>
      </c>
      <c r="AR39" s="341">
        <v>68.17</v>
      </c>
      <c r="AS39" s="341">
        <v>68.39</v>
      </c>
      <c r="AT39" s="341">
        <v>64.86</v>
      </c>
      <c r="AU39" s="341">
        <v>63.96</v>
      </c>
      <c r="AV39" s="341">
        <v>60.89</v>
      </c>
      <c r="AW39" s="341">
        <v>60.06</v>
      </c>
      <c r="AX39" s="341">
        <v>57.97</v>
      </c>
      <c r="AY39" s="896">
        <v>60.04</v>
      </c>
      <c r="AZ39" s="896">
        <v>64.510000000000005</v>
      </c>
      <c r="BA39" s="352">
        <v>91</v>
      </c>
      <c r="BB39" s="352">
        <v>89</v>
      </c>
      <c r="BC39" s="352">
        <v>86</v>
      </c>
      <c r="BD39" s="352">
        <v>79</v>
      </c>
      <c r="BE39" s="352">
        <v>75</v>
      </c>
      <c r="BF39" s="352">
        <v>71</v>
      </c>
      <c r="BG39" s="352">
        <v>68</v>
      </c>
      <c r="BH39" s="352">
        <v>66</v>
      </c>
      <c r="BI39" s="352">
        <v>66</v>
      </c>
      <c r="BJ39" s="352">
        <v>66</v>
      </c>
      <c r="BK39" s="352">
        <v>62</v>
      </c>
      <c r="BL39" s="352">
        <v>62</v>
      </c>
      <c r="BM39" s="352">
        <v>62</v>
      </c>
      <c r="BN39" s="352">
        <v>61</v>
      </c>
      <c r="BO39" s="352">
        <v>62</v>
      </c>
      <c r="BP39" s="352">
        <v>62</v>
      </c>
      <c r="BQ39" s="352">
        <v>61</v>
      </c>
      <c r="BR39" s="352">
        <v>61</v>
      </c>
      <c r="BS39" s="352">
        <v>60</v>
      </c>
      <c r="BT39" s="352">
        <v>59</v>
      </c>
      <c r="BU39" s="352">
        <v>59</v>
      </c>
      <c r="BV39" s="352">
        <v>59</v>
      </c>
    </row>
    <row r="40" spans="1:74" ht="11.1" customHeight="1" x14ac:dyDescent="0.2">
      <c r="A40" s="13"/>
      <c r="B40" s="361"/>
      <c r="C40" s="342"/>
      <c r="D40" s="342"/>
      <c r="E40" s="342"/>
      <c r="F40" s="342"/>
      <c r="G40" s="342"/>
      <c r="H40" s="342"/>
      <c r="I40" s="342"/>
      <c r="J40" s="342"/>
      <c r="K40" s="342"/>
      <c r="L40" s="342"/>
      <c r="M40" s="342"/>
      <c r="N40" s="342"/>
      <c r="O40" s="342"/>
      <c r="P40" s="342"/>
      <c r="Q40" s="342"/>
      <c r="R40" s="342"/>
      <c r="S40" s="342"/>
      <c r="T40" s="342"/>
      <c r="U40" s="342"/>
      <c r="V40" s="342"/>
      <c r="W40" s="342"/>
      <c r="X40" s="342"/>
      <c r="Y40" s="342"/>
      <c r="Z40" s="342"/>
      <c r="AA40" s="342"/>
      <c r="AB40" s="342"/>
      <c r="AC40" s="342"/>
      <c r="AD40" s="342"/>
      <c r="AE40" s="342"/>
      <c r="AF40" s="342"/>
      <c r="AG40" s="342"/>
      <c r="AH40" s="342"/>
      <c r="AI40" s="342"/>
      <c r="AJ40" s="342"/>
      <c r="AK40" s="342"/>
      <c r="AL40" s="342"/>
      <c r="AM40" s="342"/>
      <c r="AN40" s="342"/>
      <c r="AO40" s="342"/>
      <c r="AP40" s="342"/>
      <c r="AQ40" s="342"/>
      <c r="AR40" s="342"/>
      <c r="AS40" s="342"/>
      <c r="AT40" s="342"/>
      <c r="AU40" s="342"/>
      <c r="AV40" s="342"/>
      <c r="AW40" s="342"/>
      <c r="AX40" s="342"/>
      <c r="AY40" s="897"/>
      <c r="AZ40" s="897"/>
      <c r="BA40" s="353"/>
      <c r="BB40" s="353"/>
      <c r="BC40" s="353"/>
      <c r="BD40" s="353"/>
      <c r="BE40" s="353"/>
      <c r="BF40" s="353"/>
      <c r="BG40" s="353"/>
      <c r="BH40" s="353"/>
      <c r="BI40" s="353"/>
      <c r="BJ40" s="353"/>
      <c r="BK40" s="353"/>
      <c r="BL40" s="353"/>
      <c r="BM40" s="353"/>
      <c r="BN40" s="353"/>
      <c r="BO40" s="353"/>
      <c r="BP40" s="353"/>
      <c r="BQ40" s="353"/>
      <c r="BR40" s="353"/>
      <c r="BS40" s="353"/>
      <c r="BT40" s="353"/>
      <c r="BU40" s="353"/>
      <c r="BV40" s="353"/>
    </row>
    <row r="41" spans="1:74" ht="11.1" customHeight="1" x14ac:dyDescent="0.2">
      <c r="A41" s="263"/>
      <c r="B41" s="361" t="s">
        <v>483</v>
      </c>
      <c r="C41" s="346"/>
      <c r="D41" s="346"/>
      <c r="E41" s="346"/>
      <c r="F41" s="346"/>
      <c r="G41" s="346"/>
      <c r="H41" s="346"/>
      <c r="I41" s="346"/>
      <c r="J41" s="346"/>
      <c r="K41" s="346"/>
      <c r="L41" s="346"/>
      <c r="M41" s="346"/>
      <c r="N41" s="346"/>
      <c r="O41" s="346"/>
      <c r="P41" s="346"/>
      <c r="Q41" s="346"/>
      <c r="R41" s="346"/>
      <c r="S41" s="346"/>
      <c r="T41" s="346"/>
      <c r="U41" s="346"/>
      <c r="V41" s="346"/>
      <c r="W41" s="346"/>
      <c r="X41" s="346"/>
      <c r="Y41" s="346"/>
      <c r="Z41" s="346"/>
      <c r="AA41" s="346"/>
      <c r="AB41" s="346"/>
      <c r="AC41" s="346"/>
      <c r="AD41" s="346"/>
      <c r="AE41" s="346"/>
      <c r="AF41" s="346"/>
      <c r="AG41" s="346"/>
      <c r="AH41" s="346"/>
      <c r="AI41" s="346"/>
      <c r="AJ41" s="346"/>
      <c r="AK41" s="346"/>
      <c r="AL41" s="346"/>
      <c r="AM41" s="346"/>
      <c r="AN41" s="346"/>
      <c r="AO41" s="346"/>
      <c r="AP41" s="346"/>
      <c r="AQ41" s="346"/>
      <c r="AR41" s="346"/>
      <c r="AS41" s="346"/>
      <c r="AT41" s="346"/>
      <c r="AU41" s="346"/>
      <c r="AV41" s="346"/>
      <c r="AW41" s="346"/>
      <c r="AX41" s="346"/>
      <c r="AY41" s="901"/>
      <c r="AZ41" s="901"/>
      <c r="BA41" s="357"/>
      <c r="BB41" s="357"/>
      <c r="BC41" s="357"/>
      <c r="BD41" s="357"/>
      <c r="BE41" s="357"/>
      <c r="BF41" s="357"/>
      <c r="BG41" s="357"/>
      <c r="BH41" s="357"/>
      <c r="BI41" s="357"/>
      <c r="BJ41" s="357"/>
      <c r="BK41" s="357"/>
      <c r="BL41" s="357"/>
      <c r="BM41" s="357"/>
      <c r="BN41" s="357"/>
      <c r="BO41" s="357"/>
      <c r="BP41" s="357"/>
      <c r="BQ41" s="357"/>
      <c r="BR41" s="357"/>
      <c r="BS41" s="357"/>
      <c r="BT41" s="357"/>
      <c r="BU41" s="357"/>
      <c r="BV41" s="357"/>
    </row>
    <row r="42" spans="1:74" ht="11.1" customHeight="1" x14ac:dyDescent="0.2">
      <c r="A42" s="264" t="s">
        <v>69</v>
      </c>
      <c r="B42" s="365" t="s">
        <v>61</v>
      </c>
      <c r="C42" s="341">
        <v>4.38</v>
      </c>
      <c r="D42" s="341">
        <v>4.6900000000000004</v>
      </c>
      <c r="E42" s="341">
        <v>4.9000000000000004</v>
      </c>
      <c r="F42" s="341">
        <v>6.6</v>
      </c>
      <c r="G42" s="341">
        <v>8.14</v>
      </c>
      <c r="H42" s="341">
        <v>7.7</v>
      </c>
      <c r="I42" s="341">
        <v>7.28</v>
      </c>
      <c r="J42" s="341">
        <v>8.81</v>
      </c>
      <c r="K42" s="341">
        <v>7.88</v>
      </c>
      <c r="L42" s="341">
        <v>5.66</v>
      </c>
      <c r="M42" s="341">
        <v>5.45</v>
      </c>
      <c r="N42" s="341">
        <v>5.53</v>
      </c>
      <c r="O42" s="341">
        <v>3.27</v>
      </c>
      <c r="P42" s="341">
        <v>2.38</v>
      </c>
      <c r="Q42" s="341">
        <v>2.31</v>
      </c>
      <c r="R42" s="341">
        <v>2.16</v>
      </c>
      <c r="S42" s="341">
        <v>2.15</v>
      </c>
      <c r="T42" s="341">
        <v>2.1800000000000002</v>
      </c>
      <c r="U42" s="341">
        <v>2.5499999999999998</v>
      </c>
      <c r="V42" s="341">
        <v>2.58</v>
      </c>
      <c r="W42" s="341">
        <v>2.64</v>
      </c>
      <c r="X42" s="341">
        <v>2.98</v>
      </c>
      <c r="Y42" s="341">
        <v>2.71</v>
      </c>
      <c r="Z42" s="341">
        <v>2.52</v>
      </c>
      <c r="AA42" s="341">
        <v>3.18</v>
      </c>
      <c r="AB42" s="341">
        <v>1.72</v>
      </c>
      <c r="AC42" s="341">
        <v>1.49</v>
      </c>
      <c r="AD42" s="341">
        <v>1.6</v>
      </c>
      <c r="AE42" s="341">
        <v>2.12</v>
      </c>
      <c r="AF42" s="341">
        <v>2.54</v>
      </c>
      <c r="AG42" s="341">
        <v>2.0699999999999998</v>
      </c>
      <c r="AH42" s="341">
        <v>1.99</v>
      </c>
      <c r="AI42" s="341">
        <v>2.2799999999999998</v>
      </c>
      <c r="AJ42" s="341">
        <v>2.2000000000000002</v>
      </c>
      <c r="AK42" s="341">
        <v>2.12</v>
      </c>
      <c r="AL42" s="341">
        <v>3.01</v>
      </c>
      <c r="AM42" s="341">
        <v>4.13</v>
      </c>
      <c r="AN42" s="341">
        <v>4.1900000000000004</v>
      </c>
      <c r="AO42" s="341">
        <v>4.12</v>
      </c>
      <c r="AP42" s="341">
        <v>3.42</v>
      </c>
      <c r="AQ42" s="341">
        <v>3.12</v>
      </c>
      <c r="AR42" s="341">
        <v>3.02</v>
      </c>
      <c r="AS42" s="341">
        <v>3.2</v>
      </c>
      <c r="AT42" s="341">
        <v>2.91</v>
      </c>
      <c r="AU42" s="341">
        <v>2.97</v>
      </c>
      <c r="AV42" s="341">
        <v>3.19</v>
      </c>
      <c r="AW42" s="341">
        <v>3.79</v>
      </c>
      <c r="AX42" s="341">
        <v>4.26</v>
      </c>
      <c r="AY42" s="896">
        <v>7.72</v>
      </c>
      <c r="AZ42" s="896">
        <v>3.62</v>
      </c>
      <c r="BA42" s="352">
        <v>3.0212270000000001</v>
      </c>
      <c r="BB42" s="352">
        <v>3.0705390000000001</v>
      </c>
      <c r="BC42" s="352">
        <v>3.0889169999999999</v>
      </c>
      <c r="BD42" s="352">
        <v>3.1469510000000001</v>
      </c>
      <c r="BE42" s="352">
        <v>3.2848519999999999</v>
      </c>
      <c r="BF42" s="352">
        <v>3.3430200000000001</v>
      </c>
      <c r="BG42" s="352">
        <v>3.351594</v>
      </c>
      <c r="BH42" s="352">
        <v>3.4402870000000001</v>
      </c>
      <c r="BI42" s="352">
        <v>3.7004630000000001</v>
      </c>
      <c r="BJ42" s="352">
        <v>4.3083669999999996</v>
      </c>
      <c r="BK42" s="352">
        <v>4.5484299999999998</v>
      </c>
      <c r="BL42" s="352">
        <v>4.0752899999999999</v>
      </c>
      <c r="BM42" s="352">
        <v>3.8049629999999999</v>
      </c>
      <c r="BN42" s="352">
        <v>3.4922659999999999</v>
      </c>
      <c r="BO42" s="352">
        <v>3.5025909999999998</v>
      </c>
      <c r="BP42" s="352">
        <v>3.5790609999999998</v>
      </c>
      <c r="BQ42" s="352">
        <v>3.6722419999999998</v>
      </c>
      <c r="BR42" s="352">
        <v>3.695344</v>
      </c>
      <c r="BS42" s="352">
        <v>3.7080280000000001</v>
      </c>
      <c r="BT42" s="352">
        <v>3.770168</v>
      </c>
      <c r="BU42" s="352">
        <v>3.8936099999999998</v>
      </c>
      <c r="BV42" s="352">
        <v>4.4541050000000002</v>
      </c>
    </row>
    <row r="43" spans="1:74" ht="11.1" customHeight="1" x14ac:dyDescent="0.2">
      <c r="A43" s="10"/>
      <c r="B43" s="361"/>
      <c r="C43" s="345"/>
      <c r="D43" s="345"/>
      <c r="E43" s="345"/>
      <c r="F43" s="345"/>
      <c r="G43" s="345"/>
      <c r="H43" s="345"/>
      <c r="I43" s="345"/>
      <c r="J43" s="345"/>
      <c r="K43" s="345"/>
      <c r="L43" s="345"/>
      <c r="M43" s="345"/>
      <c r="N43" s="345"/>
      <c r="O43" s="345"/>
      <c r="P43" s="345"/>
      <c r="Q43" s="345"/>
      <c r="R43" s="345"/>
      <c r="S43" s="345"/>
      <c r="T43" s="345"/>
      <c r="U43" s="345"/>
      <c r="V43" s="345"/>
      <c r="W43" s="345"/>
      <c r="X43" s="345"/>
      <c r="Y43" s="345"/>
      <c r="Z43" s="345"/>
      <c r="AA43" s="345"/>
      <c r="AB43" s="345"/>
      <c r="AC43" s="345"/>
      <c r="AD43" s="345"/>
      <c r="AE43" s="345"/>
      <c r="AF43" s="345"/>
      <c r="AG43" s="345"/>
      <c r="AH43" s="345"/>
      <c r="AI43" s="345"/>
      <c r="AJ43" s="345"/>
      <c r="AK43" s="345"/>
      <c r="AL43" s="345"/>
      <c r="AM43" s="345"/>
      <c r="AN43" s="345"/>
      <c r="AO43" s="345"/>
      <c r="AP43" s="345"/>
      <c r="AQ43" s="345"/>
      <c r="AR43" s="345"/>
      <c r="AS43" s="345"/>
      <c r="AT43" s="345"/>
      <c r="AU43" s="345"/>
      <c r="AV43" s="345"/>
      <c r="AW43" s="345"/>
      <c r="AX43" s="345"/>
      <c r="AY43" s="900"/>
      <c r="AZ43" s="900"/>
      <c r="BA43" s="356"/>
      <c r="BB43" s="356"/>
      <c r="BC43" s="356"/>
      <c r="BD43" s="356"/>
      <c r="BE43" s="356"/>
      <c r="BF43" s="356"/>
      <c r="BG43" s="356"/>
      <c r="BH43" s="356"/>
      <c r="BI43" s="356"/>
      <c r="BJ43" s="356"/>
      <c r="BK43" s="356"/>
      <c r="BL43" s="356"/>
      <c r="BM43" s="356"/>
      <c r="BN43" s="356"/>
      <c r="BO43" s="356"/>
      <c r="BP43" s="356"/>
      <c r="BQ43" s="356"/>
      <c r="BR43" s="356"/>
      <c r="BS43" s="356"/>
      <c r="BT43" s="356"/>
      <c r="BU43" s="356"/>
      <c r="BV43" s="356"/>
    </row>
    <row r="44" spans="1:74" ht="11.1" customHeight="1" x14ac:dyDescent="0.2">
      <c r="A44" s="10"/>
      <c r="B44" s="361" t="s">
        <v>473</v>
      </c>
      <c r="C44" s="345"/>
      <c r="D44" s="345"/>
      <c r="E44" s="345"/>
      <c r="F44" s="345"/>
      <c r="G44" s="345"/>
      <c r="H44" s="345"/>
      <c r="I44" s="345"/>
      <c r="J44" s="345"/>
      <c r="K44" s="345"/>
      <c r="L44" s="345"/>
      <c r="M44" s="345"/>
      <c r="N44" s="345"/>
      <c r="O44" s="345"/>
      <c r="P44" s="345"/>
      <c r="Q44" s="345"/>
      <c r="R44" s="345"/>
      <c r="S44" s="345"/>
      <c r="T44" s="345"/>
      <c r="U44" s="345"/>
      <c r="V44" s="345"/>
      <c r="W44" s="345"/>
      <c r="X44" s="345"/>
      <c r="Y44" s="345"/>
      <c r="Z44" s="345"/>
      <c r="AA44" s="345"/>
      <c r="AB44" s="345"/>
      <c r="AC44" s="345"/>
      <c r="AD44" s="345"/>
      <c r="AE44" s="345"/>
      <c r="AF44" s="345"/>
      <c r="AG44" s="345"/>
      <c r="AH44" s="345"/>
      <c r="AI44" s="345"/>
      <c r="AJ44" s="345"/>
      <c r="AK44" s="345"/>
      <c r="AL44" s="345"/>
      <c r="AM44" s="345"/>
      <c r="AN44" s="345"/>
      <c r="AO44" s="345"/>
      <c r="AP44" s="345"/>
      <c r="AQ44" s="345"/>
      <c r="AR44" s="345"/>
      <c r="AS44" s="345"/>
      <c r="AT44" s="345"/>
      <c r="AU44" s="345"/>
      <c r="AV44" s="345"/>
      <c r="AW44" s="345"/>
      <c r="AX44" s="345"/>
      <c r="AY44" s="900"/>
      <c r="AZ44" s="900"/>
      <c r="BA44" s="356"/>
      <c r="BB44" s="356"/>
      <c r="BC44" s="356"/>
      <c r="BD44" s="356"/>
      <c r="BE44" s="356"/>
      <c r="BF44" s="356"/>
      <c r="BG44" s="356"/>
      <c r="BH44" s="356"/>
      <c r="BI44" s="356"/>
      <c r="BJ44" s="356"/>
      <c r="BK44" s="356"/>
      <c r="BL44" s="356"/>
      <c r="BM44" s="356"/>
      <c r="BN44" s="356"/>
      <c r="BO44" s="356"/>
      <c r="BP44" s="356"/>
      <c r="BQ44" s="356"/>
      <c r="BR44" s="356"/>
      <c r="BS44" s="356"/>
      <c r="BT44" s="356"/>
      <c r="BU44" s="356"/>
      <c r="BV44" s="356"/>
    </row>
    <row r="45" spans="1:74" ht="11.1" customHeight="1" x14ac:dyDescent="0.2">
      <c r="A45" s="13" t="s">
        <v>254</v>
      </c>
      <c r="B45" s="365" t="s">
        <v>61</v>
      </c>
      <c r="C45" s="341">
        <v>2.1999997519000001</v>
      </c>
      <c r="D45" s="341">
        <v>2.1699923609999998</v>
      </c>
      <c r="E45" s="341">
        <v>2.1519612245999999</v>
      </c>
      <c r="F45" s="341">
        <v>2.1814958866</v>
      </c>
      <c r="G45" s="341">
        <v>2.2321288404000001</v>
      </c>
      <c r="H45" s="341">
        <v>2.3155552371999999</v>
      </c>
      <c r="I45" s="341">
        <v>2.4693298204</v>
      </c>
      <c r="J45" s="341">
        <v>2.5065243406</v>
      </c>
      <c r="K45" s="341">
        <v>2.5078223408000002</v>
      </c>
      <c r="L45" s="341">
        <v>2.4609091750999998</v>
      </c>
      <c r="M45" s="341">
        <v>2.4777312747</v>
      </c>
      <c r="N45" s="341">
        <v>2.6450427794000002</v>
      </c>
      <c r="O45" s="341">
        <v>2.5903686218000002</v>
      </c>
      <c r="P45" s="341">
        <v>2.5892527438999999</v>
      </c>
      <c r="Q45" s="341">
        <v>2.4979914435000001</v>
      </c>
      <c r="R45" s="341">
        <v>2.4713572313999999</v>
      </c>
      <c r="S45" s="341">
        <v>2.5092990619000002</v>
      </c>
      <c r="T45" s="341">
        <v>2.4623011391</v>
      </c>
      <c r="U45" s="341">
        <v>2.4738063500999998</v>
      </c>
      <c r="V45" s="341">
        <v>2.4908998937</v>
      </c>
      <c r="W45" s="341">
        <v>2.5303277523999999</v>
      </c>
      <c r="X45" s="341">
        <v>2.5308087511999999</v>
      </c>
      <c r="Y45" s="341">
        <v>2.5057355774999999</v>
      </c>
      <c r="Z45" s="341">
        <v>2.4743834294</v>
      </c>
      <c r="AA45" s="341">
        <v>2.4806339994000002</v>
      </c>
      <c r="AB45" s="341">
        <v>2.4818840379</v>
      </c>
      <c r="AC45" s="341">
        <v>2.4990102975999999</v>
      </c>
      <c r="AD45" s="341">
        <v>2.5358311646999998</v>
      </c>
      <c r="AE45" s="341">
        <v>2.5624787641000002</v>
      </c>
      <c r="AF45" s="341">
        <v>2.5077763424000001</v>
      </c>
      <c r="AG45" s="341">
        <v>2.4719804123000002</v>
      </c>
      <c r="AH45" s="341">
        <v>2.4424824922999999</v>
      </c>
      <c r="AI45" s="341">
        <v>2.4158504054000001</v>
      </c>
      <c r="AJ45" s="341">
        <v>2.4734106157000002</v>
      </c>
      <c r="AK45" s="341">
        <v>2.4189353316000002</v>
      </c>
      <c r="AL45" s="341">
        <v>2.4001598331</v>
      </c>
      <c r="AM45" s="341">
        <v>2.4074516031000002</v>
      </c>
      <c r="AN45" s="341">
        <v>2.4218919803999999</v>
      </c>
      <c r="AO45" s="341">
        <v>2.4480426473999999</v>
      </c>
      <c r="AP45" s="341">
        <v>2.4750664440999999</v>
      </c>
      <c r="AQ45" s="341">
        <v>2.4976897628999999</v>
      </c>
      <c r="AR45" s="341">
        <v>2.4556935038000001</v>
      </c>
      <c r="AS45" s="341">
        <v>2.4038538293</v>
      </c>
      <c r="AT45" s="341">
        <v>2.4052350316000002</v>
      </c>
      <c r="AU45" s="341">
        <v>2.4085215382</v>
      </c>
      <c r="AV45" s="341">
        <v>2.3886597709999999</v>
      </c>
      <c r="AW45" s="341">
        <v>2.3943675542</v>
      </c>
      <c r="AX45" s="341">
        <v>2.3848649649999998</v>
      </c>
      <c r="AY45" s="896">
        <v>2.3944079999999999</v>
      </c>
      <c r="AZ45" s="896">
        <v>2.3811230000000001</v>
      </c>
      <c r="BA45" s="352">
        <v>2.3626990000000001</v>
      </c>
      <c r="BB45" s="352">
        <v>2.361669</v>
      </c>
      <c r="BC45" s="352">
        <v>2.3646790000000002</v>
      </c>
      <c r="BD45" s="352">
        <v>2.3534280000000001</v>
      </c>
      <c r="BE45" s="352">
        <v>2.358225</v>
      </c>
      <c r="BF45" s="352">
        <v>2.365059</v>
      </c>
      <c r="BG45" s="352">
        <v>2.3588719999999999</v>
      </c>
      <c r="BH45" s="352">
        <v>2.3405390000000001</v>
      </c>
      <c r="BI45" s="352">
        <v>2.342956</v>
      </c>
      <c r="BJ45" s="352">
        <v>2.3593639999999998</v>
      </c>
      <c r="BK45" s="352">
        <v>2.3669959999999999</v>
      </c>
      <c r="BL45" s="352">
        <v>2.3599399999999999</v>
      </c>
      <c r="BM45" s="352">
        <v>2.3603700000000001</v>
      </c>
      <c r="BN45" s="352">
        <v>2.3673190000000002</v>
      </c>
      <c r="BO45" s="352">
        <v>2.370485</v>
      </c>
      <c r="BP45" s="352">
        <v>2.3563860000000001</v>
      </c>
      <c r="BQ45" s="352">
        <v>2.3587280000000002</v>
      </c>
      <c r="BR45" s="352">
        <v>2.3632620000000002</v>
      </c>
      <c r="BS45" s="352">
        <v>2.3552870000000001</v>
      </c>
      <c r="BT45" s="352">
        <v>2.3362340000000001</v>
      </c>
      <c r="BU45" s="352">
        <v>2.3392710000000001</v>
      </c>
      <c r="BV45" s="352">
        <v>2.3559570000000001</v>
      </c>
    </row>
    <row r="46" spans="1:74" ht="11.1" customHeight="1" x14ac:dyDescent="0.2">
      <c r="A46" s="13"/>
      <c r="B46" s="16"/>
      <c r="C46" s="342"/>
      <c r="D46" s="342"/>
      <c r="E46" s="342"/>
      <c r="F46" s="342"/>
      <c r="G46" s="342"/>
      <c r="H46" s="342"/>
      <c r="I46" s="342"/>
      <c r="J46" s="342"/>
      <c r="K46" s="342"/>
      <c r="L46" s="342"/>
      <c r="M46" s="342"/>
      <c r="N46" s="342"/>
      <c r="O46" s="342"/>
      <c r="P46" s="342"/>
      <c r="Q46" s="342"/>
      <c r="R46" s="342"/>
      <c r="S46" s="342"/>
      <c r="T46" s="342"/>
      <c r="U46" s="342"/>
      <c r="V46" s="342"/>
      <c r="W46" s="342"/>
      <c r="X46" s="342"/>
      <c r="Y46" s="342"/>
      <c r="Z46" s="342"/>
      <c r="AA46" s="342"/>
      <c r="AB46" s="342"/>
      <c r="AC46" s="342"/>
      <c r="AD46" s="342"/>
      <c r="AE46" s="342"/>
      <c r="AF46" s="342"/>
      <c r="AG46" s="342"/>
      <c r="AH46" s="342"/>
      <c r="AI46" s="342"/>
      <c r="AJ46" s="342"/>
      <c r="AK46" s="342"/>
      <c r="AL46" s="342"/>
      <c r="AM46" s="342"/>
      <c r="AN46" s="342"/>
      <c r="AO46" s="342"/>
      <c r="AP46" s="342"/>
      <c r="AQ46" s="342"/>
      <c r="AR46" s="342"/>
      <c r="AS46" s="342"/>
      <c r="AT46" s="342"/>
      <c r="AU46" s="342"/>
      <c r="AV46" s="342"/>
      <c r="AW46" s="342"/>
      <c r="AX46" s="342"/>
      <c r="AY46" s="897"/>
      <c r="AZ46" s="897"/>
      <c r="BA46" s="353"/>
      <c r="BB46" s="353"/>
      <c r="BC46" s="353"/>
      <c r="BD46" s="353"/>
      <c r="BE46" s="353"/>
      <c r="BF46" s="353"/>
      <c r="BG46" s="353"/>
      <c r="BH46" s="353"/>
      <c r="BI46" s="353"/>
      <c r="BJ46" s="353"/>
      <c r="BK46" s="353"/>
      <c r="BL46" s="353"/>
      <c r="BM46" s="353"/>
      <c r="BN46" s="353"/>
      <c r="BO46" s="353"/>
      <c r="BP46" s="353"/>
      <c r="BQ46" s="353"/>
      <c r="BR46" s="353"/>
      <c r="BS46" s="353"/>
      <c r="BT46" s="353"/>
      <c r="BU46" s="353"/>
      <c r="BV46" s="353"/>
    </row>
    <row r="47" spans="1:74" ht="11.1" customHeight="1" x14ac:dyDescent="0.2">
      <c r="A47" s="13"/>
      <c r="B47" s="14" t="s">
        <v>474</v>
      </c>
      <c r="C47" s="342"/>
      <c r="D47" s="342"/>
      <c r="E47" s="342"/>
      <c r="F47" s="342"/>
      <c r="G47" s="342"/>
      <c r="H47" s="342"/>
      <c r="I47" s="342"/>
      <c r="J47" s="342"/>
      <c r="K47" s="342"/>
      <c r="L47" s="342"/>
      <c r="M47" s="342"/>
      <c r="N47" s="342"/>
      <c r="O47" s="342"/>
      <c r="P47" s="342"/>
      <c r="Q47" s="342"/>
      <c r="R47" s="342"/>
      <c r="S47" s="342"/>
      <c r="T47" s="342"/>
      <c r="U47" s="342"/>
      <c r="V47" s="342"/>
      <c r="W47" s="342"/>
      <c r="X47" s="342"/>
      <c r="Y47" s="342"/>
      <c r="Z47" s="342"/>
      <c r="AA47" s="342"/>
      <c r="AB47" s="342"/>
      <c r="AC47" s="342"/>
      <c r="AD47" s="342"/>
      <c r="AE47" s="342"/>
      <c r="AF47" s="342"/>
      <c r="AG47" s="342"/>
      <c r="AH47" s="342"/>
      <c r="AI47" s="342"/>
      <c r="AJ47" s="342"/>
      <c r="AK47" s="342"/>
      <c r="AL47" s="342"/>
      <c r="AM47" s="342"/>
      <c r="AN47" s="342"/>
      <c r="AO47" s="342"/>
      <c r="AP47" s="342"/>
      <c r="AQ47" s="342"/>
      <c r="AR47" s="342"/>
      <c r="AS47" s="342"/>
      <c r="AT47" s="342"/>
      <c r="AU47" s="342"/>
      <c r="AV47" s="342"/>
      <c r="AW47" s="342"/>
      <c r="AX47" s="342"/>
      <c r="AY47" s="897"/>
      <c r="AZ47" s="897"/>
      <c r="BA47" s="353"/>
      <c r="BB47" s="353"/>
      <c r="BC47" s="353"/>
      <c r="BD47" s="353"/>
      <c r="BE47" s="353"/>
      <c r="BF47" s="353"/>
      <c r="BG47" s="353"/>
      <c r="BH47" s="353"/>
      <c r="BI47" s="353"/>
      <c r="BJ47" s="353"/>
      <c r="BK47" s="353"/>
      <c r="BL47" s="353"/>
      <c r="BM47" s="353"/>
      <c r="BN47" s="353"/>
      <c r="BO47" s="353"/>
      <c r="BP47" s="353"/>
      <c r="BQ47" s="353"/>
      <c r="BR47" s="353"/>
      <c r="BS47" s="353"/>
      <c r="BT47" s="353"/>
      <c r="BU47" s="353"/>
      <c r="BV47" s="353"/>
    </row>
    <row r="48" spans="1:74" ht="11.1" customHeight="1" x14ac:dyDescent="0.2">
      <c r="A48" s="13"/>
      <c r="B48" s="15"/>
      <c r="C48" s="342"/>
      <c r="D48" s="342"/>
      <c r="E48" s="342"/>
      <c r="F48" s="342"/>
      <c r="G48" s="342"/>
      <c r="H48" s="342"/>
      <c r="I48" s="342"/>
      <c r="J48" s="342"/>
      <c r="K48" s="342"/>
      <c r="L48" s="342"/>
      <c r="M48" s="342"/>
      <c r="N48" s="342"/>
      <c r="O48" s="342"/>
      <c r="P48" s="342"/>
      <c r="Q48" s="342"/>
      <c r="R48" s="342"/>
      <c r="S48" s="342"/>
      <c r="T48" s="342"/>
      <c r="U48" s="342"/>
      <c r="V48" s="342"/>
      <c r="W48" s="342"/>
      <c r="X48" s="342"/>
      <c r="Y48" s="342"/>
      <c r="Z48" s="342"/>
      <c r="AA48" s="342"/>
      <c r="AB48" s="342"/>
      <c r="AC48" s="342"/>
      <c r="AD48" s="342"/>
      <c r="AE48" s="342"/>
      <c r="AF48" s="342"/>
      <c r="AG48" s="342"/>
      <c r="AH48" s="342"/>
      <c r="AI48" s="342"/>
      <c r="AJ48" s="342"/>
      <c r="AK48" s="342"/>
      <c r="AL48" s="342"/>
      <c r="AM48" s="342"/>
      <c r="AN48" s="342"/>
      <c r="AO48" s="342"/>
      <c r="AP48" s="342"/>
      <c r="AQ48" s="342"/>
      <c r="AR48" s="342"/>
      <c r="AS48" s="342"/>
      <c r="AT48" s="342"/>
      <c r="AU48" s="342"/>
      <c r="AV48" s="342"/>
      <c r="AW48" s="342"/>
      <c r="AX48" s="342"/>
      <c r="AY48" s="897"/>
      <c r="AZ48" s="897"/>
      <c r="BA48" s="353"/>
      <c r="BB48" s="353"/>
      <c r="BC48" s="353"/>
      <c r="BD48" s="353"/>
      <c r="BE48" s="353"/>
      <c r="BF48" s="353"/>
      <c r="BG48" s="353"/>
      <c r="BH48" s="353"/>
      <c r="BI48" s="353"/>
      <c r="BJ48" s="353"/>
      <c r="BK48" s="353"/>
      <c r="BL48" s="353"/>
      <c r="BM48" s="353"/>
      <c r="BN48" s="353"/>
      <c r="BO48" s="353"/>
      <c r="BP48" s="353"/>
      <c r="BQ48" s="353"/>
      <c r="BR48" s="353"/>
      <c r="BS48" s="353"/>
      <c r="BT48" s="353"/>
      <c r="BU48" s="353"/>
      <c r="BV48" s="353"/>
    </row>
    <row r="49" spans="1:74" ht="11.1" customHeight="1" x14ac:dyDescent="0.2">
      <c r="A49" s="17"/>
      <c r="B49" s="366" t="s">
        <v>276</v>
      </c>
      <c r="C49" s="342"/>
      <c r="D49" s="342"/>
      <c r="E49" s="342"/>
      <c r="F49" s="342"/>
      <c r="G49" s="342"/>
      <c r="H49" s="342"/>
      <c r="I49" s="342"/>
      <c r="J49" s="342"/>
      <c r="K49" s="342"/>
      <c r="L49" s="342"/>
      <c r="M49" s="342"/>
      <c r="N49" s="342"/>
      <c r="O49" s="342"/>
      <c r="P49" s="342"/>
      <c r="Q49" s="342"/>
      <c r="R49" s="342"/>
      <c r="S49" s="342"/>
      <c r="T49" s="342"/>
      <c r="U49" s="342"/>
      <c r="V49" s="342"/>
      <c r="W49" s="342"/>
      <c r="X49" s="342"/>
      <c r="Y49" s="342"/>
      <c r="Z49" s="342"/>
      <c r="AA49" s="342"/>
      <c r="AB49" s="342"/>
      <c r="AC49" s="342"/>
      <c r="AD49" s="342"/>
      <c r="AE49" s="342"/>
      <c r="AF49" s="342"/>
      <c r="AG49" s="342"/>
      <c r="AH49" s="342"/>
      <c r="AI49" s="342"/>
      <c r="AJ49" s="342"/>
      <c r="AK49" s="342"/>
      <c r="AL49" s="342"/>
      <c r="AM49" s="342"/>
      <c r="AN49" s="342"/>
      <c r="AO49" s="342"/>
      <c r="AP49" s="342"/>
      <c r="AQ49" s="342"/>
      <c r="AR49" s="342"/>
      <c r="AS49" s="342"/>
      <c r="AT49" s="342"/>
      <c r="AU49" s="342"/>
      <c r="AV49" s="342"/>
      <c r="AW49" s="342"/>
      <c r="AX49" s="342"/>
      <c r="AY49" s="897"/>
      <c r="AZ49" s="897"/>
      <c r="BA49" s="353"/>
      <c r="BB49" s="353"/>
      <c r="BC49" s="353"/>
      <c r="BD49" s="353"/>
      <c r="BE49" s="353"/>
      <c r="BF49" s="353"/>
      <c r="BG49" s="353"/>
      <c r="BH49" s="353"/>
      <c r="BI49" s="353"/>
      <c r="BJ49" s="353"/>
      <c r="BK49" s="353"/>
      <c r="BL49" s="353"/>
      <c r="BM49" s="353"/>
      <c r="BN49" s="353"/>
      <c r="BO49" s="353"/>
      <c r="BP49" s="353"/>
      <c r="BQ49" s="353"/>
      <c r="BR49" s="353"/>
      <c r="BS49" s="353"/>
      <c r="BT49" s="353"/>
      <c r="BU49" s="353"/>
      <c r="BV49" s="353"/>
    </row>
    <row r="50" spans="1:74" ht="11.1" customHeight="1" x14ac:dyDescent="0.2">
      <c r="A50" s="17" t="s">
        <v>277</v>
      </c>
      <c r="B50" s="367" t="s">
        <v>806</v>
      </c>
      <c r="C50" s="347">
        <v>21932.71</v>
      </c>
      <c r="D50" s="347">
        <v>21932.71</v>
      </c>
      <c r="E50" s="347">
        <v>21932.71</v>
      </c>
      <c r="F50" s="347">
        <v>21967.044999999998</v>
      </c>
      <c r="G50" s="347">
        <v>21967.044999999998</v>
      </c>
      <c r="H50" s="347">
        <v>21967.044999999998</v>
      </c>
      <c r="I50" s="347">
        <v>22125.625</v>
      </c>
      <c r="J50" s="347">
        <v>22125.625</v>
      </c>
      <c r="K50" s="347">
        <v>22125.625</v>
      </c>
      <c r="L50" s="347">
        <v>22278.345000000001</v>
      </c>
      <c r="M50" s="347">
        <v>22278.345000000001</v>
      </c>
      <c r="N50" s="347">
        <v>22278.345000000001</v>
      </c>
      <c r="O50" s="347">
        <v>22439.607</v>
      </c>
      <c r="P50" s="347">
        <v>22439.607</v>
      </c>
      <c r="Q50" s="347">
        <v>22439.607</v>
      </c>
      <c r="R50" s="347">
        <v>22580.499</v>
      </c>
      <c r="S50" s="347">
        <v>22580.499</v>
      </c>
      <c r="T50" s="347">
        <v>22580.499</v>
      </c>
      <c r="U50" s="347">
        <v>22840.989000000001</v>
      </c>
      <c r="V50" s="347">
        <v>22840.989000000001</v>
      </c>
      <c r="W50" s="347">
        <v>22840.989000000001</v>
      </c>
      <c r="X50" s="347">
        <v>23033.78</v>
      </c>
      <c r="Y50" s="347">
        <v>23033.78</v>
      </c>
      <c r="Z50" s="347">
        <v>23033.78</v>
      </c>
      <c r="AA50" s="347">
        <v>23082.118999999999</v>
      </c>
      <c r="AB50" s="347">
        <v>23082.118999999999</v>
      </c>
      <c r="AC50" s="347">
        <v>23082.118999999999</v>
      </c>
      <c r="AD50" s="347">
        <v>23286.508000000002</v>
      </c>
      <c r="AE50" s="347">
        <v>23286.508000000002</v>
      </c>
      <c r="AF50" s="347">
        <v>23286.508000000002</v>
      </c>
      <c r="AG50" s="347">
        <v>23478.57</v>
      </c>
      <c r="AH50" s="347">
        <v>23478.57</v>
      </c>
      <c r="AI50" s="347">
        <v>23478.57</v>
      </c>
      <c r="AJ50" s="347">
        <v>23586.542000000001</v>
      </c>
      <c r="AK50" s="347">
        <v>23586.542000000001</v>
      </c>
      <c r="AL50" s="347">
        <v>23586.542000000001</v>
      </c>
      <c r="AM50" s="347">
        <v>23548.21</v>
      </c>
      <c r="AN50" s="347">
        <v>23548.21</v>
      </c>
      <c r="AO50" s="347">
        <v>23548.21</v>
      </c>
      <c r="AP50" s="347">
        <v>23770.975999999999</v>
      </c>
      <c r="AQ50" s="347">
        <v>23770.975999999999</v>
      </c>
      <c r="AR50" s="347">
        <v>23770.975999999999</v>
      </c>
      <c r="AS50" s="347">
        <v>24026.833999999999</v>
      </c>
      <c r="AT50" s="347">
        <v>24026.833999999999</v>
      </c>
      <c r="AU50" s="347">
        <v>24026.833999999999</v>
      </c>
      <c r="AV50" s="347">
        <v>24122.89242</v>
      </c>
      <c r="AW50" s="347">
        <v>24168.096232</v>
      </c>
      <c r="AX50" s="347">
        <v>24211.604803999999</v>
      </c>
      <c r="AY50" s="902">
        <v>24250.482263000002</v>
      </c>
      <c r="AZ50" s="902">
        <v>24292.802263000001</v>
      </c>
      <c r="BA50" s="358">
        <v>24335.63</v>
      </c>
      <c r="BB50" s="358">
        <v>24376.12</v>
      </c>
      <c r="BC50" s="358">
        <v>24422.09</v>
      </c>
      <c r="BD50" s="358">
        <v>24470.7</v>
      </c>
      <c r="BE50" s="358">
        <v>24526.38</v>
      </c>
      <c r="BF50" s="358">
        <v>24576.93</v>
      </c>
      <c r="BG50" s="358">
        <v>24626.79</v>
      </c>
      <c r="BH50" s="358">
        <v>24678.91</v>
      </c>
      <c r="BI50" s="358">
        <v>24725.16</v>
      </c>
      <c r="BJ50" s="358">
        <v>24768.5</v>
      </c>
      <c r="BK50" s="358">
        <v>24805.43</v>
      </c>
      <c r="BL50" s="358">
        <v>24845.58</v>
      </c>
      <c r="BM50" s="358">
        <v>24885.46</v>
      </c>
      <c r="BN50" s="358">
        <v>24926.98</v>
      </c>
      <c r="BO50" s="358">
        <v>24964.84</v>
      </c>
      <c r="BP50" s="358">
        <v>25000.959999999999</v>
      </c>
      <c r="BQ50" s="358">
        <v>25033.43</v>
      </c>
      <c r="BR50" s="358">
        <v>25067.53</v>
      </c>
      <c r="BS50" s="358">
        <v>25101.34</v>
      </c>
      <c r="BT50" s="358">
        <v>25134.54</v>
      </c>
      <c r="BU50" s="358">
        <v>25168</v>
      </c>
      <c r="BV50" s="358">
        <v>25201.4</v>
      </c>
    </row>
    <row r="51" spans="1:74" ht="11.1" customHeight="1" x14ac:dyDescent="0.2">
      <c r="A51" s="17" t="s">
        <v>16</v>
      </c>
      <c r="B51" s="368" t="s">
        <v>5</v>
      </c>
      <c r="C51" s="343">
        <v>4.0345820778999997</v>
      </c>
      <c r="D51" s="343">
        <v>4.0345820778999997</v>
      </c>
      <c r="E51" s="343">
        <v>4.0345820778999997</v>
      </c>
      <c r="F51" s="343">
        <v>2.4537929303000001</v>
      </c>
      <c r="G51" s="343">
        <v>2.4537929303000001</v>
      </c>
      <c r="H51" s="343">
        <v>2.4537929303000001</v>
      </c>
      <c r="I51" s="343">
        <v>2.3489732641000001</v>
      </c>
      <c r="J51" s="343">
        <v>2.3489732641000001</v>
      </c>
      <c r="K51" s="343">
        <v>2.3489732641000001</v>
      </c>
      <c r="L51" s="343">
        <v>1.3170742821999999</v>
      </c>
      <c r="M51" s="343">
        <v>1.3170742821999999</v>
      </c>
      <c r="N51" s="343">
        <v>1.3170742821999999</v>
      </c>
      <c r="O51" s="343">
        <v>2.3111462286000002</v>
      </c>
      <c r="P51" s="343">
        <v>2.3111462286000002</v>
      </c>
      <c r="Q51" s="343">
        <v>2.3111462286000002</v>
      </c>
      <c r="R51" s="343">
        <v>2.7926104763000001</v>
      </c>
      <c r="S51" s="343">
        <v>2.7926104763000001</v>
      </c>
      <c r="T51" s="343">
        <v>2.7926104763000001</v>
      </c>
      <c r="U51" s="343">
        <v>3.2331922827000001</v>
      </c>
      <c r="V51" s="343">
        <v>3.2331922827000001</v>
      </c>
      <c r="W51" s="343">
        <v>3.2331922827000001</v>
      </c>
      <c r="X51" s="343">
        <v>3.3908937132000001</v>
      </c>
      <c r="Y51" s="343">
        <v>3.3908937132000001</v>
      </c>
      <c r="Z51" s="343">
        <v>3.3908937132000001</v>
      </c>
      <c r="AA51" s="343">
        <v>2.8632943527000001</v>
      </c>
      <c r="AB51" s="343">
        <v>2.8632943527000001</v>
      </c>
      <c r="AC51" s="343">
        <v>2.8632943527000001</v>
      </c>
      <c r="AD51" s="343">
        <v>3.126631524</v>
      </c>
      <c r="AE51" s="343">
        <v>3.126631524</v>
      </c>
      <c r="AF51" s="343">
        <v>3.126631524</v>
      </c>
      <c r="AG51" s="343">
        <v>2.7913896373</v>
      </c>
      <c r="AH51" s="343">
        <v>2.7913896373</v>
      </c>
      <c r="AI51" s="343">
        <v>2.7913896373</v>
      </c>
      <c r="AJ51" s="343">
        <v>2.3997884846000002</v>
      </c>
      <c r="AK51" s="343">
        <v>2.3997884846000002</v>
      </c>
      <c r="AL51" s="343">
        <v>2.3997884846000002</v>
      </c>
      <c r="AM51" s="343">
        <v>2.0192730138999999</v>
      </c>
      <c r="AN51" s="343">
        <v>2.0192730138999999</v>
      </c>
      <c r="AO51" s="343">
        <v>2.0192730138999999</v>
      </c>
      <c r="AP51" s="343">
        <v>2.0804665087999998</v>
      </c>
      <c r="AQ51" s="343">
        <v>2.0804665087999998</v>
      </c>
      <c r="AR51" s="343">
        <v>2.0804665087999998</v>
      </c>
      <c r="AS51" s="343">
        <v>2.3351677721000001</v>
      </c>
      <c r="AT51" s="343">
        <v>2.3351677721000001</v>
      </c>
      <c r="AU51" s="343">
        <v>2.3351677721000001</v>
      </c>
      <c r="AV51" s="343">
        <v>2.2739680123000001</v>
      </c>
      <c r="AW51" s="343">
        <v>2.4656188764999998</v>
      </c>
      <c r="AX51" s="343">
        <v>2.6500824254999999</v>
      </c>
      <c r="AY51" s="898">
        <v>2.9822745051999999</v>
      </c>
      <c r="AZ51" s="898">
        <v>3.1619909253</v>
      </c>
      <c r="BA51" s="354">
        <v>3.3438590000000001</v>
      </c>
      <c r="BB51" s="354">
        <v>2.5457360000000002</v>
      </c>
      <c r="BC51" s="354">
        <v>2.7391230000000002</v>
      </c>
      <c r="BD51" s="354">
        <v>2.9436019999999998</v>
      </c>
      <c r="BE51" s="354">
        <v>2.079126</v>
      </c>
      <c r="BF51" s="354">
        <v>2.2895159999999999</v>
      </c>
      <c r="BG51" s="354">
        <v>2.49702</v>
      </c>
      <c r="BH51" s="354">
        <v>2.3049279999999999</v>
      </c>
      <c r="BI51" s="354">
        <v>2.3049599999999999</v>
      </c>
      <c r="BJ51" s="354">
        <v>2.300135</v>
      </c>
      <c r="BK51" s="354">
        <v>2.2884099999999998</v>
      </c>
      <c r="BL51" s="354">
        <v>2.2754989999999999</v>
      </c>
      <c r="BM51" s="354">
        <v>2.25935</v>
      </c>
      <c r="BN51" s="354">
        <v>2.2598340000000001</v>
      </c>
      <c r="BO51" s="354">
        <v>2.222359</v>
      </c>
      <c r="BP51" s="354">
        <v>2.1669320000000001</v>
      </c>
      <c r="BQ51" s="354">
        <v>2.0673539999999999</v>
      </c>
      <c r="BR51" s="354">
        <v>1.996164</v>
      </c>
      <c r="BS51" s="354">
        <v>1.926955</v>
      </c>
      <c r="BT51" s="354">
        <v>1.846241</v>
      </c>
      <c r="BU51" s="354">
        <v>1.7910459999999999</v>
      </c>
      <c r="BV51" s="354">
        <v>1.7477799999999999</v>
      </c>
    </row>
    <row r="52" spans="1:74" ht="11.1" customHeight="1" x14ac:dyDescent="0.2">
      <c r="A52" s="13"/>
      <c r="B52" s="361"/>
      <c r="C52" s="342"/>
      <c r="D52" s="342"/>
      <c r="E52" s="342"/>
      <c r="F52" s="342"/>
      <c r="G52" s="342"/>
      <c r="H52" s="342"/>
      <c r="I52" s="342"/>
      <c r="J52" s="342"/>
      <c r="K52" s="342"/>
      <c r="L52" s="342"/>
      <c r="M52" s="342"/>
      <c r="N52" s="342"/>
      <c r="O52" s="342"/>
      <c r="P52" s="342"/>
      <c r="Q52" s="342"/>
      <c r="R52" s="342"/>
      <c r="S52" s="342"/>
      <c r="T52" s="342"/>
      <c r="U52" s="342"/>
      <c r="V52" s="342"/>
      <c r="W52" s="342"/>
      <c r="X52" s="342"/>
      <c r="Y52" s="342"/>
      <c r="Z52" s="342"/>
      <c r="AA52" s="342"/>
      <c r="AB52" s="342"/>
      <c r="AC52" s="342"/>
      <c r="AD52" s="342"/>
      <c r="AE52" s="342"/>
      <c r="AF52" s="342"/>
      <c r="AG52" s="342"/>
      <c r="AH52" s="342"/>
      <c r="AI52" s="342"/>
      <c r="AJ52" s="342"/>
      <c r="AK52" s="342"/>
      <c r="AL52" s="342"/>
      <c r="AM52" s="342"/>
      <c r="AN52" s="342"/>
      <c r="AO52" s="342"/>
      <c r="AP52" s="342"/>
      <c r="AQ52" s="342"/>
      <c r="AR52" s="342"/>
      <c r="AS52" s="342"/>
      <c r="AT52" s="342"/>
      <c r="AU52" s="342"/>
      <c r="AV52" s="342"/>
      <c r="AW52" s="342"/>
      <c r="AX52" s="342"/>
      <c r="AY52" s="897"/>
      <c r="AZ52" s="897"/>
      <c r="BA52" s="353"/>
      <c r="BB52" s="353"/>
      <c r="BC52" s="353"/>
      <c r="BD52" s="353"/>
      <c r="BE52" s="353"/>
      <c r="BF52" s="353"/>
      <c r="BG52" s="353"/>
      <c r="BH52" s="353"/>
      <c r="BI52" s="353"/>
      <c r="BJ52" s="353"/>
      <c r="BK52" s="353"/>
      <c r="BL52" s="353"/>
      <c r="BM52" s="353"/>
      <c r="BN52" s="353"/>
      <c r="BO52" s="353"/>
      <c r="BP52" s="353"/>
      <c r="BQ52" s="353"/>
      <c r="BR52" s="353"/>
      <c r="BS52" s="353"/>
      <c r="BT52" s="353"/>
      <c r="BU52" s="353"/>
      <c r="BV52" s="353"/>
    </row>
    <row r="53" spans="1:74" ht="11.1" customHeight="1" x14ac:dyDescent="0.2">
      <c r="A53" s="17"/>
      <c r="B53" s="366" t="s">
        <v>278</v>
      </c>
      <c r="C53" s="346"/>
      <c r="D53" s="346"/>
      <c r="E53" s="346"/>
      <c r="F53" s="346"/>
      <c r="G53" s="346"/>
      <c r="H53" s="346"/>
      <c r="I53" s="346"/>
      <c r="J53" s="346"/>
      <c r="K53" s="346"/>
      <c r="L53" s="346"/>
      <c r="M53" s="346"/>
      <c r="N53" s="346"/>
      <c r="O53" s="346"/>
      <c r="P53" s="346"/>
      <c r="Q53" s="346"/>
      <c r="R53" s="346"/>
      <c r="S53" s="346"/>
      <c r="T53" s="346"/>
      <c r="U53" s="346"/>
      <c r="V53" s="346"/>
      <c r="W53" s="346"/>
      <c r="X53" s="346"/>
      <c r="Y53" s="346"/>
      <c r="Z53" s="346"/>
      <c r="AA53" s="346"/>
      <c r="AB53" s="346"/>
      <c r="AC53" s="346"/>
      <c r="AD53" s="346"/>
      <c r="AE53" s="346"/>
      <c r="AF53" s="346"/>
      <c r="AG53" s="346"/>
      <c r="AH53" s="346"/>
      <c r="AI53" s="346"/>
      <c r="AJ53" s="346"/>
      <c r="AK53" s="346"/>
      <c r="AL53" s="346"/>
      <c r="AM53" s="346"/>
      <c r="AN53" s="346"/>
      <c r="AO53" s="346"/>
      <c r="AP53" s="346"/>
      <c r="AQ53" s="346"/>
      <c r="AR53" s="346"/>
      <c r="AS53" s="346"/>
      <c r="AT53" s="346"/>
      <c r="AU53" s="346"/>
      <c r="AV53" s="346"/>
      <c r="AW53" s="346"/>
      <c r="AX53" s="346"/>
      <c r="AY53" s="901"/>
      <c r="AZ53" s="901"/>
      <c r="BA53" s="357"/>
      <c r="BB53" s="357"/>
      <c r="BC53" s="357"/>
      <c r="BD53" s="357"/>
      <c r="BE53" s="357"/>
      <c r="BF53" s="357"/>
      <c r="BG53" s="357"/>
      <c r="BH53" s="357"/>
      <c r="BI53" s="357"/>
      <c r="BJ53" s="357"/>
      <c r="BK53" s="357"/>
      <c r="BL53" s="357"/>
      <c r="BM53" s="357"/>
      <c r="BN53" s="357"/>
      <c r="BO53" s="357"/>
      <c r="BP53" s="357"/>
      <c r="BQ53" s="357"/>
      <c r="BR53" s="357"/>
      <c r="BS53" s="357"/>
      <c r="BT53" s="357"/>
      <c r="BU53" s="357"/>
      <c r="BV53" s="357"/>
    </row>
    <row r="54" spans="1:74" ht="11.1" customHeight="1" x14ac:dyDescent="0.2">
      <c r="A54" s="17" t="s">
        <v>279</v>
      </c>
      <c r="B54" s="367" t="s">
        <v>750</v>
      </c>
      <c r="C54" s="343">
        <v>115.16200000000001</v>
      </c>
      <c r="D54" s="343">
        <v>115.16200000000001</v>
      </c>
      <c r="E54" s="343">
        <v>115.16200000000001</v>
      </c>
      <c r="F54" s="343">
        <v>117.76</v>
      </c>
      <c r="G54" s="343">
        <v>117.76</v>
      </c>
      <c r="H54" s="343">
        <v>117.76</v>
      </c>
      <c r="I54" s="343">
        <v>119.042</v>
      </c>
      <c r="J54" s="343">
        <v>119.042</v>
      </c>
      <c r="K54" s="343">
        <v>119.042</v>
      </c>
      <c r="L54" s="343">
        <v>120.175</v>
      </c>
      <c r="M54" s="343">
        <v>120.175</v>
      </c>
      <c r="N54" s="343">
        <v>120.175</v>
      </c>
      <c r="O54" s="343">
        <v>121.291</v>
      </c>
      <c r="P54" s="343">
        <v>121.291</v>
      </c>
      <c r="Q54" s="343">
        <v>121.291</v>
      </c>
      <c r="R54" s="343">
        <v>121.93300000000001</v>
      </c>
      <c r="S54" s="343">
        <v>121.93300000000001</v>
      </c>
      <c r="T54" s="343">
        <v>121.93300000000001</v>
      </c>
      <c r="U54" s="343">
        <v>122.923</v>
      </c>
      <c r="V54" s="343">
        <v>122.923</v>
      </c>
      <c r="W54" s="343">
        <v>122.923</v>
      </c>
      <c r="X54" s="343">
        <v>123.40900000000001</v>
      </c>
      <c r="Y54" s="343">
        <v>123.40900000000001</v>
      </c>
      <c r="Z54" s="343">
        <v>123.40900000000001</v>
      </c>
      <c r="AA54" s="343">
        <v>124.366</v>
      </c>
      <c r="AB54" s="343">
        <v>124.366</v>
      </c>
      <c r="AC54" s="343">
        <v>124.366</v>
      </c>
      <c r="AD54" s="343">
        <v>125.167</v>
      </c>
      <c r="AE54" s="343">
        <v>125.167</v>
      </c>
      <c r="AF54" s="343">
        <v>125.167</v>
      </c>
      <c r="AG54" s="343">
        <v>125.715</v>
      </c>
      <c r="AH54" s="343">
        <v>125.715</v>
      </c>
      <c r="AI54" s="343">
        <v>125.715</v>
      </c>
      <c r="AJ54" s="343">
        <v>126.474</v>
      </c>
      <c r="AK54" s="343">
        <v>126.474</v>
      </c>
      <c r="AL54" s="343">
        <v>126.474</v>
      </c>
      <c r="AM54" s="343">
        <v>127.59699999999999</v>
      </c>
      <c r="AN54" s="343">
        <v>127.59699999999999</v>
      </c>
      <c r="AO54" s="343">
        <v>127.59699999999999</v>
      </c>
      <c r="AP54" s="343">
        <v>128.26599999999999</v>
      </c>
      <c r="AQ54" s="343">
        <v>128.26599999999999</v>
      </c>
      <c r="AR54" s="343">
        <v>128.26599999999999</v>
      </c>
      <c r="AS54" s="343">
        <v>129.45699999999999</v>
      </c>
      <c r="AT54" s="343">
        <v>129.45699999999999</v>
      </c>
      <c r="AU54" s="343">
        <v>129.45699999999999</v>
      </c>
      <c r="AV54" s="343">
        <v>130.47087227</v>
      </c>
      <c r="AW54" s="343">
        <v>130.84035259000001</v>
      </c>
      <c r="AX54" s="343">
        <v>131.12735941</v>
      </c>
      <c r="AY54" s="898">
        <v>131.19145402000001</v>
      </c>
      <c r="AZ54" s="898">
        <v>131.41884291</v>
      </c>
      <c r="BA54" s="354">
        <v>131.66909999999999</v>
      </c>
      <c r="BB54" s="354">
        <v>131.97819999999999</v>
      </c>
      <c r="BC54" s="354">
        <v>132.24709999999999</v>
      </c>
      <c r="BD54" s="354">
        <v>132.512</v>
      </c>
      <c r="BE54" s="354">
        <v>132.7501</v>
      </c>
      <c r="BF54" s="354">
        <v>133.02350000000001</v>
      </c>
      <c r="BG54" s="354">
        <v>133.30969999999999</v>
      </c>
      <c r="BH54" s="354">
        <v>133.63820000000001</v>
      </c>
      <c r="BI54" s="354">
        <v>133.92769999999999</v>
      </c>
      <c r="BJ54" s="354">
        <v>134.20779999999999</v>
      </c>
      <c r="BK54" s="354">
        <v>134.4564</v>
      </c>
      <c r="BL54" s="354">
        <v>134.73419999999999</v>
      </c>
      <c r="BM54" s="354">
        <v>135.01920000000001</v>
      </c>
      <c r="BN54" s="354">
        <v>135.3449</v>
      </c>
      <c r="BO54" s="354">
        <v>135.619</v>
      </c>
      <c r="BP54" s="354">
        <v>135.875</v>
      </c>
      <c r="BQ54" s="354">
        <v>136.07730000000001</v>
      </c>
      <c r="BR54" s="354">
        <v>136.32380000000001</v>
      </c>
      <c r="BS54" s="354">
        <v>136.5789</v>
      </c>
      <c r="BT54" s="354">
        <v>136.85820000000001</v>
      </c>
      <c r="BU54" s="354">
        <v>137.11859999999999</v>
      </c>
      <c r="BV54" s="354">
        <v>137.3759</v>
      </c>
    </row>
    <row r="55" spans="1:74" ht="11.1" customHeight="1" x14ac:dyDescent="0.2">
      <c r="A55" s="17" t="s">
        <v>17</v>
      </c>
      <c r="B55" s="368" t="s">
        <v>5</v>
      </c>
      <c r="C55" s="343">
        <v>6.9990430089000002</v>
      </c>
      <c r="D55" s="343">
        <v>6.9990430089000002</v>
      </c>
      <c r="E55" s="343">
        <v>6.9990430089000002</v>
      </c>
      <c r="F55" s="343">
        <v>7.7638273728999998</v>
      </c>
      <c r="G55" s="343">
        <v>7.7638273728999998</v>
      </c>
      <c r="H55" s="343">
        <v>7.7638273728999998</v>
      </c>
      <c r="I55" s="343">
        <v>7.2779049439000003</v>
      </c>
      <c r="J55" s="343">
        <v>7.2779049439000003</v>
      </c>
      <c r="K55" s="343">
        <v>7.2779049439000003</v>
      </c>
      <c r="L55" s="343">
        <v>6.4795945490999998</v>
      </c>
      <c r="M55" s="343">
        <v>6.4795945490999998</v>
      </c>
      <c r="N55" s="343">
        <v>6.4795945490999998</v>
      </c>
      <c r="O55" s="343">
        <v>5.3220680432999998</v>
      </c>
      <c r="P55" s="343">
        <v>5.3220680432999998</v>
      </c>
      <c r="Q55" s="343">
        <v>5.3220680432999998</v>
      </c>
      <c r="R55" s="343">
        <v>3.5436480977999998</v>
      </c>
      <c r="S55" s="343">
        <v>3.5436480977999998</v>
      </c>
      <c r="T55" s="343">
        <v>3.5436480977999998</v>
      </c>
      <c r="U55" s="343">
        <v>3.2601938812000002</v>
      </c>
      <c r="V55" s="343">
        <v>3.2601938812000002</v>
      </c>
      <c r="W55" s="343">
        <v>3.2601938812000002</v>
      </c>
      <c r="X55" s="343">
        <v>2.6910755149000001</v>
      </c>
      <c r="Y55" s="343">
        <v>2.6910755149000001</v>
      </c>
      <c r="Z55" s="343">
        <v>2.6910755149000001</v>
      </c>
      <c r="AA55" s="343">
        <v>2.5352252021999999</v>
      </c>
      <c r="AB55" s="343">
        <v>2.5352252021999999</v>
      </c>
      <c r="AC55" s="343">
        <v>2.5352252021999999</v>
      </c>
      <c r="AD55" s="343">
        <v>2.6522762500999999</v>
      </c>
      <c r="AE55" s="343">
        <v>2.6522762500999999</v>
      </c>
      <c r="AF55" s="343">
        <v>2.6522762500999999</v>
      </c>
      <c r="AG55" s="343">
        <v>2.2713405952999999</v>
      </c>
      <c r="AH55" s="343">
        <v>2.2713405952999999</v>
      </c>
      <c r="AI55" s="343">
        <v>2.2713405952999999</v>
      </c>
      <c r="AJ55" s="343">
        <v>2.4836114060000001</v>
      </c>
      <c r="AK55" s="343">
        <v>2.4836114060000001</v>
      </c>
      <c r="AL55" s="343">
        <v>2.4836114060000001</v>
      </c>
      <c r="AM55" s="343">
        <v>2.597976939</v>
      </c>
      <c r="AN55" s="343">
        <v>2.597976939</v>
      </c>
      <c r="AO55" s="343">
        <v>2.597976939</v>
      </c>
      <c r="AP55" s="343">
        <v>2.4758922079999999</v>
      </c>
      <c r="AQ55" s="343">
        <v>2.4758922079999999</v>
      </c>
      <c r="AR55" s="343">
        <v>2.4758922079999999</v>
      </c>
      <c r="AS55" s="343">
        <v>2.9765739967</v>
      </c>
      <c r="AT55" s="343">
        <v>2.9765739967</v>
      </c>
      <c r="AU55" s="343">
        <v>2.9765739967</v>
      </c>
      <c r="AV55" s="343">
        <v>3.1602323568999999</v>
      </c>
      <c r="AW55" s="343">
        <v>3.4523717027999998</v>
      </c>
      <c r="AX55" s="343">
        <v>3.6793012099000002</v>
      </c>
      <c r="AY55" s="898">
        <v>2.8170364633</v>
      </c>
      <c r="AZ55" s="898">
        <v>2.9952451116000001</v>
      </c>
      <c r="BA55" s="354">
        <v>3.1913659999999999</v>
      </c>
      <c r="BB55" s="354">
        <v>2.8941319999999999</v>
      </c>
      <c r="BC55" s="354">
        <v>3.103818</v>
      </c>
      <c r="BD55" s="354">
        <v>3.3102719999999999</v>
      </c>
      <c r="BE55" s="354">
        <v>2.5437690000000002</v>
      </c>
      <c r="BF55" s="354">
        <v>2.7549760000000001</v>
      </c>
      <c r="BG55" s="354">
        <v>2.9760360000000001</v>
      </c>
      <c r="BH55" s="354">
        <v>2.4276059999999999</v>
      </c>
      <c r="BI55" s="354">
        <v>2.3596309999999998</v>
      </c>
      <c r="BJ55" s="354">
        <v>2.3491909999999998</v>
      </c>
      <c r="BK55" s="354">
        <v>2.4886529999999998</v>
      </c>
      <c r="BL55" s="354">
        <v>2.522723</v>
      </c>
      <c r="BM55" s="354">
        <v>2.544308</v>
      </c>
      <c r="BN55" s="354">
        <v>2.550986</v>
      </c>
      <c r="BO55" s="354">
        <v>2.5496539999999999</v>
      </c>
      <c r="BP55" s="354">
        <v>2.537893</v>
      </c>
      <c r="BQ55" s="354">
        <v>2.506392</v>
      </c>
      <c r="BR55" s="354">
        <v>2.4809839999999999</v>
      </c>
      <c r="BS55" s="354">
        <v>2.4523130000000002</v>
      </c>
      <c r="BT55" s="354">
        <v>2.409494</v>
      </c>
      <c r="BU55" s="354">
        <v>2.3825729999999998</v>
      </c>
      <c r="BV55" s="354">
        <v>2.3605710000000002</v>
      </c>
    </row>
    <row r="56" spans="1:74" ht="11.1" customHeight="1" x14ac:dyDescent="0.2">
      <c r="A56" s="10"/>
      <c r="B56" s="361"/>
      <c r="C56" s="348"/>
      <c r="D56" s="348"/>
      <c r="E56" s="348"/>
      <c r="F56" s="348"/>
      <c r="G56" s="348"/>
      <c r="H56" s="348"/>
      <c r="I56" s="348"/>
      <c r="J56" s="348"/>
      <c r="K56" s="348"/>
      <c r="L56" s="348"/>
      <c r="M56" s="348"/>
      <c r="N56" s="348"/>
      <c r="O56" s="348"/>
      <c r="P56" s="348"/>
      <c r="Q56" s="348"/>
      <c r="R56" s="348"/>
      <c r="S56" s="348"/>
      <c r="T56" s="348"/>
      <c r="U56" s="348"/>
      <c r="V56" s="348"/>
      <c r="W56" s="348"/>
      <c r="X56" s="348"/>
      <c r="Y56" s="348"/>
      <c r="Z56" s="348"/>
      <c r="AA56" s="348"/>
      <c r="AB56" s="348"/>
      <c r="AC56" s="348"/>
      <c r="AD56" s="348"/>
      <c r="AE56" s="348"/>
      <c r="AF56" s="348"/>
      <c r="AG56" s="348"/>
      <c r="AH56" s="348"/>
      <c r="AI56" s="348"/>
      <c r="AJ56" s="348"/>
      <c r="AK56" s="348"/>
      <c r="AL56" s="348"/>
      <c r="AM56" s="348"/>
      <c r="AN56" s="348"/>
      <c r="AO56" s="348"/>
      <c r="AP56" s="348"/>
      <c r="AQ56" s="348"/>
      <c r="AR56" s="348"/>
      <c r="AS56" s="348"/>
      <c r="AT56" s="348"/>
      <c r="AU56" s="348"/>
      <c r="AV56" s="348"/>
      <c r="AW56" s="348"/>
      <c r="AX56" s="348"/>
      <c r="AY56" s="903"/>
      <c r="AZ56" s="903"/>
      <c r="BA56" s="359"/>
      <c r="BB56" s="359"/>
      <c r="BC56" s="359"/>
      <c r="BD56" s="359"/>
      <c r="BE56" s="359"/>
      <c r="BF56" s="359"/>
      <c r="BG56" s="359"/>
      <c r="BH56" s="359"/>
      <c r="BI56" s="359"/>
      <c r="BJ56" s="359"/>
      <c r="BK56" s="359"/>
      <c r="BL56" s="359"/>
      <c r="BM56" s="359"/>
      <c r="BN56" s="359"/>
      <c r="BO56" s="359"/>
      <c r="BP56" s="359"/>
      <c r="BQ56" s="359"/>
      <c r="BR56" s="359"/>
      <c r="BS56" s="359"/>
      <c r="BT56" s="359"/>
      <c r="BU56" s="359"/>
      <c r="BV56" s="359"/>
    </row>
    <row r="57" spans="1:74" ht="11.1" customHeight="1" x14ac:dyDescent="0.2">
      <c r="A57" s="17"/>
      <c r="B57" s="366" t="s">
        <v>280</v>
      </c>
      <c r="C57" s="346"/>
      <c r="D57" s="346"/>
      <c r="E57" s="346"/>
      <c r="F57" s="346"/>
      <c r="G57" s="346"/>
      <c r="H57" s="346"/>
      <c r="I57" s="346"/>
      <c r="J57" s="346"/>
      <c r="K57" s="346"/>
      <c r="L57" s="346"/>
      <c r="M57" s="346"/>
      <c r="N57" s="346"/>
      <c r="O57" s="346"/>
      <c r="P57" s="346"/>
      <c r="Q57" s="346"/>
      <c r="R57" s="346"/>
      <c r="S57" s="346"/>
      <c r="T57" s="346"/>
      <c r="U57" s="346"/>
      <c r="V57" s="346"/>
      <c r="W57" s="346"/>
      <c r="X57" s="346"/>
      <c r="Y57" s="346"/>
      <c r="Z57" s="346"/>
      <c r="AA57" s="346"/>
      <c r="AB57" s="346"/>
      <c r="AC57" s="346"/>
      <c r="AD57" s="346"/>
      <c r="AE57" s="346"/>
      <c r="AF57" s="346"/>
      <c r="AG57" s="346"/>
      <c r="AH57" s="346"/>
      <c r="AI57" s="346"/>
      <c r="AJ57" s="346"/>
      <c r="AK57" s="346"/>
      <c r="AL57" s="346"/>
      <c r="AM57" s="346"/>
      <c r="AN57" s="346"/>
      <c r="AO57" s="346"/>
      <c r="AP57" s="346"/>
      <c r="AQ57" s="346"/>
      <c r="AR57" s="346"/>
      <c r="AS57" s="346"/>
      <c r="AT57" s="346"/>
      <c r="AU57" s="346"/>
      <c r="AV57" s="346"/>
      <c r="AW57" s="346"/>
      <c r="AX57" s="346"/>
      <c r="AY57" s="901"/>
      <c r="AZ57" s="901"/>
      <c r="BA57" s="357"/>
      <c r="BB57" s="357"/>
      <c r="BC57" s="357"/>
      <c r="BD57" s="357"/>
      <c r="BE57" s="357"/>
      <c r="BF57" s="357"/>
      <c r="BG57" s="357"/>
      <c r="BH57" s="357"/>
      <c r="BI57" s="357"/>
      <c r="BJ57" s="357"/>
      <c r="BK57" s="357"/>
      <c r="BL57" s="357"/>
      <c r="BM57" s="357"/>
      <c r="BN57" s="357"/>
      <c r="BO57" s="357"/>
      <c r="BP57" s="357"/>
      <c r="BQ57" s="357"/>
      <c r="BR57" s="357"/>
      <c r="BS57" s="357"/>
      <c r="BT57" s="357"/>
      <c r="BU57" s="357"/>
      <c r="BV57" s="357"/>
    </row>
    <row r="58" spans="1:74" ht="11.1" customHeight="1" x14ac:dyDescent="0.2">
      <c r="A58" s="17" t="s">
        <v>281</v>
      </c>
      <c r="B58" s="367" t="s">
        <v>806</v>
      </c>
      <c r="C58" s="347">
        <v>16206.1</v>
      </c>
      <c r="D58" s="347">
        <v>16207.6</v>
      </c>
      <c r="E58" s="347">
        <v>16127.2</v>
      </c>
      <c r="F58" s="347">
        <v>16125.5</v>
      </c>
      <c r="G58" s="347">
        <v>16103</v>
      </c>
      <c r="H58" s="347">
        <v>16062.9</v>
      </c>
      <c r="I58" s="347">
        <v>16270.4</v>
      </c>
      <c r="J58" s="347">
        <v>16367.3</v>
      </c>
      <c r="K58" s="347">
        <v>16423.8</v>
      </c>
      <c r="L58" s="347">
        <v>16476.3</v>
      </c>
      <c r="M58" s="347">
        <v>16502.7</v>
      </c>
      <c r="N58" s="347">
        <v>16578.2</v>
      </c>
      <c r="O58" s="347">
        <v>16906.900000000001</v>
      </c>
      <c r="P58" s="347">
        <v>16998.2</v>
      </c>
      <c r="Q58" s="347">
        <v>17098.8</v>
      </c>
      <c r="R58" s="347">
        <v>17135.3</v>
      </c>
      <c r="S58" s="347">
        <v>17196.7</v>
      </c>
      <c r="T58" s="347">
        <v>17216.3</v>
      </c>
      <c r="U58" s="347">
        <v>17250.599999999999</v>
      </c>
      <c r="V58" s="347">
        <v>17275.3</v>
      </c>
      <c r="W58" s="347">
        <v>17282.2</v>
      </c>
      <c r="X58" s="347">
        <v>17341.3</v>
      </c>
      <c r="Y58" s="347">
        <v>17427.099999999999</v>
      </c>
      <c r="Z58" s="347">
        <v>17481.7</v>
      </c>
      <c r="AA58" s="347">
        <v>17575.400000000001</v>
      </c>
      <c r="AB58" s="347">
        <v>17596.2</v>
      </c>
      <c r="AC58" s="347">
        <v>17617</v>
      </c>
      <c r="AD58" s="347">
        <v>17638.599999999999</v>
      </c>
      <c r="AE58" s="347">
        <v>17713.3</v>
      </c>
      <c r="AF58" s="347">
        <v>17751.099999999999</v>
      </c>
      <c r="AG58" s="347">
        <v>17743.2</v>
      </c>
      <c r="AH58" s="347">
        <v>17752.900000000001</v>
      </c>
      <c r="AI58" s="347">
        <v>17769.900000000001</v>
      </c>
      <c r="AJ58" s="347">
        <v>17810.5</v>
      </c>
      <c r="AK58" s="347">
        <v>17851.400000000001</v>
      </c>
      <c r="AL58" s="347">
        <v>17867.900000000001</v>
      </c>
      <c r="AM58" s="347">
        <v>17889.8</v>
      </c>
      <c r="AN58" s="347">
        <v>17910.5</v>
      </c>
      <c r="AO58" s="347">
        <v>18029.099999999999</v>
      </c>
      <c r="AP58" s="347">
        <v>18132.900000000001</v>
      </c>
      <c r="AQ58" s="347">
        <v>17980.900000000001</v>
      </c>
      <c r="AR58" s="347">
        <v>17962.099999999999</v>
      </c>
      <c r="AS58" s="347">
        <v>18009.5</v>
      </c>
      <c r="AT58" s="347">
        <v>18027.599999999999</v>
      </c>
      <c r="AU58" s="347">
        <v>18037.900000000001</v>
      </c>
      <c r="AV58" s="347">
        <v>18018.7</v>
      </c>
      <c r="AW58" s="347">
        <v>18031.2</v>
      </c>
      <c r="AX58" s="347">
        <v>18100.180171</v>
      </c>
      <c r="AY58" s="902">
        <v>18242.203244</v>
      </c>
      <c r="AZ58" s="902">
        <v>18321.055466000002</v>
      </c>
      <c r="BA58" s="358">
        <v>18388.62</v>
      </c>
      <c r="BB58" s="358">
        <v>18429.54</v>
      </c>
      <c r="BC58" s="358">
        <v>18486.03</v>
      </c>
      <c r="BD58" s="358">
        <v>18542.740000000002</v>
      </c>
      <c r="BE58" s="358">
        <v>18600.11</v>
      </c>
      <c r="BF58" s="358">
        <v>18656.919999999998</v>
      </c>
      <c r="BG58" s="358">
        <v>18713.62</v>
      </c>
      <c r="BH58" s="358">
        <v>18776.45</v>
      </c>
      <c r="BI58" s="358">
        <v>18828.22</v>
      </c>
      <c r="BJ58" s="358">
        <v>18875.189999999999</v>
      </c>
      <c r="BK58" s="358">
        <v>18909.22</v>
      </c>
      <c r="BL58" s="358">
        <v>18952.689999999999</v>
      </c>
      <c r="BM58" s="358">
        <v>18997.46</v>
      </c>
      <c r="BN58" s="358">
        <v>19046.13</v>
      </c>
      <c r="BO58" s="358">
        <v>19091.55</v>
      </c>
      <c r="BP58" s="358">
        <v>19136.32</v>
      </c>
      <c r="BQ58" s="358">
        <v>19182.29</v>
      </c>
      <c r="BR58" s="358">
        <v>19224.36</v>
      </c>
      <c r="BS58" s="358">
        <v>19264.39</v>
      </c>
      <c r="BT58" s="358">
        <v>19294.830000000002</v>
      </c>
      <c r="BU58" s="358">
        <v>19336.41</v>
      </c>
      <c r="BV58" s="358">
        <v>19381.599999999999</v>
      </c>
    </row>
    <row r="59" spans="1:74" ht="11.1" customHeight="1" x14ac:dyDescent="0.2">
      <c r="A59" s="17" t="s">
        <v>18</v>
      </c>
      <c r="B59" s="368" t="s">
        <v>5</v>
      </c>
      <c r="C59" s="343">
        <v>-10.926129492999999</v>
      </c>
      <c r="D59" s="343">
        <v>-2.9328094961</v>
      </c>
      <c r="E59" s="343">
        <v>-21.407407407000001</v>
      </c>
      <c r="F59" s="343">
        <v>-7.4348332730999998</v>
      </c>
      <c r="G59" s="343">
        <v>-4.8421027749999999</v>
      </c>
      <c r="H59" s="343">
        <v>-4.6038448518999999</v>
      </c>
      <c r="I59" s="343">
        <v>-4.0054751523999998</v>
      </c>
      <c r="J59" s="343">
        <v>-3.2499660107000001</v>
      </c>
      <c r="K59" s="343">
        <v>-1.8214424485</v>
      </c>
      <c r="L59" s="343">
        <v>-1.5370364836999999</v>
      </c>
      <c r="M59" s="343">
        <v>-1.1008965385</v>
      </c>
      <c r="N59" s="343">
        <v>-0.19625785633000001</v>
      </c>
      <c r="O59" s="343">
        <v>4.3242976410000002</v>
      </c>
      <c r="P59" s="343">
        <v>4.8779584886</v>
      </c>
      <c r="Q59" s="343">
        <v>6.0246043950999999</v>
      </c>
      <c r="R59" s="343">
        <v>6.2621314068</v>
      </c>
      <c r="S59" s="343">
        <v>6.7919021300000004</v>
      </c>
      <c r="T59" s="343">
        <v>7.1805215746000002</v>
      </c>
      <c r="U59" s="343">
        <v>6.0244370145000001</v>
      </c>
      <c r="V59" s="343">
        <v>5.5476468323999999</v>
      </c>
      <c r="W59" s="343">
        <v>5.2265614534999996</v>
      </c>
      <c r="X59" s="343">
        <v>5.2499651013999999</v>
      </c>
      <c r="Y59" s="343">
        <v>5.6015076320999997</v>
      </c>
      <c r="Z59" s="343">
        <v>5.4499282190000002</v>
      </c>
      <c r="AA59" s="343">
        <v>3.9540069439000001</v>
      </c>
      <c r="AB59" s="343">
        <v>3.518019555</v>
      </c>
      <c r="AC59" s="343">
        <v>3.0306220320000001</v>
      </c>
      <c r="AD59" s="343">
        <v>2.9372114873999999</v>
      </c>
      <c r="AE59" s="343">
        <v>3.0040647332999999</v>
      </c>
      <c r="AF59" s="343">
        <v>3.1063585091000001</v>
      </c>
      <c r="AG59" s="343">
        <v>2.8555528503000001</v>
      </c>
      <c r="AH59" s="343">
        <v>2.7646408455999998</v>
      </c>
      <c r="AI59" s="343">
        <v>2.8219786832999998</v>
      </c>
      <c r="AJ59" s="343">
        <v>2.705679505</v>
      </c>
      <c r="AK59" s="343">
        <v>2.4347137503999998</v>
      </c>
      <c r="AL59" s="343">
        <v>2.2091673006999999</v>
      </c>
      <c r="AM59" s="343">
        <v>1.7888639802999999</v>
      </c>
      <c r="AN59" s="343">
        <v>1.7861811073</v>
      </c>
      <c r="AO59" s="343">
        <v>2.3392178010000002</v>
      </c>
      <c r="AP59" s="343">
        <v>2.8023766059000002</v>
      </c>
      <c r="AQ59" s="343">
        <v>1.5107292261</v>
      </c>
      <c r="AR59" s="343">
        <v>1.1886587310000001</v>
      </c>
      <c r="AS59" s="343">
        <v>1.5008566662</v>
      </c>
      <c r="AT59" s="343">
        <v>1.5473528269000001</v>
      </c>
      <c r="AU59" s="343">
        <v>1.5081683071</v>
      </c>
      <c r="AV59" s="343">
        <v>1.1689733583999999</v>
      </c>
      <c r="AW59" s="343">
        <v>1.0072039168</v>
      </c>
      <c r="AX59" s="343">
        <v>1.2999858486</v>
      </c>
      <c r="AY59" s="898">
        <v>1.9698556925999999</v>
      </c>
      <c r="AZ59" s="898">
        <v>2.2922613322999998</v>
      </c>
      <c r="BA59" s="354">
        <v>1.9940910000000001</v>
      </c>
      <c r="BB59" s="354">
        <v>1.635921</v>
      </c>
      <c r="BC59" s="354">
        <v>2.8092519999999999</v>
      </c>
      <c r="BD59" s="354">
        <v>3.2325650000000001</v>
      </c>
      <c r="BE59" s="354">
        <v>3.2794310000000002</v>
      </c>
      <c r="BF59" s="354">
        <v>3.4908709999999998</v>
      </c>
      <c r="BG59" s="354">
        <v>3.746089</v>
      </c>
      <c r="BH59" s="354">
        <v>4.2053399999999996</v>
      </c>
      <c r="BI59" s="354">
        <v>4.4202450000000004</v>
      </c>
      <c r="BJ59" s="354">
        <v>4.2818040000000002</v>
      </c>
      <c r="BK59" s="354">
        <v>3.65645</v>
      </c>
      <c r="BL59" s="354">
        <v>3.447578</v>
      </c>
      <c r="BM59" s="354">
        <v>3.3109630000000001</v>
      </c>
      <c r="BN59" s="354">
        <v>3.3456610000000002</v>
      </c>
      <c r="BO59" s="354">
        <v>3.2755550000000002</v>
      </c>
      <c r="BP59" s="354">
        <v>3.201146</v>
      </c>
      <c r="BQ59" s="354">
        <v>3.1300080000000001</v>
      </c>
      <c r="BR59" s="354">
        <v>3.0414650000000001</v>
      </c>
      <c r="BS59" s="354">
        <v>2.9431590000000001</v>
      </c>
      <c r="BT59" s="354">
        <v>2.760799</v>
      </c>
      <c r="BU59" s="354">
        <v>2.6990690000000002</v>
      </c>
      <c r="BV59" s="354">
        <v>2.6829040000000002</v>
      </c>
    </row>
    <row r="60" spans="1:74" ht="11.1" customHeight="1" x14ac:dyDescent="0.2">
      <c r="A60" s="13"/>
      <c r="B60" s="369"/>
      <c r="C60" s="342"/>
      <c r="D60" s="342"/>
      <c r="E60" s="342"/>
      <c r="F60" s="342"/>
      <c r="G60" s="342"/>
      <c r="H60" s="342"/>
      <c r="I60" s="342"/>
      <c r="J60" s="342"/>
      <c r="K60" s="342"/>
      <c r="L60" s="342"/>
      <c r="M60" s="342"/>
      <c r="N60" s="342"/>
      <c r="O60" s="342"/>
      <c r="P60" s="342"/>
      <c r="Q60" s="342"/>
      <c r="R60" s="342"/>
      <c r="S60" s="342"/>
      <c r="T60" s="342"/>
      <c r="U60" s="342"/>
      <c r="V60" s="342"/>
      <c r="W60" s="342"/>
      <c r="X60" s="342"/>
      <c r="Y60" s="342"/>
      <c r="Z60" s="342"/>
      <c r="AA60" s="342"/>
      <c r="AB60" s="342"/>
      <c r="AC60" s="342"/>
      <c r="AD60" s="342"/>
      <c r="AE60" s="342"/>
      <c r="AF60" s="342"/>
      <c r="AG60" s="342"/>
      <c r="AH60" s="342"/>
      <c r="AI60" s="342"/>
      <c r="AJ60" s="342"/>
      <c r="AK60" s="342"/>
      <c r="AL60" s="342"/>
      <c r="AM60" s="342"/>
      <c r="AN60" s="342"/>
      <c r="AO60" s="342"/>
      <c r="AP60" s="342"/>
      <c r="AQ60" s="342"/>
      <c r="AR60" s="342"/>
      <c r="AS60" s="342"/>
      <c r="AT60" s="342"/>
      <c r="AU60" s="342"/>
      <c r="AV60" s="342"/>
      <c r="AW60" s="342"/>
      <c r="AX60" s="342"/>
      <c r="AY60" s="897"/>
      <c r="AZ60" s="897"/>
      <c r="BA60" s="353"/>
      <c r="BB60" s="353"/>
      <c r="BC60" s="353"/>
      <c r="BD60" s="353"/>
      <c r="BE60" s="353"/>
      <c r="BF60" s="353"/>
      <c r="BG60" s="353"/>
      <c r="BH60" s="353"/>
      <c r="BI60" s="353"/>
      <c r="BJ60" s="353"/>
      <c r="BK60" s="353"/>
      <c r="BL60" s="353"/>
      <c r="BM60" s="353"/>
      <c r="BN60" s="353"/>
      <c r="BO60" s="353"/>
      <c r="BP60" s="353"/>
      <c r="BQ60" s="353"/>
      <c r="BR60" s="353"/>
      <c r="BS60" s="353"/>
      <c r="BT60" s="353"/>
      <c r="BU60" s="353"/>
      <c r="BV60" s="353"/>
    </row>
    <row r="61" spans="1:74" ht="11.1" customHeight="1" x14ac:dyDescent="0.2">
      <c r="A61" s="17"/>
      <c r="B61" s="366" t="s">
        <v>475</v>
      </c>
      <c r="C61" s="342"/>
      <c r="D61" s="342"/>
      <c r="E61" s="342"/>
      <c r="F61" s="342"/>
      <c r="G61" s="342"/>
      <c r="H61" s="342"/>
      <c r="I61" s="342"/>
      <c r="J61" s="342"/>
      <c r="K61" s="342"/>
      <c r="L61" s="342"/>
      <c r="M61" s="342"/>
      <c r="N61" s="342"/>
      <c r="O61" s="342"/>
      <c r="P61" s="342"/>
      <c r="Q61" s="342"/>
      <c r="R61" s="342"/>
      <c r="S61" s="342"/>
      <c r="T61" s="342"/>
      <c r="U61" s="342"/>
      <c r="V61" s="342"/>
      <c r="W61" s="342"/>
      <c r="X61" s="342"/>
      <c r="Y61" s="342"/>
      <c r="Z61" s="342"/>
      <c r="AA61" s="342"/>
      <c r="AB61" s="342"/>
      <c r="AC61" s="342"/>
      <c r="AD61" s="342"/>
      <c r="AE61" s="342"/>
      <c r="AF61" s="342"/>
      <c r="AG61" s="342"/>
      <c r="AH61" s="342"/>
      <c r="AI61" s="342"/>
      <c r="AJ61" s="342"/>
      <c r="AK61" s="342"/>
      <c r="AL61" s="342"/>
      <c r="AM61" s="342"/>
      <c r="AN61" s="342"/>
      <c r="AO61" s="342"/>
      <c r="AP61" s="342"/>
      <c r="AQ61" s="342"/>
      <c r="AR61" s="342"/>
      <c r="AS61" s="342"/>
      <c r="AT61" s="342"/>
      <c r="AU61" s="342"/>
      <c r="AV61" s="342"/>
      <c r="AW61" s="342"/>
      <c r="AX61" s="342"/>
      <c r="AY61" s="897"/>
      <c r="AZ61" s="897"/>
      <c r="BA61" s="353"/>
      <c r="BB61" s="353"/>
      <c r="BC61" s="353"/>
      <c r="BD61" s="353"/>
      <c r="BE61" s="353"/>
      <c r="BF61" s="353"/>
      <c r="BG61" s="353"/>
      <c r="BH61" s="353"/>
      <c r="BI61" s="353"/>
      <c r="BJ61" s="353"/>
      <c r="BK61" s="353"/>
      <c r="BL61" s="353"/>
      <c r="BM61" s="353"/>
      <c r="BN61" s="353"/>
      <c r="BO61" s="353"/>
      <c r="BP61" s="353"/>
      <c r="BQ61" s="353"/>
      <c r="BR61" s="353"/>
      <c r="BS61" s="353"/>
      <c r="BT61" s="353"/>
      <c r="BU61" s="353"/>
      <c r="BV61" s="353"/>
    </row>
    <row r="62" spans="1:74" ht="11.1" customHeight="1" x14ac:dyDescent="0.2">
      <c r="A62" s="17" t="s">
        <v>282</v>
      </c>
      <c r="B62" s="367" t="s">
        <v>750</v>
      </c>
      <c r="C62" s="343">
        <v>97.953500000000005</v>
      </c>
      <c r="D62" s="343">
        <v>98.522300000000001</v>
      </c>
      <c r="E62" s="343">
        <v>98.970399999999998</v>
      </c>
      <c r="F62" s="343">
        <v>98.920400000000001</v>
      </c>
      <c r="G62" s="343">
        <v>98.479900000000001</v>
      </c>
      <c r="H62" s="343">
        <v>97.938299999999998</v>
      </c>
      <c r="I62" s="343">
        <v>98.0214</v>
      </c>
      <c r="J62" s="343">
        <v>98.001900000000006</v>
      </c>
      <c r="K62" s="343">
        <v>97.993600000000001</v>
      </c>
      <c r="L62" s="343">
        <v>98.239000000000004</v>
      </c>
      <c r="M62" s="343">
        <v>97.455500000000001</v>
      </c>
      <c r="N62" s="343">
        <v>95.754499999999993</v>
      </c>
      <c r="O62" s="343">
        <v>97.433199999999999</v>
      </c>
      <c r="P62" s="343">
        <v>97.482100000000003</v>
      </c>
      <c r="Q62" s="343">
        <v>96.855199999999996</v>
      </c>
      <c r="R62" s="343">
        <v>97.773799999999994</v>
      </c>
      <c r="S62" s="343">
        <v>97.595600000000005</v>
      </c>
      <c r="T62" s="343">
        <v>96.921700000000001</v>
      </c>
      <c r="U62" s="343">
        <v>97.307500000000005</v>
      </c>
      <c r="V62" s="343">
        <v>97.2654</v>
      </c>
      <c r="W62" s="343">
        <v>97.303700000000006</v>
      </c>
      <c r="X62" s="343">
        <v>96.786000000000001</v>
      </c>
      <c r="Y62" s="343">
        <v>97.2483</v>
      </c>
      <c r="Z62" s="343">
        <v>97.244500000000002</v>
      </c>
      <c r="AA62" s="343">
        <v>95.745699999999999</v>
      </c>
      <c r="AB62" s="343">
        <v>96.955299999999994</v>
      </c>
      <c r="AC62" s="343">
        <v>97.089600000000004</v>
      </c>
      <c r="AD62" s="343">
        <v>96.563999999999993</v>
      </c>
      <c r="AE62" s="343">
        <v>97.104600000000005</v>
      </c>
      <c r="AF62" s="343">
        <v>96.926400000000001</v>
      </c>
      <c r="AG62" s="343">
        <v>96.166300000000007</v>
      </c>
      <c r="AH62" s="343">
        <v>96.624399999999994</v>
      </c>
      <c r="AI62" s="343">
        <v>96.086399999999998</v>
      </c>
      <c r="AJ62" s="343">
        <v>95.444900000000004</v>
      </c>
      <c r="AK62" s="343">
        <v>95.724599999999995</v>
      </c>
      <c r="AL62" s="343">
        <v>96.1524</v>
      </c>
      <c r="AM62" s="343">
        <v>95.767300000000006</v>
      </c>
      <c r="AN62" s="343">
        <v>96.955399999999997</v>
      </c>
      <c r="AO62" s="343">
        <v>97.389799999999994</v>
      </c>
      <c r="AP62" s="343">
        <v>97.331400000000002</v>
      </c>
      <c r="AQ62" s="343">
        <v>97.248199999999997</v>
      </c>
      <c r="AR62" s="343">
        <v>97.579400000000007</v>
      </c>
      <c r="AS62" s="343">
        <v>98.069299999999998</v>
      </c>
      <c r="AT62" s="343">
        <v>98.036699999999996</v>
      </c>
      <c r="AU62" s="343">
        <v>98.191900000000004</v>
      </c>
      <c r="AV62" s="343">
        <v>97.625299999999996</v>
      </c>
      <c r="AW62" s="343">
        <v>97.977999999999994</v>
      </c>
      <c r="AX62" s="343">
        <v>98.178700000000006</v>
      </c>
      <c r="AY62" s="898">
        <v>98.457135555999997</v>
      </c>
      <c r="AZ62" s="898">
        <v>98.555092221999999</v>
      </c>
      <c r="BA62" s="354">
        <v>98.552880000000002</v>
      </c>
      <c r="BB62" s="354">
        <v>98.240650000000002</v>
      </c>
      <c r="BC62" s="354">
        <v>98.195499999999996</v>
      </c>
      <c r="BD62" s="354">
        <v>98.207579999999993</v>
      </c>
      <c r="BE62" s="354">
        <v>98.331329999999994</v>
      </c>
      <c r="BF62" s="354">
        <v>98.417029999999997</v>
      </c>
      <c r="BG62" s="354">
        <v>98.519120000000001</v>
      </c>
      <c r="BH62" s="354">
        <v>98.686430000000001</v>
      </c>
      <c r="BI62" s="354">
        <v>98.784679999999994</v>
      </c>
      <c r="BJ62" s="354">
        <v>98.862719999999996</v>
      </c>
      <c r="BK62" s="354">
        <v>98.871700000000004</v>
      </c>
      <c r="BL62" s="354">
        <v>98.945909999999998</v>
      </c>
      <c r="BM62" s="354">
        <v>99.036510000000007</v>
      </c>
      <c r="BN62" s="354">
        <v>99.206419999999994</v>
      </c>
      <c r="BO62" s="354">
        <v>99.282629999999997</v>
      </c>
      <c r="BP62" s="354">
        <v>99.328040000000001</v>
      </c>
      <c r="BQ62" s="354">
        <v>99.27328</v>
      </c>
      <c r="BR62" s="354">
        <v>99.309139999999999</v>
      </c>
      <c r="BS62" s="354">
        <v>99.366240000000005</v>
      </c>
      <c r="BT62" s="354">
        <v>99.507480000000001</v>
      </c>
      <c r="BU62" s="354">
        <v>99.559880000000007</v>
      </c>
      <c r="BV62" s="354">
        <v>99.586340000000007</v>
      </c>
    </row>
    <row r="63" spans="1:74" ht="11.1" customHeight="1" x14ac:dyDescent="0.2">
      <c r="A63" s="17" t="s">
        <v>19</v>
      </c>
      <c r="B63" s="368" t="s">
        <v>5</v>
      </c>
      <c r="C63" s="343">
        <v>0.15715778559999999</v>
      </c>
      <c r="D63" s="343">
        <v>5.1009914594000003</v>
      </c>
      <c r="E63" s="343">
        <v>2.3709584993999999</v>
      </c>
      <c r="F63" s="343">
        <v>2.0914629301000001</v>
      </c>
      <c r="G63" s="343">
        <v>0.53575566765000004</v>
      </c>
      <c r="H63" s="343">
        <v>-3.2969074395999998E-2</v>
      </c>
      <c r="I63" s="343">
        <v>-0.83693564001999998</v>
      </c>
      <c r="J63" s="343">
        <v>-0.27109454422000001</v>
      </c>
      <c r="K63" s="343">
        <v>0.95626247870000003</v>
      </c>
      <c r="L63" s="343">
        <v>-0.19739254907000001</v>
      </c>
      <c r="M63" s="343">
        <v>-1.5746162687</v>
      </c>
      <c r="N63" s="343">
        <v>-3.1775483584000002</v>
      </c>
      <c r="O63" s="343">
        <v>-0.53117040228000001</v>
      </c>
      <c r="P63" s="343">
        <v>-1.0558015799</v>
      </c>
      <c r="Q63" s="343">
        <v>-2.1372046592</v>
      </c>
      <c r="R63" s="343">
        <v>-1.1591137924999999</v>
      </c>
      <c r="S63" s="343">
        <v>-0.89794973390999999</v>
      </c>
      <c r="T63" s="343">
        <v>-1.0380004554</v>
      </c>
      <c r="U63" s="343">
        <v>-0.72831034855999999</v>
      </c>
      <c r="V63" s="343">
        <v>-0.75151604204</v>
      </c>
      <c r="W63" s="343">
        <v>-0.70402556902000002</v>
      </c>
      <c r="X63" s="343">
        <v>-1.4790460001000001</v>
      </c>
      <c r="Y63" s="343">
        <v>-0.21260985783</v>
      </c>
      <c r="Z63" s="343">
        <v>1.5560626393999999</v>
      </c>
      <c r="AA63" s="343">
        <v>-1.7319558425999999</v>
      </c>
      <c r="AB63" s="343">
        <v>-0.54040690547000003</v>
      </c>
      <c r="AC63" s="343">
        <v>0.24201075420000001</v>
      </c>
      <c r="AD63" s="343">
        <v>-1.2373457919999999</v>
      </c>
      <c r="AE63" s="343">
        <v>-0.50309645107000001</v>
      </c>
      <c r="AF63" s="343">
        <v>4.8492752397000004E-3</v>
      </c>
      <c r="AG63" s="343">
        <v>-1.1727770212999999</v>
      </c>
      <c r="AH63" s="343">
        <v>-0.65902160480000005</v>
      </c>
      <c r="AI63" s="343">
        <v>-1.2510315641</v>
      </c>
      <c r="AJ63" s="343">
        <v>-1.3856342859999999</v>
      </c>
      <c r="AK63" s="343">
        <v>-1.5668140213999999</v>
      </c>
      <c r="AL63" s="343">
        <v>-1.1230455193</v>
      </c>
      <c r="AM63" s="343">
        <v>2.2559759863999999E-2</v>
      </c>
      <c r="AN63" s="343">
        <v>1.0314031311E-4</v>
      </c>
      <c r="AO63" s="343">
        <v>0.30919892553</v>
      </c>
      <c r="AP63" s="343">
        <v>0.79470610165</v>
      </c>
      <c r="AQ63" s="343">
        <v>0.14788176873</v>
      </c>
      <c r="AR63" s="343">
        <v>0.67370706020000004</v>
      </c>
      <c r="AS63" s="343">
        <v>1.9788636976</v>
      </c>
      <c r="AT63" s="343">
        <v>1.4616390891</v>
      </c>
      <c r="AU63" s="343">
        <v>2.1912570353</v>
      </c>
      <c r="AV63" s="343">
        <v>2.2844594105999998</v>
      </c>
      <c r="AW63" s="343">
        <v>2.3540448328000001</v>
      </c>
      <c r="AX63" s="343">
        <v>2.1073836950999998</v>
      </c>
      <c r="AY63" s="898">
        <v>2.8087202579000001</v>
      </c>
      <c r="AZ63" s="898">
        <v>1.6499258650999999</v>
      </c>
      <c r="BA63" s="354">
        <v>1.1942550000000001</v>
      </c>
      <c r="BB63" s="354">
        <v>0.93417570000000005</v>
      </c>
      <c r="BC63" s="354">
        <v>0.97410280000000005</v>
      </c>
      <c r="BD63" s="354">
        <v>0.64375910000000003</v>
      </c>
      <c r="BE63" s="354">
        <v>0.26718900000000001</v>
      </c>
      <c r="BF63" s="354">
        <v>0.38794580000000001</v>
      </c>
      <c r="BG63" s="354">
        <v>0.33324579999999998</v>
      </c>
      <c r="BH63" s="354">
        <v>1.086937</v>
      </c>
      <c r="BI63" s="354">
        <v>0.82333259999999997</v>
      </c>
      <c r="BJ63" s="354">
        <v>0.69670840000000001</v>
      </c>
      <c r="BK63" s="354">
        <v>0.42106349999999998</v>
      </c>
      <c r="BL63" s="354">
        <v>0.3965456</v>
      </c>
      <c r="BM63" s="354">
        <v>0.49072850000000001</v>
      </c>
      <c r="BN63" s="354">
        <v>0.98307239999999996</v>
      </c>
      <c r="BO63" s="354">
        <v>1.107108</v>
      </c>
      <c r="BP63" s="354">
        <v>1.1409130000000001</v>
      </c>
      <c r="BQ63" s="354">
        <v>0.95793930000000005</v>
      </c>
      <c r="BR63" s="354">
        <v>0.90646349999999998</v>
      </c>
      <c r="BS63" s="354">
        <v>0.85985449999999997</v>
      </c>
      <c r="BT63" s="354">
        <v>0.83198620000000001</v>
      </c>
      <c r="BU63" s="354">
        <v>0.78473219999999999</v>
      </c>
      <c r="BV63" s="354">
        <v>0.73194159999999997</v>
      </c>
    </row>
    <row r="64" spans="1:74" ht="11.1" customHeight="1" x14ac:dyDescent="0.2">
      <c r="A64" s="13"/>
      <c r="B64" s="15"/>
      <c r="C64" s="342"/>
      <c r="D64" s="342"/>
      <c r="E64" s="342"/>
      <c r="F64" s="342"/>
      <c r="G64" s="342"/>
      <c r="H64" s="342"/>
      <c r="I64" s="342"/>
      <c r="J64" s="342"/>
      <c r="K64" s="342"/>
      <c r="L64" s="342"/>
      <c r="M64" s="342"/>
      <c r="N64" s="342"/>
      <c r="O64" s="342"/>
      <c r="P64" s="342"/>
      <c r="Q64" s="342"/>
      <c r="R64" s="342"/>
      <c r="S64" s="342"/>
      <c r="T64" s="342"/>
      <c r="U64" s="342"/>
      <c r="V64" s="342"/>
      <c r="W64" s="342"/>
      <c r="X64" s="342"/>
      <c r="Y64" s="342"/>
      <c r="Z64" s="342"/>
      <c r="AA64" s="342"/>
      <c r="AB64" s="342"/>
      <c r="AC64" s="342"/>
      <c r="AD64" s="342"/>
      <c r="AE64" s="342"/>
      <c r="AF64" s="342"/>
      <c r="AG64" s="342"/>
      <c r="AH64" s="342"/>
      <c r="AI64" s="342"/>
      <c r="AJ64" s="342"/>
      <c r="AK64" s="342"/>
      <c r="AL64" s="342"/>
      <c r="AM64" s="342"/>
      <c r="AN64" s="342"/>
      <c r="AO64" s="342"/>
      <c r="AP64" s="342"/>
      <c r="AQ64" s="342"/>
      <c r="AR64" s="342"/>
      <c r="AS64" s="342"/>
      <c r="AT64" s="342"/>
      <c r="AU64" s="342"/>
      <c r="AV64" s="342"/>
      <c r="AW64" s="342"/>
      <c r="AX64" s="342"/>
      <c r="AY64" s="897"/>
      <c r="AZ64" s="897"/>
      <c r="BA64" s="353"/>
      <c r="BB64" s="353"/>
      <c r="BC64" s="353"/>
      <c r="BD64" s="353"/>
      <c r="BE64" s="353"/>
      <c r="BF64" s="353"/>
      <c r="BG64" s="353"/>
      <c r="BH64" s="353"/>
      <c r="BI64" s="353"/>
      <c r="BJ64" s="353"/>
      <c r="BK64" s="353"/>
      <c r="BL64" s="353"/>
      <c r="BM64" s="353"/>
      <c r="BN64" s="353"/>
      <c r="BO64" s="353"/>
      <c r="BP64" s="353"/>
      <c r="BQ64" s="353"/>
      <c r="BR64" s="353"/>
      <c r="BS64" s="353"/>
      <c r="BT64" s="353"/>
      <c r="BU64" s="353"/>
      <c r="BV64" s="353"/>
    </row>
    <row r="65" spans="1:74" ht="11.1" customHeight="1" x14ac:dyDescent="0.2">
      <c r="A65" s="13"/>
      <c r="B65" s="14" t="s">
        <v>476</v>
      </c>
      <c r="C65" s="342"/>
      <c r="D65" s="342"/>
      <c r="E65" s="342"/>
      <c r="F65" s="342"/>
      <c r="G65" s="342"/>
      <c r="H65" s="342"/>
      <c r="I65" s="342"/>
      <c r="J65" s="342"/>
      <c r="K65" s="342"/>
      <c r="L65" s="342"/>
      <c r="M65" s="342"/>
      <c r="N65" s="342"/>
      <c r="O65" s="342"/>
      <c r="P65" s="342"/>
      <c r="Q65" s="342"/>
      <c r="R65" s="342"/>
      <c r="S65" s="342"/>
      <c r="T65" s="342"/>
      <c r="U65" s="342"/>
      <c r="V65" s="342"/>
      <c r="W65" s="342"/>
      <c r="X65" s="342"/>
      <c r="Y65" s="342"/>
      <c r="Z65" s="342"/>
      <c r="AA65" s="342"/>
      <c r="AB65" s="342"/>
      <c r="AC65" s="342"/>
      <c r="AD65" s="342"/>
      <c r="AE65" s="342"/>
      <c r="AF65" s="342"/>
      <c r="AG65" s="342"/>
      <c r="AH65" s="342"/>
      <c r="AI65" s="342"/>
      <c r="AJ65" s="342"/>
      <c r="AK65" s="342"/>
      <c r="AL65" s="342"/>
      <c r="AM65" s="342"/>
      <c r="AN65" s="342"/>
      <c r="AO65" s="342"/>
      <c r="AP65" s="342"/>
      <c r="AQ65" s="342"/>
      <c r="AR65" s="342"/>
      <c r="AS65" s="342"/>
      <c r="AT65" s="342"/>
      <c r="AU65" s="342"/>
      <c r="AV65" s="342"/>
      <c r="AW65" s="342"/>
      <c r="AX65" s="342"/>
      <c r="AY65" s="897"/>
      <c r="AZ65" s="897"/>
      <c r="BA65" s="353"/>
      <c r="BB65" s="353"/>
      <c r="BC65" s="353"/>
      <c r="BD65" s="353"/>
      <c r="BE65" s="353"/>
      <c r="BF65" s="353"/>
      <c r="BG65" s="353"/>
      <c r="BH65" s="353"/>
      <c r="BI65" s="353"/>
      <c r="BJ65" s="353"/>
      <c r="BK65" s="353"/>
      <c r="BL65" s="353"/>
      <c r="BM65" s="353"/>
      <c r="BN65" s="353"/>
      <c r="BO65" s="353"/>
      <c r="BP65" s="353"/>
      <c r="BQ65" s="353"/>
      <c r="BR65" s="353"/>
      <c r="BS65" s="353"/>
      <c r="BT65" s="353"/>
      <c r="BU65" s="353"/>
      <c r="BV65" s="353"/>
    </row>
    <row r="66" spans="1:74" ht="11.1" customHeight="1" x14ac:dyDescent="0.2">
      <c r="A66" s="13"/>
      <c r="B66" s="15"/>
      <c r="C66" s="342"/>
      <c r="D66" s="342"/>
      <c r="E66" s="342"/>
      <c r="F66" s="342"/>
      <c r="G66" s="342"/>
      <c r="H66" s="342"/>
      <c r="I66" s="342"/>
      <c r="J66" s="342"/>
      <c r="K66" s="342"/>
      <c r="L66" s="342"/>
      <c r="M66" s="342"/>
      <c r="N66" s="342"/>
      <c r="O66" s="342"/>
      <c r="P66" s="342"/>
      <c r="Q66" s="342"/>
      <c r="R66" s="342"/>
      <c r="S66" s="342"/>
      <c r="T66" s="342"/>
      <c r="U66" s="342"/>
      <c r="V66" s="342"/>
      <c r="W66" s="342"/>
      <c r="X66" s="342"/>
      <c r="Y66" s="342"/>
      <c r="Z66" s="342"/>
      <c r="AA66" s="342"/>
      <c r="AB66" s="342"/>
      <c r="AC66" s="342"/>
      <c r="AD66" s="342"/>
      <c r="AE66" s="342"/>
      <c r="AF66" s="342"/>
      <c r="AG66" s="342"/>
      <c r="AH66" s="342"/>
      <c r="AI66" s="342"/>
      <c r="AJ66" s="342"/>
      <c r="AK66" s="342"/>
      <c r="AL66" s="342"/>
      <c r="AM66" s="342"/>
      <c r="AN66" s="342"/>
      <c r="AO66" s="342"/>
      <c r="AP66" s="342"/>
      <c r="AQ66" s="342"/>
      <c r="AR66" s="342"/>
      <c r="AS66" s="342"/>
      <c r="AT66" s="342"/>
      <c r="AU66" s="342"/>
      <c r="AV66" s="342"/>
      <c r="AW66" s="342"/>
      <c r="AX66" s="342"/>
      <c r="AY66" s="897"/>
      <c r="AZ66" s="897"/>
      <c r="BA66" s="353"/>
      <c r="BB66" s="353"/>
      <c r="BC66" s="353"/>
      <c r="BD66" s="353"/>
      <c r="BE66" s="353"/>
      <c r="BF66" s="353"/>
      <c r="BG66" s="353"/>
      <c r="BH66" s="353"/>
      <c r="BI66" s="353"/>
      <c r="BJ66" s="353"/>
      <c r="BK66" s="353"/>
      <c r="BL66" s="353"/>
      <c r="BM66" s="353"/>
      <c r="BN66" s="353"/>
      <c r="BO66" s="353"/>
      <c r="BP66" s="353"/>
      <c r="BQ66" s="353"/>
      <c r="BR66" s="353"/>
      <c r="BS66" s="353"/>
      <c r="BT66" s="353"/>
      <c r="BU66" s="353"/>
      <c r="BV66" s="353"/>
    </row>
    <row r="67" spans="1:74" ht="11.1" customHeight="1" x14ac:dyDescent="0.2">
      <c r="A67" s="17" t="s">
        <v>283</v>
      </c>
      <c r="B67" s="368" t="s">
        <v>477</v>
      </c>
      <c r="C67" s="347">
        <v>914.18136145000005</v>
      </c>
      <c r="D67" s="347">
        <v>711.94833312000003</v>
      </c>
      <c r="E67" s="347">
        <v>524.62140565000004</v>
      </c>
      <c r="F67" s="347">
        <v>341.62299714</v>
      </c>
      <c r="G67" s="347">
        <v>122.27512939</v>
      </c>
      <c r="H67" s="347">
        <v>25.906265013999999</v>
      </c>
      <c r="I67" s="347">
        <v>3.6306086308999999</v>
      </c>
      <c r="J67" s="347">
        <v>5.8151096288000002</v>
      </c>
      <c r="K67" s="347">
        <v>44.433335556999999</v>
      </c>
      <c r="L67" s="347">
        <v>257.47617258999998</v>
      </c>
      <c r="M67" s="347">
        <v>511.09704962000001</v>
      </c>
      <c r="N67" s="347">
        <v>780.81939923000004</v>
      </c>
      <c r="O67" s="347">
        <v>714.93977522</v>
      </c>
      <c r="P67" s="347">
        <v>621.23824919000003</v>
      </c>
      <c r="Q67" s="347">
        <v>585.31849957999998</v>
      </c>
      <c r="R67" s="347">
        <v>297.32383124</v>
      </c>
      <c r="S67" s="347">
        <v>144.70757259999999</v>
      </c>
      <c r="T67" s="347">
        <v>42.918999986000003</v>
      </c>
      <c r="U67" s="347">
        <v>4.7386799197</v>
      </c>
      <c r="V67" s="347">
        <v>9.7173214580000007</v>
      </c>
      <c r="W67" s="347">
        <v>45.640318811</v>
      </c>
      <c r="X67" s="347">
        <v>206.56091867999999</v>
      </c>
      <c r="Y67" s="347">
        <v>504.56467063000002</v>
      </c>
      <c r="Z67" s="347">
        <v>623.90224531000001</v>
      </c>
      <c r="AA67" s="347">
        <v>840.61445297</v>
      </c>
      <c r="AB67" s="347">
        <v>575.71182321000003</v>
      </c>
      <c r="AC67" s="347">
        <v>489.33456668000002</v>
      </c>
      <c r="AD67" s="347">
        <v>281.07255113999997</v>
      </c>
      <c r="AE67" s="347">
        <v>113.80542086</v>
      </c>
      <c r="AF67" s="347">
        <v>19.600817819</v>
      </c>
      <c r="AG67" s="347">
        <v>4.0224879158000002</v>
      </c>
      <c r="AH67" s="347">
        <v>9.0955307612999992</v>
      </c>
      <c r="AI67" s="347">
        <v>37.330721333</v>
      </c>
      <c r="AJ67" s="347">
        <v>186.40557454</v>
      </c>
      <c r="AK67" s="347">
        <v>429.99647295</v>
      </c>
      <c r="AL67" s="347">
        <v>703.91114912</v>
      </c>
      <c r="AM67" s="347">
        <v>946.36509067999998</v>
      </c>
      <c r="AN67" s="347">
        <v>685.82904171999996</v>
      </c>
      <c r="AO67" s="347">
        <v>469.60954609999999</v>
      </c>
      <c r="AP67" s="347">
        <v>278.64779181</v>
      </c>
      <c r="AQ67" s="347">
        <v>136.05761025000001</v>
      </c>
      <c r="AR67" s="347">
        <v>19.855255127</v>
      </c>
      <c r="AS67" s="347">
        <v>4.1048336840999999</v>
      </c>
      <c r="AT67" s="347">
        <v>10.501677609</v>
      </c>
      <c r="AU67" s="347">
        <v>39.387307407000002</v>
      </c>
      <c r="AV67" s="347">
        <v>214.97380261999999</v>
      </c>
      <c r="AW67" s="347">
        <v>462.80472938000003</v>
      </c>
      <c r="AX67" s="347">
        <v>748.01438083999994</v>
      </c>
      <c r="AY67" s="902">
        <v>872.00649761</v>
      </c>
      <c r="AZ67" s="902">
        <v>657.21414174999995</v>
      </c>
      <c r="BA67" s="358">
        <v>533.18943818000002</v>
      </c>
      <c r="BB67" s="358">
        <v>298.99450745000001</v>
      </c>
      <c r="BC67" s="358">
        <v>134.90092562999999</v>
      </c>
      <c r="BD67" s="358">
        <v>30.908037271000001</v>
      </c>
      <c r="BE67" s="358">
        <v>7.2222965742999996</v>
      </c>
      <c r="BF67" s="358">
        <v>11.088573558</v>
      </c>
      <c r="BG67" s="358">
        <v>55.132944094999999</v>
      </c>
      <c r="BH67" s="358">
        <v>236.72366377</v>
      </c>
      <c r="BI67" s="358">
        <v>478.68023993000003</v>
      </c>
      <c r="BJ67" s="358">
        <v>713.37027116000002</v>
      </c>
      <c r="BK67" s="358">
        <v>790.43724584999995</v>
      </c>
      <c r="BL67" s="358">
        <v>643.71797964999996</v>
      </c>
      <c r="BM67" s="358">
        <v>525.24555436000003</v>
      </c>
      <c r="BN67" s="358">
        <v>297.63370930000002</v>
      </c>
      <c r="BO67" s="358">
        <v>134.30512143999999</v>
      </c>
      <c r="BP67" s="358">
        <v>30.813185786999998</v>
      </c>
      <c r="BQ67" s="358">
        <v>7.2072528316</v>
      </c>
      <c r="BR67" s="358">
        <v>11.056221142</v>
      </c>
      <c r="BS67" s="358">
        <v>54.928595141000002</v>
      </c>
      <c r="BT67" s="358">
        <v>235.70466673000001</v>
      </c>
      <c r="BU67" s="358">
        <v>476.61321613000001</v>
      </c>
      <c r="BV67" s="358">
        <v>710.26528285999996</v>
      </c>
    </row>
    <row r="68" spans="1:74" ht="11.1" customHeight="1" x14ac:dyDescent="0.2">
      <c r="A68" s="17" t="s">
        <v>286</v>
      </c>
      <c r="B68" s="370" t="s">
        <v>0</v>
      </c>
      <c r="C68" s="349">
        <v>8.4358499403000007</v>
      </c>
      <c r="D68" s="349">
        <v>11.282330011999999</v>
      </c>
      <c r="E68" s="349">
        <v>26.931083659999999</v>
      </c>
      <c r="F68" s="349">
        <v>48.813402511</v>
      </c>
      <c r="G68" s="349">
        <v>147.35461670000001</v>
      </c>
      <c r="H68" s="349">
        <v>269.86332525</v>
      </c>
      <c r="I68" s="349">
        <v>393.80841488999999</v>
      </c>
      <c r="J68" s="349">
        <v>358.90886461999997</v>
      </c>
      <c r="K68" s="349">
        <v>201.98145048999999</v>
      </c>
      <c r="L68" s="349">
        <v>55.186368698000003</v>
      </c>
      <c r="M68" s="349">
        <v>23.288638936000002</v>
      </c>
      <c r="N68" s="349">
        <v>10.862580508000001</v>
      </c>
      <c r="O68" s="349">
        <v>16.792463298000001</v>
      </c>
      <c r="P68" s="349">
        <v>19.845096843</v>
      </c>
      <c r="Q68" s="349">
        <v>31.574900508999999</v>
      </c>
      <c r="R68" s="349">
        <v>43.885533580000001</v>
      </c>
      <c r="S68" s="349">
        <v>109.4518521</v>
      </c>
      <c r="T68" s="349">
        <v>210.01536669999999</v>
      </c>
      <c r="U68" s="349">
        <v>390.28876510999999</v>
      </c>
      <c r="V68" s="349">
        <v>349.78780595000001</v>
      </c>
      <c r="W68" s="349">
        <v>203.66013819</v>
      </c>
      <c r="X68" s="349">
        <v>72.786426805999994</v>
      </c>
      <c r="Y68" s="349">
        <v>20.43297291</v>
      </c>
      <c r="Z68" s="349">
        <v>11.089150764999999</v>
      </c>
      <c r="AA68" s="349">
        <v>9.3922565363999997</v>
      </c>
      <c r="AB68" s="349">
        <v>12.780906982999999</v>
      </c>
      <c r="AC68" s="349">
        <v>31.234314978</v>
      </c>
      <c r="AD68" s="349">
        <v>46.460918388000003</v>
      </c>
      <c r="AE68" s="349">
        <v>157.22274296000001</v>
      </c>
      <c r="AF68" s="349">
        <v>292.05481287999999</v>
      </c>
      <c r="AG68" s="349">
        <v>390.58274447000002</v>
      </c>
      <c r="AH68" s="349">
        <v>341.94802593999998</v>
      </c>
      <c r="AI68" s="349">
        <v>210.21499003</v>
      </c>
      <c r="AJ68" s="349">
        <v>96.576772457000004</v>
      </c>
      <c r="AK68" s="349">
        <v>32.367240254000002</v>
      </c>
      <c r="AL68" s="349">
        <v>12.614488503</v>
      </c>
      <c r="AM68" s="349">
        <v>5.3925893642</v>
      </c>
      <c r="AN68" s="349">
        <v>17.217153944</v>
      </c>
      <c r="AO68" s="349">
        <v>31.742538221</v>
      </c>
      <c r="AP68" s="349">
        <v>58.811904337000001</v>
      </c>
      <c r="AQ68" s="349">
        <v>127.82901218000001</v>
      </c>
      <c r="AR68" s="349">
        <v>278.8621923</v>
      </c>
      <c r="AS68" s="349">
        <v>391.83429034</v>
      </c>
      <c r="AT68" s="349">
        <v>309.90474024000002</v>
      </c>
      <c r="AU68" s="349">
        <v>203.27497292000001</v>
      </c>
      <c r="AV68" s="349">
        <v>80.302250791000006</v>
      </c>
      <c r="AW68" s="349">
        <v>26.230695584999999</v>
      </c>
      <c r="AX68" s="349">
        <v>14.807277765</v>
      </c>
      <c r="AY68" s="904">
        <v>10.428591147000001</v>
      </c>
      <c r="AZ68" s="904">
        <v>11.812868878</v>
      </c>
      <c r="BA68" s="360">
        <v>28.726089006999999</v>
      </c>
      <c r="BB68" s="360">
        <v>45.156204819999999</v>
      </c>
      <c r="BC68" s="360">
        <v>134.51108126</v>
      </c>
      <c r="BD68" s="360">
        <v>271.62049979</v>
      </c>
      <c r="BE68" s="360">
        <v>400.88215230999998</v>
      </c>
      <c r="BF68" s="360">
        <v>369.29305145000001</v>
      </c>
      <c r="BG68" s="360">
        <v>208.45173396000001</v>
      </c>
      <c r="BH68" s="360">
        <v>73.128561566000002</v>
      </c>
      <c r="BI68" s="360">
        <v>22.087287997000001</v>
      </c>
      <c r="BJ68" s="360">
        <v>11.958634561</v>
      </c>
      <c r="BK68" s="360">
        <v>11.515463939</v>
      </c>
      <c r="BL68" s="360">
        <v>13.10515541</v>
      </c>
      <c r="BM68" s="360">
        <v>27.183377342</v>
      </c>
      <c r="BN68" s="360">
        <v>45.548813478</v>
      </c>
      <c r="BO68" s="360">
        <v>135.5831187</v>
      </c>
      <c r="BP68" s="360">
        <v>273.65155833</v>
      </c>
      <c r="BQ68" s="360">
        <v>403.81158957000002</v>
      </c>
      <c r="BR68" s="360">
        <v>372.02988739</v>
      </c>
      <c r="BS68" s="360">
        <v>210.07915747999999</v>
      </c>
      <c r="BT68" s="360">
        <v>73.759805548000003</v>
      </c>
      <c r="BU68" s="360">
        <v>22.282456807999999</v>
      </c>
      <c r="BV68" s="360">
        <v>12.058676754</v>
      </c>
    </row>
    <row r="69" spans="1:74" s="154" customFormat="1" ht="12" customHeight="1" x14ac:dyDescent="0.2">
      <c r="A69" s="153"/>
      <c r="B69" s="977" t="s">
        <v>1408</v>
      </c>
      <c r="C69" s="978"/>
      <c r="D69" s="978"/>
      <c r="E69" s="978"/>
      <c r="F69" s="978"/>
      <c r="G69" s="978"/>
      <c r="H69" s="978"/>
      <c r="I69" s="978"/>
      <c r="J69" s="978"/>
      <c r="K69" s="978"/>
      <c r="L69" s="978"/>
      <c r="M69" s="978"/>
      <c r="N69" s="978"/>
      <c r="O69" s="978"/>
      <c r="P69" s="978"/>
      <c r="Q69" s="979"/>
      <c r="R69" s="780"/>
      <c r="AY69" s="825"/>
      <c r="AZ69" s="825"/>
      <c r="BA69" s="825"/>
      <c r="BB69" s="825"/>
      <c r="BC69" s="825"/>
      <c r="BD69" s="718"/>
      <c r="BE69" s="718"/>
      <c r="BF69" s="718"/>
      <c r="BG69" s="718"/>
      <c r="BH69" s="825"/>
      <c r="BI69" s="825"/>
      <c r="BJ69" s="196"/>
    </row>
    <row r="70" spans="1:74" s="154" customFormat="1" ht="12" customHeight="1" x14ac:dyDescent="0.2">
      <c r="A70" s="153"/>
      <c r="B70" s="977" t="s">
        <v>1409</v>
      </c>
      <c r="C70" s="978"/>
      <c r="D70" s="978"/>
      <c r="E70" s="978"/>
      <c r="F70" s="978"/>
      <c r="G70" s="978"/>
      <c r="H70" s="978"/>
      <c r="I70" s="978"/>
      <c r="J70" s="978"/>
      <c r="K70" s="978"/>
      <c r="L70" s="978"/>
      <c r="M70" s="978"/>
      <c r="N70" s="978"/>
      <c r="O70" s="978"/>
      <c r="P70" s="978"/>
      <c r="Q70" s="979"/>
      <c r="R70" s="780"/>
      <c r="AY70" s="825"/>
      <c r="AZ70" s="825"/>
      <c r="BA70" s="825"/>
      <c r="BB70" s="825"/>
      <c r="BC70" s="825"/>
      <c r="BD70" s="634"/>
      <c r="BE70" s="634"/>
      <c r="BF70" s="634"/>
      <c r="BG70" s="634"/>
      <c r="BH70" s="825"/>
      <c r="BI70" s="825"/>
      <c r="BJ70" s="196"/>
    </row>
    <row r="71" spans="1:74" s="154" customFormat="1" ht="12" customHeight="1" x14ac:dyDescent="0.2">
      <c r="A71" s="153"/>
      <c r="B71" s="977" t="s">
        <v>1410</v>
      </c>
      <c r="C71" s="978"/>
      <c r="D71" s="978"/>
      <c r="E71" s="978"/>
      <c r="F71" s="978"/>
      <c r="G71" s="978"/>
      <c r="H71" s="978"/>
      <c r="I71" s="978"/>
      <c r="J71" s="978"/>
      <c r="K71" s="978"/>
      <c r="L71" s="978"/>
      <c r="M71" s="978"/>
      <c r="N71" s="978"/>
      <c r="O71" s="978"/>
      <c r="P71" s="978"/>
      <c r="Q71" s="979"/>
      <c r="R71" s="780"/>
      <c r="AY71" s="825"/>
      <c r="AZ71" s="825"/>
      <c r="BA71" s="825"/>
      <c r="BB71" s="825"/>
      <c r="BC71" s="825"/>
      <c r="BD71" s="634"/>
      <c r="BE71" s="634"/>
      <c r="BF71" s="634"/>
      <c r="BG71" s="825"/>
      <c r="BH71" s="825"/>
      <c r="BI71" s="825"/>
      <c r="BJ71" s="196"/>
    </row>
    <row r="72" spans="1:74" s="154" customFormat="1" ht="12" customHeight="1" x14ac:dyDescent="0.2">
      <c r="A72" s="153"/>
      <c r="B72" s="977" t="s">
        <v>795</v>
      </c>
      <c r="C72" s="979"/>
      <c r="D72" s="979"/>
      <c r="E72" s="979"/>
      <c r="F72" s="979"/>
      <c r="G72" s="979"/>
      <c r="H72" s="979"/>
      <c r="I72" s="979"/>
      <c r="J72" s="979"/>
      <c r="K72" s="979"/>
      <c r="L72" s="979"/>
      <c r="M72" s="979"/>
      <c r="N72" s="979"/>
      <c r="O72" s="979"/>
      <c r="P72" s="979"/>
      <c r="Q72" s="979"/>
      <c r="R72" s="780"/>
      <c r="AY72" s="825"/>
      <c r="AZ72" s="825"/>
      <c r="BA72" s="825"/>
      <c r="BB72" s="825"/>
      <c r="BC72" s="825"/>
      <c r="BD72" s="634"/>
      <c r="BE72" s="634"/>
      <c r="BF72" s="634"/>
      <c r="BG72" s="825"/>
      <c r="BH72" s="825"/>
      <c r="BI72" s="825"/>
      <c r="BJ72" s="196"/>
    </row>
    <row r="73" spans="1:74" s="154" customFormat="1" ht="12" customHeight="1" x14ac:dyDescent="0.2">
      <c r="A73" s="153"/>
      <c r="B73" s="977" t="s">
        <v>1411</v>
      </c>
      <c r="C73" s="978"/>
      <c r="D73" s="978"/>
      <c r="E73" s="978"/>
      <c r="F73" s="978"/>
      <c r="G73" s="978"/>
      <c r="H73" s="978"/>
      <c r="I73" s="978"/>
      <c r="J73" s="978"/>
      <c r="K73" s="978"/>
      <c r="L73" s="978"/>
      <c r="M73" s="978"/>
      <c r="N73" s="978"/>
      <c r="O73" s="978"/>
      <c r="P73" s="978"/>
      <c r="Q73" s="979"/>
      <c r="R73" s="780"/>
      <c r="AY73" s="825"/>
      <c r="AZ73" s="825"/>
      <c r="BA73" s="825"/>
      <c r="BB73" s="825"/>
      <c r="BC73" s="825"/>
      <c r="BD73" s="718"/>
      <c r="BE73" s="634"/>
      <c r="BF73" s="634"/>
      <c r="BG73" s="825"/>
      <c r="BH73" s="825"/>
      <c r="BI73" s="825"/>
      <c r="BJ73" s="196"/>
    </row>
    <row r="74" spans="1:74" s="154" customFormat="1" ht="12" customHeight="1" x14ac:dyDescent="0.2">
      <c r="A74" s="153"/>
      <c r="B74" s="977" t="s">
        <v>796</v>
      </c>
      <c r="C74" s="979"/>
      <c r="D74" s="979"/>
      <c r="E74" s="979"/>
      <c r="F74" s="979"/>
      <c r="G74" s="979"/>
      <c r="H74" s="979"/>
      <c r="I74" s="979"/>
      <c r="J74" s="979"/>
      <c r="K74" s="979"/>
      <c r="L74" s="979"/>
      <c r="M74" s="979"/>
      <c r="N74" s="979"/>
      <c r="O74" s="979"/>
      <c r="P74" s="979"/>
      <c r="Q74" s="979"/>
      <c r="R74" s="780"/>
      <c r="AY74" s="825"/>
      <c r="AZ74" s="825"/>
      <c r="BA74" s="825"/>
      <c r="BB74" s="825"/>
      <c r="BC74" s="825"/>
      <c r="BD74" s="634"/>
      <c r="BE74" s="634"/>
      <c r="BF74" s="634"/>
      <c r="BG74" s="825"/>
      <c r="BH74" s="825"/>
      <c r="BI74" s="825"/>
      <c r="BJ74" s="196"/>
    </row>
    <row r="75" spans="1:74" s="154" customFormat="1" ht="12" customHeight="1" x14ac:dyDescent="0.2">
      <c r="A75" s="153"/>
      <c r="B75" s="776" t="s">
        <v>809</v>
      </c>
      <c r="C75" s="791"/>
      <c r="D75" s="791"/>
      <c r="E75" s="791"/>
      <c r="F75" s="791"/>
      <c r="G75" s="791"/>
      <c r="H75" s="803"/>
      <c r="I75" s="791"/>
      <c r="J75" s="791"/>
      <c r="K75" s="791"/>
      <c r="L75" s="791"/>
      <c r="M75" s="791"/>
      <c r="N75" s="791"/>
      <c r="O75" s="791"/>
      <c r="P75" s="791"/>
      <c r="Q75" s="791"/>
      <c r="R75" s="328"/>
      <c r="AY75" s="825"/>
      <c r="AZ75" s="825"/>
      <c r="BA75" s="825"/>
      <c r="BB75" s="825"/>
      <c r="BC75" s="825"/>
      <c r="BD75" s="634"/>
      <c r="BE75" s="634"/>
      <c r="BF75" s="634"/>
      <c r="BG75" s="825"/>
      <c r="BH75" s="825"/>
      <c r="BI75" s="825"/>
      <c r="BJ75" s="196"/>
    </row>
    <row r="76" spans="1:74" s="160" customFormat="1" ht="12" customHeight="1" x14ac:dyDescent="0.2">
      <c r="A76" s="159"/>
      <c r="B76" s="994" t="str">
        <f>Dates!$G$2</f>
        <v>EIA completed modeling and analysis for this report on Monday, March 9, 2026.</v>
      </c>
      <c r="C76" s="995"/>
      <c r="D76" s="995"/>
      <c r="E76" s="995"/>
      <c r="F76" s="995"/>
      <c r="G76" s="995"/>
      <c r="H76" s="995"/>
      <c r="I76" s="995"/>
      <c r="J76" s="995"/>
      <c r="K76" s="995"/>
      <c r="L76" s="995"/>
      <c r="M76" s="995"/>
      <c r="N76" s="995"/>
      <c r="O76" s="995"/>
      <c r="P76" s="995"/>
      <c r="Q76" s="995"/>
      <c r="R76" s="328"/>
      <c r="AY76" s="826"/>
      <c r="AZ76" s="826"/>
      <c r="BA76" s="826"/>
      <c r="BB76" s="826"/>
      <c r="BC76" s="826"/>
      <c r="BD76" s="635"/>
      <c r="BE76" s="635"/>
      <c r="BF76" s="635"/>
      <c r="BG76" s="826"/>
      <c r="BH76" s="826"/>
      <c r="BI76" s="826"/>
      <c r="BJ76" s="221"/>
    </row>
    <row r="77" spans="1:74" s="154" customFormat="1" ht="12" customHeight="1" x14ac:dyDescent="0.2">
      <c r="A77" s="153"/>
      <c r="B77" s="993" t="s">
        <v>482</v>
      </c>
      <c r="C77" s="986"/>
      <c r="D77" s="986"/>
      <c r="E77" s="986"/>
      <c r="F77" s="986"/>
      <c r="G77" s="986"/>
      <c r="H77" s="986"/>
      <c r="I77" s="986"/>
      <c r="J77" s="986"/>
      <c r="K77" s="986"/>
      <c r="L77" s="986"/>
      <c r="M77" s="986"/>
      <c r="N77" s="986"/>
      <c r="O77" s="986"/>
      <c r="P77" s="986"/>
      <c r="Q77" s="986"/>
      <c r="R77" s="780"/>
      <c r="AY77" s="825"/>
      <c r="AZ77" s="825"/>
      <c r="BA77" s="825"/>
      <c r="BB77" s="825"/>
      <c r="BC77" s="825"/>
      <c r="BD77" s="634"/>
      <c r="BE77" s="634"/>
      <c r="BF77" s="634"/>
      <c r="BG77" s="825"/>
      <c r="BH77" s="825"/>
      <c r="BI77" s="825"/>
      <c r="BJ77" s="196"/>
    </row>
    <row r="78" spans="1:74" s="154" customFormat="1" ht="12" customHeight="1" x14ac:dyDescent="0.2">
      <c r="A78" s="153"/>
      <c r="B78" s="985" t="s">
        <v>1406</v>
      </c>
      <c r="C78" s="986"/>
      <c r="D78" s="986"/>
      <c r="E78" s="986"/>
      <c r="F78" s="986"/>
      <c r="G78" s="986"/>
      <c r="H78" s="986"/>
      <c r="I78" s="986"/>
      <c r="J78" s="986"/>
      <c r="K78" s="986"/>
      <c r="L78" s="986"/>
      <c r="M78" s="986"/>
      <c r="N78" s="986"/>
      <c r="O78" s="986"/>
      <c r="P78" s="986"/>
      <c r="Q78" s="986"/>
      <c r="R78" s="780"/>
      <c r="AY78" s="825"/>
      <c r="AZ78" s="825"/>
      <c r="BA78" s="825"/>
      <c r="BB78" s="825"/>
      <c r="BC78" s="825"/>
      <c r="BD78" s="634"/>
      <c r="BE78" s="634"/>
      <c r="BF78" s="634"/>
      <c r="BG78" s="825"/>
      <c r="BH78" s="825"/>
      <c r="BI78" s="825"/>
      <c r="BJ78" s="196"/>
    </row>
    <row r="79" spans="1:74" s="154" customFormat="1" ht="12" customHeight="1" x14ac:dyDescent="0.2">
      <c r="A79" s="153"/>
      <c r="B79" s="987" t="s">
        <v>66</v>
      </c>
      <c r="C79" s="986"/>
      <c r="D79" s="986"/>
      <c r="E79" s="986"/>
      <c r="F79" s="986"/>
      <c r="G79" s="986"/>
      <c r="H79" s="986"/>
      <c r="I79" s="986"/>
      <c r="J79" s="986"/>
      <c r="K79" s="986"/>
      <c r="L79" s="986"/>
      <c r="M79" s="986"/>
      <c r="N79" s="986"/>
      <c r="O79" s="986"/>
      <c r="P79" s="986"/>
      <c r="Q79" s="986"/>
      <c r="R79" s="780"/>
      <c r="AY79" s="825"/>
      <c r="AZ79" s="825"/>
      <c r="BA79" s="825"/>
      <c r="BB79" s="825"/>
      <c r="BC79" s="825"/>
      <c r="BD79" s="634"/>
      <c r="BE79" s="634"/>
      <c r="BF79" s="634"/>
      <c r="BG79" s="825"/>
      <c r="BH79" s="825"/>
      <c r="BI79" s="825"/>
      <c r="BJ79" s="196"/>
    </row>
    <row r="80" spans="1:74" s="154" customFormat="1" ht="12" customHeight="1" x14ac:dyDescent="0.2">
      <c r="A80" s="153"/>
      <c r="B80" s="974" t="s">
        <v>823</v>
      </c>
      <c r="C80" s="974"/>
      <c r="D80" s="974"/>
      <c r="E80" s="974"/>
      <c r="F80" s="974"/>
      <c r="G80" s="974"/>
      <c r="H80" s="974"/>
      <c r="I80" s="974"/>
      <c r="J80" s="974"/>
      <c r="K80" s="974"/>
      <c r="L80" s="974"/>
      <c r="M80" s="974"/>
      <c r="N80" s="974"/>
      <c r="O80" s="974"/>
      <c r="P80" s="974"/>
      <c r="Q80" s="974"/>
      <c r="R80" s="974"/>
      <c r="AY80" s="825"/>
      <c r="AZ80" s="825"/>
      <c r="BA80" s="825"/>
      <c r="BB80" s="825"/>
      <c r="BC80" s="825"/>
      <c r="BD80" s="634"/>
      <c r="BE80" s="634"/>
      <c r="BF80" s="634"/>
      <c r="BG80" s="825"/>
      <c r="BH80" s="825"/>
      <c r="BI80" s="825"/>
      <c r="BJ80" s="196"/>
    </row>
    <row r="81" spans="1:74" s="154" customFormat="1" ht="12" customHeight="1" x14ac:dyDescent="0.2">
      <c r="A81" s="153"/>
      <c r="B81" s="980" t="s">
        <v>1601</v>
      </c>
      <c r="C81" s="981"/>
      <c r="D81" s="981"/>
      <c r="E81" s="981"/>
      <c r="F81" s="981"/>
      <c r="G81" s="981"/>
      <c r="H81" s="981"/>
      <c r="I81" s="981"/>
      <c r="J81" s="981"/>
      <c r="K81" s="981"/>
      <c r="L81" s="981"/>
      <c r="M81" s="981"/>
      <c r="N81" s="981"/>
      <c r="O81" s="981"/>
      <c r="P81" s="981"/>
      <c r="Q81" s="982"/>
      <c r="R81" s="780"/>
      <c r="AY81" s="825"/>
      <c r="AZ81" s="825"/>
      <c r="BA81" s="825"/>
      <c r="BB81" s="825"/>
      <c r="BC81" s="825"/>
      <c r="BD81" s="634"/>
      <c r="BE81" s="634"/>
      <c r="BF81" s="634"/>
      <c r="BG81" s="825"/>
      <c r="BH81" s="825"/>
      <c r="BI81" s="825"/>
      <c r="BJ81" s="196"/>
    </row>
    <row r="82" spans="1:74" s="154" customFormat="1" ht="12" customHeight="1" x14ac:dyDescent="0.2">
      <c r="A82" s="153"/>
      <c r="B82" s="983" t="s">
        <v>1542</v>
      </c>
      <c r="C82" s="982"/>
      <c r="D82" s="982"/>
      <c r="E82" s="982"/>
      <c r="F82" s="982"/>
      <c r="G82" s="982"/>
      <c r="H82" s="982"/>
      <c r="I82" s="982"/>
      <c r="J82" s="982"/>
      <c r="K82" s="982"/>
      <c r="L82" s="982"/>
      <c r="M82" s="982"/>
      <c r="N82" s="982"/>
      <c r="O82" s="982"/>
      <c r="P82" s="982"/>
      <c r="Q82" s="982"/>
      <c r="R82" s="780"/>
      <c r="AY82" s="825"/>
      <c r="AZ82" s="825"/>
      <c r="BA82" s="825"/>
      <c r="BB82" s="825"/>
      <c r="BC82" s="825"/>
      <c r="BD82" s="634"/>
      <c r="BE82" s="634"/>
      <c r="BF82" s="634"/>
      <c r="BG82" s="825"/>
      <c r="BH82" s="825"/>
      <c r="BI82" s="825"/>
      <c r="BJ82" s="196"/>
    </row>
    <row r="83" spans="1:74" s="154" customFormat="1" ht="12" customHeight="1" x14ac:dyDescent="0.2">
      <c r="A83" s="153"/>
      <c r="B83" s="983" t="s">
        <v>1543</v>
      </c>
      <c r="C83" s="982"/>
      <c r="D83" s="982"/>
      <c r="E83" s="982"/>
      <c r="F83" s="982"/>
      <c r="G83" s="982"/>
      <c r="H83" s="982"/>
      <c r="I83" s="982"/>
      <c r="J83" s="982"/>
      <c r="K83" s="982"/>
      <c r="L83" s="982"/>
      <c r="M83" s="982"/>
      <c r="N83" s="982"/>
      <c r="O83" s="982"/>
      <c r="P83" s="982"/>
      <c r="Q83" s="982"/>
      <c r="R83" s="780"/>
      <c r="AY83" s="825"/>
      <c r="AZ83" s="825"/>
      <c r="BA83" s="825"/>
      <c r="BB83" s="825"/>
      <c r="BC83" s="825"/>
      <c r="BD83" s="634"/>
      <c r="BE83" s="634"/>
      <c r="BF83" s="634"/>
      <c r="BG83" s="825"/>
      <c r="BH83" s="825"/>
      <c r="BI83" s="825"/>
      <c r="BJ83" s="196"/>
    </row>
    <row r="84" spans="1:74" s="154" customFormat="1" ht="12" customHeight="1" x14ac:dyDescent="0.2">
      <c r="A84" s="153"/>
      <c r="B84" s="980" t="s">
        <v>490</v>
      </c>
      <c r="C84" s="982"/>
      <c r="D84" s="982"/>
      <c r="E84" s="982"/>
      <c r="F84" s="982"/>
      <c r="G84" s="982"/>
      <c r="H84" s="982"/>
      <c r="I84" s="982"/>
      <c r="J84" s="982"/>
      <c r="K84" s="982"/>
      <c r="L84" s="982"/>
      <c r="M84" s="982"/>
      <c r="N84" s="982"/>
      <c r="O84" s="982"/>
      <c r="P84" s="982"/>
      <c r="Q84" s="982"/>
      <c r="R84" s="780"/>
      <c r="AY84" s="825"/>
      <c r="AZ84" s="825"/>
      <c r="BA84" s="825"/>
      <c r="BB84" s="825"/>
      <c r="BC84" s="825"/>
      <c r="BD84" s="634"/>
      <c r="BE84" s="634"/>
      <c r="BF84" s="634"/>
      <c r="BG84" s="825"/>
      <c r="BH84" s="825"/>
      <c r="BI84" s="825"/>
      <c r="BJ84" s="196"/>
    </row>
    <row r="85" spans="1:74" s="154" customFormat="1" ht="12" customHeight="1" x14ac:dyDescent="0.2">
      <c r="A85" s="153"/>
      <c r="B85" s="984" t="s">
        <v>1407</v>
      </c>
      <c r="C85" s="982"/>
      <c r="D85" s="982"/>
      <c r="E85" s="982"/>
      <c r="F85" s="982"/>
      <c r="G85" s="982"/>
      <c r="H85" s="982"/>
      <c r="I85" s="982"/>
      <c r="J85" s="982"/>
      <c r="K85" s="982"/>
      <c r="L85" s="982"/>
      <c r="M85" s="982"/>
      <c r="N85" s="982"/>
      <c r="O85" s="982"/>
      <c r="P85" s="982"/>
      <c r="Q85" s="982"/>
      <c r="R85" s="780"/>
      <c r="AY85" s="825"/>
      <c r="AZ85" s="825"/>
      <c r="BA85" s="825"/>
      <c r="BB85" s="825"/>
      <c r="BC85" s="825"/>
      <c r="BD85" s="634"/>
      <c r="BE85" s="634"/>
      <c r="BF85" s="634"/>
      <c r="BG85" s="825"/>
      <c r="BH85" s="825"/>
      <c r="BI85" s="825"/>
      <c r="BJ85" s="196"/>
    </row>
    <row r="86" spans="1:74" s="155" customFormat="1" ht="12" customHeight="1" x14ac:dyDescent="0.2">
      <c r="A86" s="153"/>
      <c r="B86" s="984" t="s">
        <v>794</v>
      </c>
      <c r="C86" s="982"/>
      <c r="D86" s="982"/>
      <c r="E86" s="982"/>
      <c r="F86" s="982"/>
      <c r="G86" s="982"/>
      <c r="H86" s="982"/>
      <c r="I86" s="982"/>
      <c r="J86" s="982"/>
      <c r="K86" s="982"/>
      <c r="L86" s="982"/>
      <c r="M86" s="982"/>
      <c r="N86" s="982"/>
      <c r="O86" s="982"/>
      <c r="P86" s="982"/>
      <c r="Q86" s="982"/>
      <c r="R86" s="657"/>
      <c r="AY86" s="825"/>
      <c r="AZ86" s="825"/>
      <c r="BA86" s="825"/>
      <c r="BB86" s="825"/>
      <c r="BC86" s="825"/>
      <c r="BD86" s="634"/>
      <c r="BE86" s="634"/>
      <c r="BF86" s="634"/>
      <c r="BG86" s="825"/>
      <c r="BH86" s="825"/>
      <c r="BI86" s="825"/>
      <c r="BJ86" s="197"/>
    </row>
    <row r="87" spans="1:74" s="155" customFormat="1" ht="12" customHeight="1" x14ac:dyDescent="0.2">
      <c r="A87" s="7"/>
      <c r="B87" s="975"/>
      <c r="C87" s="976"/>
      <c r="D87" s="976"/>
      <c r="E87" s="976"/>
      <c r="F87" s="976"/>
      <c r="G87" s="976"/>
      <c r="H87" s="976"/>
      <c r="I87" s="976"/>
      <c r="J87" s="976"/>
      <c r="K87" s="976"/>
      <c r="L87" s="976"/>
      <c r="M87" s="976"/>
      <c r="N87" s="976"/>
      <c r="O87" s="976"/>
      <c r="P87" s="976"/>
      <c r="Q87" s="976"/>
      <c r="AY87" s="825"/>
      <c r="AZ87" s="825"/>
      <c r="BA87" s="825"/>
      <c r="BB87" s="825"/>
      <c r="BC87" s="825"/>
      <c r="BD87" s="634"/>
      <c r="BE87" s="634"/>
      <c r="BF87" s="634"/>
      <c r="BG87" s="825"/>
      <c r="BH87" s="825"/>
      <c r="BI87" s="825"/>
      <c r="BJ87" s="197"/>
    </row>
    <row r="88" spans="1:74" x14ac:dyDescent="0.2">
      <c r="BK88" s="131"/>
      <c r="BL88" s="131"/>
      <c r="BM88" s="131"/>
      <c r="BN88" s="131"/>
      <c r="BO88" s="131"/>
      <c r="BP88" s="131"/>
      <c r="BQ88" s="131"/>
      <c r="BR88" s="131"/>
      <c r="BS88" s="131"/>
      <c r="BT88" s="131"/>
      <c r="BU88" s="131"/>
      <c r="BV88" s="131"/>
    </row>
    <row r="89" spans="1:74" x14ac:dyDescent="0.2">
      <c r="BK89" s="131"/>
      <c r="BL89" s="131"/>
      <c r="BM89" s="131"/>
      <c r="BN89" s="131"/>
      <c r="BO89" s="131"/>
      <c r="BP89" s="131"/>
      <c r="BQ89" s="131"/>
      <c r="BR89" s="131"/>
      <c r="BS89" s="131"/>
      <c r="BT89" s="131"/>
      <c r="BU89" s="131"/>
      <c r="BV89" s="131"/>
    </row>
    <row r="90" spans="1:74" x14ac:dyDescent="0.2">
      <c r="B90" s="312"/>
      <c r="BK90" s="131"/>
      <c r="BL90" s="131"/>
      <c r="BM90" s="131"/>
      <c r="BN90" s="131"/>
      <c r="BO90" s="131"/>
      <c r="BP90" s="131"/>
      <c r="BQ90" s="131"/>
      <c r="BR90" s="131"/>
      <c r="BS90" s="131"/>
      <c r="BT90" s="131"/>
      <c r="BU90" s="131"/>
      <c r="BV90" s="131"/>
    </row>
    <row r="91" spans="1:74" x14ac:dyDescent="0.2">
      <c r="BK91" s="131"/>
      <c r="BL91" s="131"/>
      <c r="BM91" s="131"/>
      <c r="BN91" s="131"/>
      <c r="BO91" s="131"/>
      <c r="BP91" s="131"/>
      <c r="BQ91" s="131"/>
      <c r="BR91" s="131"/>
      <c r="BS91" s="131"/>
      <c r="BT91" s="131"/>
      <c r="BU91" s="131"/>
      <c r="BV91" s="131"/>
    </row>
    <row r="92" spans="1:74" x14ac:dyDescent="0.2">
      <c r="BK92" s="131"/>
      <c r="BL92" s="131"/>
      <c r="BM92" s="131"/>
      <c r="BN92" s="131"/>
      <c r="BO92" s="131"/>
      <c r="BP92" s="131"/>
      <c r="BQ92" s="131"/>
      <c r="BR92" s="131"/>
      <c r="BS92" s="131"/>
      <c r="BT92" s="131"/>
      <c r="BU92" s="131"/>
      <c r="BV92" s="131"/>
    </row>
    <row r="93" spans="1:74" x14ac:dyDescent="0.2">
      <c r="BK93" s="131"/>
      <c r="BL93" s="131"/>
      <c r="BM93" s="131"/>
      <c r="BN93" s="131"/>
      <c r="BO93" s="131"/>
      <c r="BP93" s="131"/>
      <c r="BQ93" s="131"/>
      <c r="BR93" s="131"/>
      <c r="BS93" s="131"/>
      <c r="BT93" s="131"/>
      <c r="BU93" s="131"/>
      <c r="BV93" s="131"/>
    </row>
    <row r="94" spans="1:74" x14ac:dyDescent="0.2">
      <c r="BK94" s="131"/>
      <c r="BL94" s="131"/>
      <c r="BM94" s="131"/>
      <c r="BN94" s="131"/>
      <c r="BO94" s="131"/>
      <c r="BP94" s="131"/>
      <c r="BQ94" s="131"/>
      <c r="BR94" s="131"/>
      <c r="BS94" s="131"/>
      <c r="BT94" s="131"/>
      <c r="BU94" s="131"/>
      <c r="BV94" s="131"/>
    </row>
    <row r="95" spans="1:74" x14ac:dyDescent="0.2">
      <c r="BK95" s="131"/>
      <c r="BL95" s="131"/>
      <c r="BM95" s="131"/>
      <c r="BN95" s="131"/>
      <c r="BO95" s="131"/>
      <c r="BP95" s="131"/>
      <c r="BQ95" s="131"/>
      <c r="BR95" s="131"/>
      <c r="BS95" s="131"/>
      <c r="BT95" s="131"/>
      <c r="BU95" s="131"/>
      <c r="BV95" s="131"/>
    </row>
    <row r="96" spans="1:74" x14ac:dyDescent="0.2">
      <c r="BK96" s="131"/>
      <c r="BL96" s="131"/>
      <c r="BM96" s="131"/>
      <c r="BN96" s="131"/>
      <c r="BO96" s="131"/>
      <c r="BP96" s="131"/>
      <c r="BQ96" s="131"/>
      <c r="BR96" s="131"/>
      <c r="BS96" s="131"/>
      <c r="BT96" s="131"/>
      <c r="BU96" s="131"/>
      <c r="BV96" s="131"/>
    </row>
    <row r="97" spans="63:74" x14ac:dyDescent="0.2">
      <c r="BK97" s="131"/>
      <c r="BL97" s="131"/>
      <c r="BM97" s="131"/>
      <c r="BN97" s="131"/>
      <c r="BO97" s="131"/>
      <c r="BP97" s="131"/>
      <c r="BQ97" s="131"/>
      <c r="BR97" s="131"/>
      <c r="BS97" s="131"/>
      <c r="BT97" s="131"/>
      <c r="BU97" s="131"/>
      <c r="BV97" s="131"/>
    </row>
    <row r="98" spans="63:74" x14ac:dyDescent="0.2">
      <c r="BK98" s="131"/>
      <c r="BL98" s="131"/>
      <c r="BM98" s="131"/>
      <c r="BN98" s="131"/>
      <c r="BO98" s="131"/>
      <c r="BP98" s="131"/>
      <c r="BQ98" s="131"/>
      <c r="BR98" s="131"/>
      <c r="BS98" s="131"/>
      <c r="BT98" s="131"/>
      <c r="BU98" s="131"/>
      <c r="BV98" s="131"/>
    </row>
    <row r="99" spans="63:74" x14ac:dyDescent="0.2">
      <c r="BK99" s="131"/>
      <c r="BL99" s="131"/>
      <c r="BM99" s="131"/>
      <c r="BN99" s="131"/>
      <c r="BO99" s="131"/>
      <c r="BP99" s="131"/>
      <c r="BQ99" s="131"/>
      <c r="BR99" s="131"/>
      <c r="BS99" s="131"/>
      <c r="BT99" s="131"/>
      <c r="BU99" s="131"/>
      <c r="BV99" s="131"/>
    </row>
    <row r="100" spans="63:74" x14ac:dyDescent="0.2">
      <c r="BK100" s="131"/>
      <c r="BL100" s="131"/>
      <c r="BM100" s="131"/>
      <c r="BN100" s="131"/>
      <c r="BO100" s="131"/>
      <c r="BP100" s="131"/>
      <c r="BQ100" s="131"/>
      <c r="BR100" s="131"/>
      <c r="BS100" s="131"/>
      <c r="BT100" s="131"/>
      <c r="BU100" s="131"/>
      <c r="BV100" s="131"/>
    </row>
    <row r="101" spans="63:74" x14ac:dyDescent="0.2">
      <c r="BK101" s="131"/>
      <c r="BL101" s="131"/>
      <c r="BM101" s="131"/>
      <c r="BN101" s="131"/>
      <c r="BO101" s="131"/>
      <c r="BP101" s="131"/>
      <c r="BQ101" s="131"/>
      <c r="BR101" s="131"/>
      <c r="BS101" s="131"/>
      <c r="BT101" s="131"/>
      <c r="BU101" s="131"/>
      <c r="BV101" s="131"/>
    </row>
    <row r="102" spans="63:74" x14ac:dyDescent="0.2">
      <c r="BK102" s="131"/>
      <c r="BL102" s="131"/>
      <c r="BM102" s="131"/>
      <c r="BN102" s="131"/>
      <c r="BO102" s="131"/>
      <c r="BP102" s="131"/>
      <c r="BQ102" s="131"/>
      <c r="BR102" s="131"/>
      <c r="BS102" s="131"/>
      <c r="BT102" s="131"/>
      <c r="BU102" s="131"/>
      <c r="BV102" s="131"/>
    </row>
    <row r="103" spans="63:74" x14ac:dyDescent="0.2">
      <c r="BK103" s="131"/>
      <c r="BL103" s="131"/>
      <c r="BM103" s="131"/>
      <c r="BN103" s="131"/>
      <c r="BO103" s="131"/>
      <c r="BP103" s="131"/>
      <c r="BQ103" s="131"/>
      <c r="BR103" s="131"/>
      <c r="BS103" s="131"/>
      <c r="BT103" s="131"/>
      <c r="BU103" s="131"/>
      <c r="BV103" s="131"/>
    </row>
    <row r="104" spans="63:74" x14ac:dyDescent="0.2">
      <c r="BK104" s="131"/>
      <c r="BL104" s="131"/>
      <c r="BM104" s="131"/>
      <c r="BN104" s="131"/>
      <c r="BO104" s="131"/>
      <c r="BP104" s="131"/>
      <c r="BQ104" s="131"/>
      <c r="BR104" s="131"/>
      <c r="BS104" s="131"/>
      <c r="BT104" s="131"/>
      <c r="BU104" s="131"/>
      <c r="BV104" s="131"/>
    </row>
    <row r="105" spans="63:74" x14ac:dyDescent="0.2">
      <c r="BK105" s="131"/>
      <c r="BL105" s="131"/>
      <c r="BM105" s="131"/>
      <c r="BN105" s="131"/>
      <c r="BO105" s="131"/>
      <c r="BP105" s="131"/>
      <c r="BQ105" s="131"/>
      <c r="BR105" s="131"/>
      <c r="BS105" s="131"/>
      <c r="BT105" s="131"/>
      <c r="BU105" s="131"/>
      <c r="BV105" s="131"/>
    </row>
    <row r="106" spans="63:74" x14ac:dyDescent="0.2">
      <c r="BK106" s="131"/>
      <c r="BL106" s="131"/>
      <c r="BM106" s="131"/>
      <c r="BN106" s="131"/>
      <c r="BO106" s="131"/>
      <c r="BP106" s="131"/>
      <c r="BQ106" s="131"/>
      <c r="BR106" s="131"/>
      <c r="BS106" s="131"/>
      <c r="BT106" s="131"/>
      <c r="BU106" s="131"/>
      <c r="BV106" s="131"/>
    </row>
    <row r="107" spans="63:74" x14ac:dyDescent="0.2">
      <c r="BK107" s="131"/>
      <c r="BL107" s="131"/>
      <c r="BM107" s="131"/>
      <c r="BN107" s="131"/>
      <c r="BO107" s="131"/>
      <c r="BP107" s="131"/>
      <c r="BQ107" s="131"/>
      <c r="BR107" s="131"/>
      <c r="BS107" s="131"/>
      <c r="BT107" s="131"/>
      <c r="BU107" s="131"/>
      <c r="BV107" s="131"/>
    </row>
    <row r="108" spans="63:74" x14ac:dyDescent="0.2">
      <c r="BK108" s="131"/>
      <c r="BL108" s="131"/>
      <c r="BM108" s="131"/>
      <c r="BN108" s="131"/>
      <c r="BO108" s="131"/>
      <c r="BP108" s="131"/>
      <c r="BQ108" s="131"/>
      <c r="BR108" s="131"/>
      <c r="BS108" s="131"/>
      <c r="BT108" s="131"/>
      <c r="BU108" s="131"/>
      <c r="BV108" s="131"/>
    </row>
    <row r="109" spans="63:74" x14ac:dyDescent="0.2">
      <c r="BK109" s="131"/>
      <c r="BL109" s="131"/>
      <c r="BM109" s="131"/>
      <c r="BN109" s="131"/>
      <c r="BO109" s="131"/>
      <c r="BP109" s="131"/>
      <c r="BQ109" s="131"/>
      <c r="BR109" s="131"/>
      <c r="BS109" s="131"/>
      <c r="BT109" s="131"/>
      <c r="BU109" s="131"/>
      <c r="BV109" s="131"/>
    </row>
    <row r="110" spans="63:74" x14ac:dyDescent="0.2">
      <c r="BK110" s="131"/>
      <c r="BL110" s="131"/>
      <c r="BM110" s="131"/>
      <c r="BN110" s="131"/>
      <c r="BO110" s="131"/>
      <c r="BP110" s="131"/>
      <c r="BQ110" s="131"/>
      <c r="BR110" s="131"/>
      <c r="BS110" s="131"/>
      <c r="BT110" s="131"/>
      <c r="BU110" s="131"/>
      <c r="BV110" s="131"/>
    </row>
    <row r="111" spans="63:74" x14ac:dyDescent="0.2">
      <c r="BK111" s="131"/>
      <c r="BL111" s="131"/>
      <c r="BM111" s="131"/>
      <c r="BN111" s="131"/>
      <c r="BO111" s="131"/>
      <c r="BP111" s="131"/>
      <c r="BQ111" s="131"/>
      <c r="BR111" s="131"/>
      <c r="BS111" s="131"/>
      <c r="BT111" s="131"/>
      <c r="BU111" s="131"/>
      <c r="BV111" s="131"/>
    </row>
    <row r="112" spans="63:74" x14ac:dyDescent="0.2">
      <c r="BK112" s="131"/>
      <c r="BL112" s="131"/>
      <c r="BM112" s="131"/>
      <c r="BN112" s="131"/>
      <c r="BO112" s="131"/>
      <c r="BP112" s="131"/>
      <c r="BQ112" s="131"/>
      <c r="BR112" s="131"/>
      <c r="BS112" s="131"/>
      <c r="BT112" s="131"/>
      <c r="BU112" s="131"/>
      <c r="BV112" s="131"/>
    </row>
    <row r="113" spans="63:74" x14ac:dyDescent="0.2">
      <c r="BK113" s="131"/>
      <c r="BL113" s="131"/>
      <c r="BM113" s="131"/>
      <c r="BN113" s="131"/>
      <c r="BO113" s="131"/>
      <c r="BP113" s="131"/>
      <c r="BQ113" s="131"/>
      <c r="BR113" s="131"/>
      <c r="BS113" s="131"/>
      <c r="BT113" s="131"/>
      <c r="BU113" s="131"/>
      <c r="BV113" s="131"/>
    </row>
    <row r="114" spans="63:74" x14ac:dyDescent="0.2">
      <c r="BK114" s="131"/>
      <c r="BL114" s="131"/>
      <c r="BM114" s="131"/>
      <c r="BN114" s="131"/>
      <c r="BO114" s="131"/>
      <c r="BP114" s="131"/>
      <c r="BQ114" s="131"/>
      <c r="BR114" s="131"/>
      <c r="BS114" s="131"/>
      <c r="BT114" s="131"/>
      <c r="BU114" s="131"/>
      <c r="BV114" s="131"/>
    </row>
    <row r="115" spans="63:74" x14ac:dyDescent="0.2">
      <c r="BK115" s="131"/>
      <c r="BL115" s="131"/>
      <c r="BM115" s="131"/>
      <c r="BN115" s="131"/>
      <c r="BO115" s="131"/>
      <c r="BP115" s="131"/>
      <c r="BQ115" s="131"/>
      <c r="BR115" s="131"/>
      <c r="BS115" s="131"/>
      <c r="BT115" s="131"/>
      <c r="BU115" s="131"/>
      <c r="BV115" s="131"/>
    </row>
    <row r="116" spans="63:74" x14ac:dyDescent="0.2">
      <c r="BK116" s="131"/>
      <c r="BL116" s="131"/>
      <c r="BM116" s="131"/>
      <c r="BN116" s="131"/>
      <c r="BO116" s="131"/>
      <c r="BP116" s="131"/>
      <c r="BQ116" s="131"/>
      <c r="BR116" s="131"/>
      <c r="BS116" s="131"/>
      <c r="BT116" s="131"/>
      <c r="BU116" s="131"/>
      <c r="BV116" s="131"/>
    </row>
    <row r="117" spans="63:74" x14ac:dyDescent="0.2">
      <c r="BK117" s="131"/>
      <c r="BL117" s="131"/>
      <c r="BM117" s="131"/>
      <c r="BN117" s="131"/>
      <c r="BO117" s="131"/>
      <c r="BP117" s="131"/>
      <c r="BQ117" s="131"/>
      <c r="BR117" s="131"/>
      <c r="BS117" s="131"/>
      <c r="BT117" s="131"/>
      <c r="BU117" s="131"/>
      <c r="BV117" s="131"/>
    </row>
    <row r="118" spans="63:74" x14ac:dyDescent="0.2">
      <c r="BK118" s="131"/>
      <c r="BL118" s="131"/>
      <c r="BM118" s="131"/>
      <c r="BN118" s="131"/>
      <c r="BO118" s="131"/>
      <c r="BP118" s="131"/>
      <c r="BQ118" s="131"/>
      <c r="BR118" s="131"/>
      <c r="BS118" s="131"/>
      <c r="BT118" s="131"/>
      <c r="BU118" s="131"/>
      <c r="BV118" s="131"/>
    </row>
    <row r="119" spans="63:74" x14ac:dyDescent="0.2">
      <c r="BK119" s="131"/>
      <c r="BL119" s="131"/>
      <c r="BM119" s="131"/>
      <c r="BN119" s="131"/>
      <c r="BO119" s="131"/>
      <c r="BP119" s="131"/>
      <c r="BQ119" s="131"/>
      <c r="BR119" s="131"/>
      <c r="BS119" s="131"/>
      <c r="BT119" s="131"/>
      <c r="BU119" s="131"/>
      <c r="BV119" s="131"/>
    </row>
    <row r="120" spans="63:74" x14ac:dyDescent="0.2">
      <c r="BK120" s="131"/>
      <c r="BL120" s="131"/>
      <c r="BM120" s="131"/>
      <c r="BN120" s="131"/>
      <c r="BO120" s="131"/>
      <c r="BP120" s="131"/>
      <c r="BQ120" s="131"/>
      <c r="BR120" s="131"/>
      <c r="BS120" s="131"/>
      <c r="BT120" s="131"/>
      <c r="BU120" s="131"/>
      <c r="BV120" s="131"/>
    </row>
    <row r="121" spans="63:74" x14ac:dyDescent="0.2">
      <c r="BK121" s="131"/>
      <c r="BL121" s="131"/>
      <c r="BM121" s="131"/>
      <c r="BN121" s="131"/>
      <c r="BO121" s="131"/>
      <c r="BP121" s="131"/>
      <c r="BQ121" s="131"/>
      <c r="BR121" s="131"/>
      <c r="BS121" s="131"/>
      <c r="BT121" s="131"/>
      <c r="BU121" s="131"/>
      <c r="BV121" s="131"/>
    </row>
    <row r="122" spans="63:74" x14ac:dyDescent="0.2">
      <c r="BK122" s="131"/>
      <c r="BL122" s="131"/>
      <c r="BM122" s="131"/>
      <c r="BN122" s="131"/>
      <c r="BO122" s="131"/>
      <c r="BP122" s="131"/>
      <c r="BQ122" s="131"/>
      <c r="BR122" s="131"/>
      <c r="BS122" s="131"/>
      <c r="BT122" s="131"/>
      <c r="BU122" s="131"/>
      <c r="BV122" s="131"/>
    </row>
    <row r="123" spans="63:74" x14ac:dyDescent="0.2">
      <c r="BK123" s="131"/>
      <c r="BL123" s="131"/>
      <c r="BM123" s="131"/>
      <c r="BN123" s="131"/>
      <c r="BO123" s="131"/>
      <c r="BP123" s="131"/>
      <c r="BQ123" s="131"/>
      <c r="BR123" s="131"/>
      <c r="BS123" s="131"/>
      <c r="BT123" s="131"/>
      <c r="BU123" s="131"/>
      <c r="BV123" s="131"/>
    </row>
    <row r="124" spans="63:74" x14ac:dyDescent="0.2">
      <c r="BK124" s="131"/>
      <c r="BL124" s="131"/>
      <c r="BM124" s="131"/>
      <c r="BN124" s="131"/>
      <c r="BO124" s="131"/>
      <c r="BP124" s="131"/>
      <c r="BQ124" s="131"/>
      <c r="BR124" s="131"/>
      <c r="BS124" s="131"/>
      <c r="BT124" s="131"/>
      <c r="BU124" s="131"/>
      <c r="BV124" s="131"/>
    </row>
    <row r="125" spans="63:74" x14ac:dyDescent="0.2">
      <c r="BK125" s="131"/>
      <c r="BL125" s="131"/>
      <c r="BM125" s="131"/>
      <c r="BN125" s="131"/>
      <c r="BO125" s="131"/>
      <c r="BP125" s="131"/>
      <c r="BQ125" s="131"/>
      <c r="BR125" s="131"/>
      <c r="BS125" s="131"/>
      <c r="BT125" s="131"/>
      <c r="BU125" s="131"/>
      <c r="BV125" s="131"/>
    </row>
    <row r="126" spans="63:74" x14ac:dyDescent="0.2">
      <c r="BK126" s="131"/>
      <c r="BL126" s="131"/>
      <c r="BM126" s="131"/>
      <c r="BN126" s="131"/>
      <c r="BO126" s="131"/>
      <c r="BP126" s="131"/>
      <c r="BQ126" s="131"/>
      <c r="BR126" s="131"/>
      <c r="BS126" s="131"/>
      <c r="BT126" s="131"/>
      <c r="BU126" s="131"/>
      <c r="BV126" s="131"/>
    </row>
    <row r="127" spans="63:74" x14ac:dyDescent="0.2">
      <c r="BK127" s="131"/>
      <c r="BL127" s="131"/>
      <c r="BM127" s="131"/>
      <c r="BN127" s="131"/>
      <c r="BO127" s="131"/>
      <c r="BP127" s="131"/>
      <c r="BQ127" s="131"/>
      <c r="BR127" s="131"/>
      <c r="BS127" s="131"/>
      <c r="BT127" s="131"/>
      <c r="BU127" s="131"/>
      <c r="BV127" s="131"/>
    </row>
    <row r="128" spans="63:74" x14ac:dyDescent="0.2">
      <c r="BK128" s="131"/>
      <c r="BL128" s="131"/>
      <c r="BM128" s="131"/>
      <c r="BN128" s="131"/>
      <c r="BO128" s="131"/>
      <c r="BP128" s="131"/>
      <c r="BQ128" s="131"/>
      <c r="BR128" s="131"/>
      <c r="BS128" s="131"/>
      <c r="BT128" s="131"/>
      <c r="BU128" s="131"/>
      <c r="BV128" s="131"/>
    </row>
    <row r="129" spans="63:74" x14ac:dyDescent="0.2">
      <c r="BK129" s="131"/>
      <c r="BL129" s="131"/>
      <c r="BM129" s="131"/>
      <c r="BN129" s="131"/>
      <c r="BO129" s="131"/>
      <c r="BP129" s="131"/>
      <c r="BQ129" s="131"/>
      <c r="BR129" s="131"/>
      <c r="BS129" s="131"/>
      <c r="BT129" s="131"/>
      <c r="BU129" s="131"/>
      <c r="BV129" s="131"/>
    </row>
    <row r="130" spans="63:74" x14ac:dyDescent="0.2">
      <c r="BK130" s="131"/>
      <c r="BL130" s="131"/>
      <c r="BM130" s="131"/>
      <c r="BN130" s="131"/>
      <c r="BO130" s="131"/>
      <c r="BP130" s="131"/>
      <c r="BQ130" s="131"/>
      <c r="BR130" s="131"/>
      <c r="BS130" s="131"/>
      <c r="BT130" s="131"/>
      <c r="BU130" s="131"/>
      <c r="BV130" s="131"/>
    </row>
    <row r="131" spans="63:74" x14ac:dyDescent="0.2">
      <c r="BK131" s="131"/>
      <c r="BL131" s="131"/>
      <c r="BM131" s="131"/>
      <c r="BN131" s="131"/>
      <c r="BO131" s="131"/>
      <c r="BP131" s="131"/>
      <c r="BQ131" s="131"/>
      <c r="BR131" s="131"/>
      <c r="BS131" s="131"/>
      <c r="BT131" s="131"/>
      <c r="BU131" s="131"/>
      <c r="BV131" s="131"/>
    </row>
    <row r="132" spans="63:74" x14ac:dyDescent="0.2">
      <c r="BK132" s="131"/>
      <c r="BL132" s="131"/>
      <c r="BM132" s="131"/>
      <c r="BN132" s="131"/>
      <c r="BO132" s="131"/>
      <c r="BP132" s="131"/>
      <c r="BQ132" s="131"/>
      <c r="BR132" s="131"/>
      <c r="BS132" s="131"/>
      <c r="BT132" s="131"/>
      <c r="BU132" s="131"/>
      <c r="BV132" s="131"/>
    </row>
    <row r="133" spans="63:74" x14ac:dyDescent="0.2">
      <c r="BK133" s="131"/>
      <c r="BL133" s="131"/>
      <c r="BM133" s="131"/>
      <c r="BN133" s="131"/>
      <c r="BO133" s="131"/>
      <c r="BP133" s="131"/>
      <c r="BQ133" s="131"/>
      <c r="BR133" s="131"/>
      <c r="BS133" s="131"/>
      <c r="BT133" s="131"/>
      <c r="BU133" s="131"/>
      <c r="BV133" s="131"/>
    </row>
    <row r="134" spans="63:74" x14ac:dyDescent="0.2">
      <c r="BK134" s="131"/>
      <c r="BL134" s="131"/>
      <c r="BM134" s="131"/>
      <c r="BN134" s="131"/>
      <c r="BO134" s="131"/>
      <c r="BP134" s="131"/>
      <c r="BQ134" s="131"/>
      <c r="BR134" s="131"/>
      <c r="BS134" s="131"/>
      <c r="BT134" s="131"/>
      <c r="BU134" s="131"/>
      <c r="BV134" s="131"/>
    </row>
    <row r="135" spans="63:74" x14ac:dyDescent="0.2">
      <c r="BK135" s="131"/>
      <c r="BL135" s="131"/>
      <c r="BM135" s="131"/>
      <c r="BN135" s="131"/>
      <c r="BO135" s="131"/>
      <c r="BP135" s="131"/>
      <c r="BQ135" s="131"/>
      <c r="BR135" s="131"/>
      <c r="BS135" s="131"/>
      <c r="BT135" s="131"/>
      <c r="BU135" s="131"/>
      <c r="BV135" s="131"/>
    </row>
    <row r="136" spans="63:74" x14ac:dyDescent="0.2">
      <c r="BK136" s="131"/>
      <c r="BL136" s="131"/>
      <c r="BM136" s="131"/>
      <c r="BN136" s="131"/>
      <c r="BO136" s="131"/>
      <c r="BP136" s="131"/>
      <c r="BQ136" s="131"/>
      <c r="BR136" s="131"/>
      <c r="BS136" s="131"/>
      <c r="BT136" s="131"/>
      <c r="BU136" s="131"/>
      <c r="BV136" s="131"/>
    </row>
    <row r="137" spans="63:74" x14ac:dyDescent="0.2">
      <c r="BK137" s="131"/>
      <c r="BL137" s="131"/>
      <c r="BM137" s="131"/>
      <c r="BN137" s="131"/>
      <c r="BO137" s="131"/>
      <c r="BP137" s="131"/>
      <c r="BQ137" s="131"/>
      <c r="BR137" s="131"/>
      <c r="BS137" s="131"/>
      <c r="BT137" s="131"/>
      <c r="BU137" s="131"/>
      <c r="BV137" s="131"/>
    </row>
    <row r="138" spans="63:74" x14ac:dyDescent="0.2">
      <c r="BK138" s="131"/>
      <c r="BL138" s="131"/>
      <c r="BM138" s="131"/>
      <c r="BN138" s="131"/>
      <c r="BO138" s="131"/>
      <c r="BP138" s="131"/>
      <c r="BQ138" s="131"/>
      <c r="BR138" s="131"/>
      <c r="BS138" s="131"/>
      <c r="BT138" s="131"/>
      <c r="BU138" s="131"/>
      <c r="BV138" s="131"/>
    </row>
    <row r="139" spans="63:74" x14ac:dyDescent="0.2">
      <c r="BK139" s="131"/>
      <c r="BL139" s="131"/>
      <c r="BM139" s="131"/>
      <c r="BN139" s="131"/>
      <c r="BO139" s="131"/>
      <c r="BP139" s="131"/>
      <c r="BQ139" s="131"/>
      <c r="BR139" s="131"/>
      <c r="BS139" s="131"/>
      <c r="BT139" s="131"/>
      <c r="BU139" s="131"/>
      <c r="BV139" s="131"/>
    </row>
    <row r="140" spans="63:74" x14ac:dyDescent="0.2">
      <c r="BK140" s="131"/>
      <c r="BL140" s="131"/>
      <c r="BM140" s="131"/>
      <c r="BN140" s="131"/>
      <c r="BO140" s="131"/>
      <c r="BP140" s="131"/>
      <c r="BQ140" s="131"/>
      <c r="BR140" s="131"/>
      <c r="BS140" s="131"/>
      <c r="BT140" s="131"/>
      <c r="BU140" s="131"/>
      <c r="BV140" s="131"/>
    </row>
    <row r="141" spans="63:74" x14ac:dyDescent="0.2">
      <c r="BK141" s="131"/>
      <c r="BL141" s="131"/>
      <c r="BM141" s="131"/>
      <c r="BN141" s="131"/>
      <c r="BO141" s="131"/>
      <c r="BP141" s="131"/>
      <c r="BQ141" s="131"/>
      <c r="BR141" s="131"/>
      <c r="BS141" s="131"/>
      <c r="BT141" s="131"/>
      <c r="BU141" s="131"/>
      <c r="BV141" s="131"/>
    </row>
    <row r="142" spans="63:74" x14ac:dyDescent="0.2">
      <c r="BK142" s="131"/>
      <c r="BL142" s="131"/>
      <c r="BM142" s="131"/>
      <c r="BN142" s="131"/>
      <c r="BO142" s="131"/>
      <c r="BP142" s="131"/>
      <c r="BQ142" s="131"/>
      <c r="BR142" s="131"/>
      <c r="BS142" s="131"/>
      <c r="BT142" s="131"/>
      <c r="BU142" s="131"/>
      <c r="BV142" s="131"/>
    </row>
    <row r="143" spans="63:74" x14ac:dyDescent="0.2">
      <c r="BK143" s="131"/>
      <c r="BL143" s="131"/>
      <c r="BM143" s="131"/>
      <c r="BN143" s="131"/>
      <c r="BO143" s="131"/>
      <c r="BP143" s="131"/>
      <c r="BQ143" s="131"/>
      <c r="BR143" s="131"/>
      <c r="BS143" s="131"/>
      <c r="BT143" s="131"/>
      <c r="BU143" s="131"/>
      <c r="BV143" s="131"/>
    </row>
    <row r="144" spans="63:74" x14ac:dyDescent="0.2">
      <c r="BK144" s="131"/>
      <c r="BL144" s="131"/>
      <c r="BM144" s="131"/>
      <c r="BN144" s="131"/>
      <c r="BO144" s="131"/>
      <c r="BP144" s="131"/>
      <c r="BQ144" s="131"/>
      <c r="BR144" s="131"/>
      <c r="BS144" s="131"/>
      <c r="BT144" s="131"/>
      <c r="BU144" s="131"/>
      <c r="BV144" s="131"/>
    </row>
    <row r="145" spans="63:74" x14ac:dyDescent="0.2">
      <c r="BK145" s="131"/>
      <c r="BL145" s="131"/>
      <c r="BM145" s="131"/>
      <c r="BN145" s="131"/>
      <c r="BO145" s="131"/>
      <c r="BP145" s="131"/>
      <c r="BQ145" s="131"/>
      <c r="BR145" s="131"/>
      <c r="BS145" s="131"/>
      <c r="BT145" s="131"/>
      <c r="BU145" s="131"/>
      <c r="BV145" s="131"/>
    </row>
  </sheetData>
  <mergeCells count="26">
    <mergeCell ref="A1:A2"/>
    <mergeCell ref="B1:AL1"/>
    <mergeCell ref="C3:N3"/>
    <mergeCell ref="O3:Z3"/>
    <mergeCell ref="AA3:AL3"/>
    <mergeCell ref="AY3:BJ3"/>
    <mergeCell ref="BK3:BV3"/>
    <mergeCell ref="B77:Q77"/>
    <mergeCell ref="B69:Q69"/>
    <mergeCell ref="AM3:AX3"/>
    <mergeCell ref="B70:Q70"/>
    <mergeCell ref="B76:Q76"/>
    <mergeCell ref="B80:R80"/>
    <mergeCell ref="B87:Q87"/>
    <mergeCell ref="B71:Q71"/>
    <mergeCell ref="B72:Q72"/>
    <mergeCell ref="B73:Q73"/>
    <mergeCell ref="B74:Q74"/>
    <mergeCell ref="B81:Q81"/>
    <mergeCell ref="B82:Q82"/>
    <mergeCell ref="B83:Q83"/>
    <mergeCell ref="B85:Q85"/>
    <mergeCell ref="B86:Q86"/>
    <mergeCell ref="B78:Q78"/>
    <mergeCell ref="B79:Q79"/>
    <mergeCell ref="B84:Q84"/>
  </mergeCells>
  <hyperlinks>
    <hyperlink ref="A1:A2" location="Contents!A1" display="Table of Contents" xr:uid="{00000000-0004-0000-0200-000000000000}"/>
  </hyperlinks>
  <pageMargins left="0.25" right="0.25" top="0.25" bottom="0.25" header="0.54" footer="0.5"/>
  <pageSetup scale="38"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ransitionEvaluation="1" transitionEntry="1" codeName="Sheet1">
    <pageSetUpPr fitToPage="1"/>
  </sheetPr>
  <dimension ref="A1:BV144"/>
  <sheetViews>
    <sheetView showGridLines="0" zoomScaleNormal="100" workbookViewId="0">
      <pane xSplit="2" ySplit="4" topLeftCell="C5" activePane="bottomRight" state="frozen"/>
      <selection activeCell="BF63" sqref="BF63"/>
      <selection pane="topRight" activeCell="BF63" sqref="BF63"/>
      <selection pane="bottomLeft" activeCell="BF63" sqref="BF63"/>
      <selection pane="bottomRight" activeCell="B1" sqref="B1:AL1"/>
    </sheetView>
  </sheetViews>
  <sheetFormatPr defaultColWidth="9.5703125" defaultRowHeight="11.25" x14ac:dyDescent="0.2"/>
  <cols>
    <col min="1" max="1" width="10.5703125" style="8" customWidth="1"/>
    <col min="2" max="2" width="40.42578125" style="8" customWidth="1"/>
    <col min="3" max="3" width="6.85546875" style="8" customWidth="1"/>
    <col min="4" max="50" width="6.5703125" style="8" customWidth="1"/>
    <col min="51" max="55" width="6.5703125" style="824" customWidth="1"/>
    <col min="56" max="58" width="6.5703125" style="327" customWidth="1"/>
    <col min="59" max="61" width="6.5703125" style="824" customWidth="1"/>
    <col min="62" max="62" width="6.5703125" style="152" customWidth="1"/>
    <col min="63" max="74" width="6.5703125" style="8" customWidth="1"/>
    <col min="75" max="16384" width="9.5703125" style="8"/>
  </cols>
  <sheetData>
    <row r="1" spans="1:74" ht="13.35" customHeight="1" x14ac:dyDescent="0.2">
      <c r="A1" s="996" t="s">
        <v>478</v>
      </c>
      <c r="B1" s="1002" t="s">
        <v>538</v>
      </c>
      <c r="C1" s="995"/>
      <c r="D1" s="995"/>
      <c r="E1" s="995"/>
      <c r="F1" s="995"/>
      <c r="G1" s="995"/>
      <c r="H1" s="995"/>
      <c r="I1" s="995"/>
      <c r="J1" s="995"/>
      <c r="K1" s="995"/>
      <c r="L1" s="995"/>
      <c r="M1" s="995"/>
      <c r="N1" s="995"/>
      <c r="O1" s="995"/>
      <c r="P1" s="995"/>
      <c r="Q1" s="995"/>
      <c r="R1" s="995"/>
      <c r="S1" s="995"/>
      <c r="T1" s="995"/>
      <c r="U1" s="995"/>
      <c r="V1" s="995"/>
      <c r="W1" s="995"/>
      <c r="X1" s="995"/>
      <c r="Y1" s="995"/>
      <c r="Z1" s="995"/>
      <c r="AA1" s="995"/>
      <c r="AB1" s="995"/>
      <c r="AC1" s="995"/>
      <c r="AD1" s="995"/>
      <c r="AE1" s="995"/>
      <c r="AF1" s="995"/>
      <c r="AG1" s="995"/>
      <c r="AH1" s="995"/>
      <c r="AI1" s="995"/>
      <c r="AJ1" s="995"/>
      <c r="AK1" s="995"/>
      <c r="AL1" s="995"/>
    </row>
    <row r="2" spans="1:74" ht="12.75" x14ac:dyDescent="0.2">
      <c r="A2" s="997"/>
      <c r="B2" s="222" t="str">
        <f>"U.S. Energy Information Administration  |  Short-Term Energy Outlook  - "&amp;Dates!D1</f>
        <v>U.S. Energy Information Administration  |  Short-Term Energy Outlook  - March 2026</v>
      </c>
      <c r="C2" s="224"/>
      <c r="D2" s="224"/>
      <c r="E2" s="224"/>
      <c r="F2" s="224"/>
      <c r="G2" s="224"/>
      <c r="H2" s="224"/>
      <c r="I2" s="224"/>
      <c r="J2" s="224"/>
      <c r="K2" s="224"/>
      <c r="L2" s="224"/>
      <c r="M2" s="224"/>
      <c r="N2" s="224"/>
      <c r="O2" s="224"/>
      <c r="P2" s="224"/>
      <c r="Q2" s="224"/>
      <c r="R2" s="224"/>
      <c r="S2" s="224"/>
      <c r="T2" s="224"/>
      <c r="U2" s="224"/>
      <c r="V2" s="224"/>
      <c r="W2" s="224"/>
      <c r="X2" s="224"/>
      <c r="Y2" s="224"/>
      <c r="Z2" s="224"/>
      <c r="AA2" s="224"/>
      <c r="AB2" s="224"/>
      <c r="AC2" s="224"/>
      <c r="AD2" s="224"/>
      <c r="AE2" s="224"/>
      <c r="AF2" s="224"/>
      <c r="AG2" s="224"/>
      <c r="AH2" s="224"/>
      <c r="AI2" s="224"/>
      <c r="AJ2" s="224"/>
      <c r="AK2" s="224"/>
      <c r="AL2" s="224"/>
    </row>
    <row r="3" spans="1:74" s="7" customFormat="1" ht="12.75" x14ac:dyDescent="0.2">
      <c r="A3" s="316" t="s">
        <v>760</v>
      </c>
      <c r="B3" s="9"/>
      <c r="C3" s="999">
        <f>Dates!D3</f>
        <v>2022</v>
      </c>
      <c r="D3" s="991"/>
      <c r="E3" s="991"/>
      <c r="F3" s="991"/>
      <c r="G3" s="991"/>
      <c r="H3" s="991"/>
      <c r="I3" s="991"/>
      <c r="J3" s="991"/>
      <c r="K3" s="991"/>
      <c r="L3" s="991"/>
      <c r="M3" s="991"/>
      <c r="N3" s="992"/>
      <c r="O3" s="999">
        <f>C3+1</f>
        <v>2023</v>
      </c>
      <c r="P3" s="1000"/>
      <c r="Q3" s="1000"/>
      <c r="R3" s="1000"/>
      <c r="S3" s="1000"/>
      <c r="T3" s="1000"/>
      <c r="U3" s="1000"/>
      <c r="V3" s="1000"/>
      <c r="W3" s="1000"/>
      <c r="X3" s="991"/>
      <c r="Y3" s="991"/>
      <c r="Z3" s="992"/>
      <c r="AA3" s="988">
        <f>O3+1</f>
        <v>2024</v>
      </c>
      <c r="AB3" s="991"/>
      <c r="AC3" s="991"/>
      <c r="AD3" s="991"/>
      <c r="AE3" s="991"/>
      <c r="AF3" s="991"/>
      <c r="AG3" s="991"/>
      <c r="AH3" s="991"/>
      <c r="AI3" s="991"/>
      <c r="AJ3" s="991"/>
      <c r="AK3" s="991"/>
      <c r="AL3" s="992"/>
      <c r="AM3" s="988">
        <f>AA3+1</f>
        <v>2025</v>
      </c>
      <c r="AN3" s="991"/>
      <c r="AO3" s="991"/>
      <c r="AP3" s="991"/>
      <c r="AQ3" s="991"/>
      <c r="AR3" s="991"/>
      <c r="AS3" s="991"/>
      <c r="AT3" s="991"/>
      <c r="AU3" s="991"/>
      <c r="AV3" s="991"/>
      <c r="AW3" s="991"/>
      <c r="AX3" s="992"/>
      <c r="AY3" s="988">
        <f>AM3+1</f>
        <v>2026</v>
      </c>
      <c r="AZ3" s="989"/>
      <c r="BA3" s="989"/>
      <c r="BB3" s="989"/>
      <c r="BC3" s="989"/>
      <c r="BD3" s="989"/>
      <c r="BE3" s="989"/>
      <c r="BF3" s="989"/>
      <c r="BG3" s="989"/>
      <c r="BH3" s="989"/>
      <c r="BI3" s="989"/>
      <c r="BJ3" s="990"/>
      <c r="BK3" s="988">
        <f>AY3+1</f>
        <v>2027</v>
      </c>
      <c r="BL3" s="991"/>
      <c r="BM3" s="991"/>
      <c r="BN3" s="991"/>
      <c r="BO3" s="991"/>
      <c r="BP3" s="991"/>
      <c r="BQ3" s="991"/>
      <c r="BR3" s="991"/>
      <c r="BS3" s="991"/>
      <c r="BT3" s="991"/>
      <c r="BU3" s="991"/>
      <c r="BV3" s="992"/>
    </row>
    <row r="4" spans="1:74" s="7" customFormat="1" x14ac:dyDescent="0.2">
      <c r="A4" s="322" t="str">
        <f>TEXT(Dates!$D$2,"dddd, mmmm d, yyyy")</f>
        <v>Monday, March 9, 2026</v>
      </c>
      <c r="B4" s="11"/>
      <c r="C4" s="12" t="s">
        <v>214</v>
      </c>
      <c r="D4" s="12" t="s">
        <v>215</v>
      </c>
      <c r="E4" s="12" t="s">
        <v>216</v>
      </c>
      <c r="F4" s="12" t="s">
        <v>217</v>
      </c>
      <c r="G4" s="12" t="s">
        <v>218</v>
      </c>
      <c r="H4" s="12" t="s">
        <v>219</v>
      </c>
      <c r="I4" s="12" t="s">
        <v>220</v>
      </c>
      <c r="J4" s="12" t="s">
        <v>221</v>
      </c>
      <c r="K4" s="12" t="s">
        <v>222</v>
      </c>
      <c r="L4" s="12" t="s">
        <v>223</v>
      </c>
      <c r="M4" s="12" t="s">
        <v>224</v>
      </c>
      <c r="N4" s="12" t="s">
        <v>225</v>
      </c>
      <c r="O4" s="12" t="s">
        <v>214</v>
      </c>
      <c r="P4" s="12" t="s">
        <v>215</v>
      </c>
      <c r="Q4" s="12" t="s">
        <v>216</v>
      </c>
      <c r="R4" s="12" t="s">
        <v>217</v>
      </c>
      <c r="S4" s="12" t="s">
        <v>218</v>
      </c>
      <c r="T4" s="12" t="s">
        <v>219</v>
      </c>
      <c r="U4" s="12" t="s">
        <v>220</v>
      </c>
      <c r="V4" s="12" t="s">
        <v>221</v>
      </c>
      <c r="W4" s="12" t="s">
        <v>222</v>
      </c>
      <c r="X4" s="12" t="s">
        <v>223</v>
      </c>
      <c r="Y4" s="12" t="s">
        <v>224</v>
      </c>
      <c r="Z4" s="12" t="s">
        <v>225</v>
      </c>
      <c r="AA4" s="12" t="s">
        <v>214</v>
      </c>
      <c r="AB4" s="12" t="s">
        <v>215</v>
      </c>
      <c r="AC4" s="12" t="s">
        <v>216</v>
      </c>
      <c r="AD4" s="12" t="s">
        <v>217</v>
      </c>
      <c r="AE4" s="12" t="s">
        <v>218</v>
      </c>
      <c r="AF4" s="12" t="s">
        <v>219</v>
      </c>
      <c r="AG4" s="12" t="s">
        <v>220</v>
      </c>
      <c r="AH4" s="12" t="s">
        <v>221</v>
      </c>
      <c r="AI4" s="12" t="s">
        <v>222</v>
      </c>
      <c r="AJ4" s="12" t="s">
        <v>223</v>
      </c>
      <c r="AK4" s="12" t="s">
        <v>224</v>
      </c>
      <c r="AL4" s="12" t="s">
        <v>225</v>
      </c>
      <c r="AM4" s="12" t="s">
        <v>214</v>
      </c>
      <c r="AN4" s="12" t="s">
        <v>215</v>
      </c>
      <c r="AO4" s="12" t="s">
        <v>216</v>
      </c>
      <c r="AP4" s="12" t="s">
        <v>217</v>
      </c>
      <c r="AQ4" s="12" t="s">
        <v>218</v>
      </c>
      <c r="AR4" s="12" t="s">
        <v>219</v>
      </c>
      <c r="AS4" s="12" t="s">
        <v>220</v>
      </c>
      <c r="AT4" s="12" t="s">
        <v>221</v>
      </c>
      <c r="AU4" s="12" t="s">
        <v>222</v>
      </c>
      <c r="AV4" s="12" t="s">
        <v>223</v>
      </c>
      <c r="AW4" s="12" t="s">
        <v>224</v>
      </c>
      <c r="AX4" s="12" t="s">
        <v>225</v>
      </c>
      <c r="AY4" s="633" t="s">
        <v>214</v>
      </c>
      <c r="AZ4" s="633" t="s">
        <v>215</v>
      </c>
      <c r="BA4" s="633" t="s">
        <v>216</v>
      </c>
      <c r="BB4" s="633" t="s">
        <v>217</v>
      </c>
      <c r="BC4" s="633" t="s">
        <v>218</v>
      </c>
      <c r="BD4" s="633" t="s">
        <v>219</v>
      </c>
      <c r="BE4" s="633" t="s">
        <v>220</v>
      </c>
      <c r="BF4" s="633" t="s">
        <v>221</v>
      </c>
      <c r="BG4" s="633" t="s">
        <v>222</v>
      </c>
      <c r="BH4" s="633" t="s">
        <v>223</v>
      </c>
      <c r="BI4" s="633" t="s">
        <v>224</v>
      </c>
      <c r="BJ4" s="12" t="s">
        <v>225</v>
      </c>
      <c r="BK4" s="12" t="s">
        <v>214</v>
      </c>
      <c r="BL4" s="12" t="s">
        <v>215</v>
      </c>
      <c r="BM4" s="12" t="s">
        <v>216</v>
      </c>
      <c r="BN4" s="12" t="s">
        <v>217</v>
      </c>
      <c r="BO4" s="12" t="s">
        <v>218</v>
      </c>
      <c r="BP4" s="12" t="s">
        <v>219</v>
      </c>
      <c r="BQ4" s="12" t="s">
        <v>220</v>
      </c>
      <c r="BR4" s="12" t="s">
        <v>221</v>
      </c>
      <c r="BS4" s="12" t="s">
        <v>222</v>
      </c>
      <c r="BT4" s="12" t="s">
        <v>223</v>
      </c>
      <c r="BU4" s="12" t="s">
        <v>224</v>
      </c>
      <c r="BV4" s="12" t="s">
        <v>225</v>
      </c>
    </row>
    <row r="5" spans="1:74" ht="11.1" customHeight="1" x14ac:dyDescent="0.2">
      <c r="A5" s="26"/>
      <c r="B5" s="27" t="s">
        <v>932</v>
      </c>
      <c r="C5" s="28"/>
      <c r="D5" s="28"/>
      <c r="E5" s="28"/>
      <c r="F5" s="28"/>
      <c r="G5" s="28"/>
      <c r="H5" s="28"/>
      <c r="I5" s="28"/>
      <c r="J5" s="28"/>
      <c r="K5" s="28"/>
      <c r="L5" s="28"/>
      <c r="M5" s="28"/>
      <c r="N5" s="28"/>
      <c r="O5" s="28"/>
      <c r="P5" s="28"/>
      <c r="Q5" s="28"/>
      <c r="R5" s="28"/>
      <c r="S5" s="28"/>
      <c r="T5" s="28"/>
      <c r="U5" s="28"/>
      <c r="V5" s="28"/>
      <c r="W5" s="28"/>
      <c r="X5" s="28"/>
      <c r="Y5" s="28"/>
      <c r="Z5" s="28"/>
      <c r="AA5" s="28"/>
      <c r="AB5" s="28"/>
      <c r="AC5" s="28"/>
      <c r="AD5" s="28"/>
      <c r="AE5" s="28"/>
      <c r="AF5" s="28"/>
      <c r="AG5" s="28"/>
      <c r="AH5" s="28"/>
      <c r="AI5" s="28"/>
      <c r="AJ5" s="28"/>
      <c r="AK5" s="28"/>
      <c r="AL5" s="28"/>
      <c r="AM5" s="28"/>
      <c r="AN5" s="28"/>
      <c r="AO5" s="28"/>
      <c r="AP5" s="28"/>
      <c r="AQ5" s="28"/>
      <c r="AR5" s="28"/>
      <c r="AS5" s="28"/>
      <c r="AT5" s="28"/>
      <c r="AU5" s="28"/>
      <c r="AV5" s="28"/>
      <c r="AW5" s="28"/>
      <c r="AX5" s="28"/>
      <c r="AY5" s="28"/>
      <c r="AZ5" s="906"/>
      <c r="BA5" s="858"/>
      <c r="BB5" s="858"/>
      <c r="BC5" s="858"/>
      <c r="BD5" s="859"/>
      <c r="BE5" s="859"/>
      <c r="BF5" s="859"/>
      <c r="BG5" s="859"/>
      <c r="BH5" s="859"/>
      <c r="BI5" s="859"/>
      <c r="BJ5" s="374"/>
      <c r="BK5" s="374"/>
      <c r="BL5" s="374"/>
      <c r="BM5" s="374"/>
      <c r="BN5" s="374"/>
      <c r="BO5" s="374"/>
      <c r="BP5" s="374"/>
      <c r="BQ5" s="374"/>
      <c r="BR5" s="374"/>
      <c r="BS5" s="374"/>
      <c r="BT5" s="374"/>
      <c r="BU5" s="374"/>
      <c r="BV5" s="374"/>
    </row>
    <row r="6" spans="1:74" ht="11.1" customHeight="1" x14ac:dyDescent="0.2">
      <c r="A6" s="29" t="s">
        <v>253</v>
      </c>
      <c r="B6" s="379" t="s">
        <v>920</v>
      </c>
      <c r="C6" s="341">
        <v>83.22</v>
      </c>
      <c r="D6" s="341">
        <v>91.64</v>
      </c>
      <c r="E6" s="341">
        <v>108.5</v>
      </c>
      <c r="F6" s="341">
        <v>101.78</v>
      </c>
      <c r="G6" s="341">
        <v>109.55</v>
      </c>
      <c r="H6" s="341">
        <v>114.84</v>
      </c>
      <c r="I6" s="341">
        <v>101.62</v>
      </c>
      <c r="J6" s="341">
        <v>93.67</v>
      </c>
      <c r="K6" s="341">
        <v>84.26</v>
      </c>
      <c r="L6" s="341">
        <v>87.55</v>
      </c>
      <c r="M6" s="341">
        <v>84.37</v>
      </c>
      <c r="N6" s="341">
        <v>76.44</v>
      </c>
      <c r="O6" s="341">
        <v>78.12</v>
      </c>
      <c r="P6" s="341">
        <v>76.83</v>
      </c>
      <c r="Q6" s="341">
        <v>73.28</v>
      </c>
      <c r="R6" s="341">
        <v>79.45</v>
      </c>
      <c r="S6" s="341">
        <v>71.58</v>
      </c>
      <c r="T6" s="341">
        <v>70.25</v>
      </c>
      <c r="U6" s="341">
        <v>76.069999999999993</v>
      </c>
      <c r="V6" s="341">
        <v>81.39</v>
      </c>
      <c r="W6" s="341">
        <v>89.43</v>
      </c>
      <c r="X6" s="341">
        <v>85.64</v>
      </c>
      <c r="Y6" s="341">
        <v>77.69</v>
      </c>
      <c r="Z6" s="341">
        <v>71.900000000000006</v>
      </c>
      <c r="AA6" s="341">
        <v>74.150000000000006</v>
      </c>
      <c r="AB6" s="341">
        <v>77.25</v>
      </c>
      <c r="AC6" s="341">
        <v>81.28</v>
      </c>
      <c r="AD6" s="341">
        <v>85.35</v>
      </c>
      <c r="AE6" s="341">
        <v>80.02</v>
      </c>
      <c r="AF6" s="341">
        <v>79.77</v>
      </c>
      <c r="AG6" s="341">
        <v>81.8</v>
      </c>
      <c r="AH6" s="341">
        <v>76.680000000000007</v>
      </c>
      <c r="AI6" s="341">
        <v>70.239999999999995</v>
      </c>
      <c r="AJ6" s="341">
        <v>71.989999999999995</v>
      </c>
      <c r="AK6" s="341">
        <v>69.95</v>
      </c>
      <c r="AL6" s="341">
        <v>70.12</v>
      </c>
      <c r="AM6" s="341">
        <v>75.739999999999995</v>
      </c>
      <c r="AN6" s="341">
        <v>71.53</v>
      </c>
      <c r="AO6" s="341">
        <v>68.239999999999995</v>
      </c>
      <c r="AP6" s="341">
        <v>63.54</v>
      </c>
      <c r="AQ6" s="341">
        <v>62.17</v>
      </c>
      <c r="AR6" s="341">
        <v>68.17</v>
      </c>
      <c r="AS6" s="341">
        <v>68.39</v>
      </c>
      <c r="AT6" s="341">
        <v>64.86</v>
      </c>
      <c r="AU6" s="341">
        <v>63.96</v>
      </c>
      <c r="AV6" s="341">
        <v>60.89</v>
      </c>
      <c r="AW6" s="341">
        <v>60.06</v>
      </c>
      <c r="AX6" s="341">
        <v>57.97</v>
      </c>
      <c r="AY6" s="341">
        <v>60.04</v>
      </c>
      <c r="AZ6" s="896">
        <v>64.510000000000005</v>
      </c>
      <c r="BA6" s="352">
        <v>91</v>
      </c>
      <c r="BB6" s="352">
        <v>89</v>
      </c>
      <c r="BC6" s="352">
        <v>86</v>
      </c>
      <c r="BD6" s="352">
        <v>79</v>
      </c>
      <c r="BE6" s="352">
        <v>75</v>
      </c>
      <c r="BF6" s="352">
        <v>71</v>
      </c>
      <c r="BG6" s="352">
        <v>68</v>
      </c>
      <c r="BH6" s="352">
        <v>66</v>
      </c>
      <c r="BI6" s="352">
        <v>66</v>
      </c>
      <c r="BJ6" s="352">
        <v>66</v>
      </c>
      <c r="BK6" s="352">
        <v>62</v>
      </c>
      <c r="BL6" s="352">
        <v>62</v>
      </c>
      <c r="BM6" s="352">
        <v>62</v>
      </c>
      <c r="BN6" s="352">
        <v>61</v>
      </c>
      <c r="BO6" s="352">
        <v>62</v>
      </c>
      <c r="BP6" s="352">
        <v>62</v>
      </c>
      <c r="BQ6" s="352">
        <v>61</v>
      </c>
      <c r="BR6" s="352">
        <v>61</v>
      </c>
      <c r="BS6" s="352">
        <v>60</v>
      </c>
      <c r="BT6" s="352">
        <v>59</v>
      </c>
      <c r="BU6" s="352">
        <v>59</v>
      </c>
      <c r="BV6" s="352">
        <v>59</v>
      </c>
    </row>
    <row r="7" spans="1:74" ht="11.1" customHeight="1" x14ac:dyDescent="0.2">
      <c r="A7" s="29" t="s">
        <v>54</v>
      </c>
      <c r="B7" s="379" t="s">
        <v>921</v>
      </c>
      <c r="C7" s="341">
        <v>86.51</v>
      </c>
      <c r="D7" s="341">
        <v>97.13</v>
      </c>
      <c r="E7" s="341">
        <v>117.25</v>
      </c>
      <c r="F7" s="341">
        <v>104.58</v>
      </c>
      <c r="G7" s="341">
        <v>113.34</v>
      </c>
      <c r="H7" s="341">
        <v>122.71</v>
      </c>
      <c r="I7" s="341">
        <v>111.93</v>
      </c>
      <c r="J7" s="341">
        <v>100.45</v>
      </c>
      <c r="K7" s="341">
        <v>89.76</v>
      </c>
      <c r="L7" s="341">
        <v>93.33</v>
      </c>
      <c r="M7" s="341">
        <v>91.42</v>
      </c>
      <c r="N7" s="341">
        <v>80.92</v>
      </c>
      <c r="O7" s="341">
        <v>82.5</v>
      </c>
      <c r="P7" s="341">
        <v>82.59</v>
      </c>
      <c r="Q7" s="341">
        <v>78.430000000000007</v>
      </c>
      <c r="R7" s="341">
        <v>84.64</v>
      </c>
      <c r="S7" s="341">
        <v>75.47</v>
      </c>
      <c r="T7" s="341">
        <v>74.84</v>
      </c>
      <c r="U7" s="341">
        <v>80.11</v>
      </c>
      <c r="V7" s="341">
        <v>86.15</v>
      </c>
      <c r="W7" s="341">
        <v>93.72</v>
      </c>
      <c r="X7" s="341">
        <v>90.6</v>
      </c>
      <c r="Y7" s="341">
        <v>82.94</v>
      </c>
      <c r="Z7" s="341">
        <v>77.63</v>
      </c>
      <c r="AA7" s="341">
        <v>80.12</v>
      </c>
      <c r="AB7" s="341">
        <v>83.48</v>
      </c>
      <c r="AC7" s="341">
        <v>85.41</v>
      </c>
      <c r="AD7" s="341">
        <v>89.94</v>
      </c>
      <c r="AE7" s="341">
        <v>81.75</v>
      </c>
      <c r="AF7" s="341">
        <v>82.25</v>
      </c>
      <c r="AG7" s="341">
        <v>85.15</v>
      </c>
      <c r="AH7" s="341">
        <v>80.36</v>
      </c>
      <c r="AI7" s="341">
        <v>74.02</v>
      </c>
      <c r="AJ7" s="341">
        <v>75.63</v>
      </c>
      <c r="AK7" s="341">
        <v>74.349999999999994</v>
      </c>
      <c r="AL7" s="341">
        <v>73.86</v>
      </c>
      <c r="AM7" s="341">
        <v>79.27</v>
      </c>
      <c r="AN7" s="341">
        <v>75.44</v>
      </c>
      <c r="AO7" s="341">
        <v>72.73</v>
      </c>
      <c r="AP7" s="341">
        <v>68.13</v>
      </c>
      <c r="AQ7" s="341">
        <v>64.45</v>
      </c>
      <c r="AR7" s="341">
        <v>71.44</v>
      </c>
      <c r="AS7" s="341">
        <v>71.040000000000006</v>
      </c>
      <c r="AT7" s="341">
        <v>67.87</v>
      </c>
      <c r="AU7" s="341">
        <v>67.989999999999995</v>
      </c>
      <c r="AV7" s="341">
        <v>64.540000000000006</v>
      </c>
      <c r="AW7" s="341">
        <v>63.8</v>
      </c>
      <c r="AX7" s="341">
        <v>62.54</v>
      </c>
      <c r="AY7" s="341">
        <v>66.599999999999994</v>
      </c>
      <c r="AZ7" s="896">
        <v>70.89</v>
      </c>
      <c r="BA7" s="352">
        <v>99</v>
      </c>
      <c r="BB7" s="352">
        <v>97</v>
      </c>
      <c r="BC7" s="352">
        <v>91</v>
      </c>
      <c r="BD7" s="352">
        <v>84</v>
      </c>
      <c r="BE7" s="352">
        <v>79</v>
      </c>
      <c r="BF7" s="352">
        <v>75</v>
      </c>
      <c r="BG7" s="352">
        <v>72</v>
      </c>
      <c r="BH7" s="352">
        <v>70</v>
      </c>
      <c r="BI7" s="352">
        <v>70</v>
      </c>
      <c r="BJ7" s="352">
        <v>70</v>
      </c>
      <c r="BK7" s="352">
        <v>66</v>
      </c>
      <c r="BL7" s="352">
        <v>66</v>
      </c>
      <c r="BM7" s="352">
        <v>66</v>
      </c>
      <c r="BN7" s="352">
        <v>65</v>
      </c>
      <c r="BO7" s="352">
        <v>65</v>
      </c>
      <c r="BP7" s="352">
        <v>65</v>
      </c>
      <c r="BQ7" s="352">
        <v>64</v>
      </c>
      <c r="BR7" s="352">
        <v>64</v>
      </c>
      <c r="BS7" s="352">
        <v>64</v>
      </c>
      <c r="BT7" s="352">
        <v>63</v>
      </c>
      <c r="BU7" s="352">
        <v>63</v>
      </c>
      <c r="BV7" s="352">
        <v>63</v>
      </c>
    </row>
    <row r="8" spans="1:74" ht="11.1" customHeight="1" x14ac:dyDescent="0.2">
      <c r="A8" s="29" t="s">
        <v>252</v>
      </c>
      <c r="B8" s="380" t="s">
        <v>922</v>
      </c>
      <c r="C8" s="341">
        <v>76.92</v>
      </c>
      <c r="D8" s="341">
        <v>87.73</v>
      </c>
      <c r="E8" s="341">
        <v>104.39</v>
      </c>
      <c r="F8" s="341">
        <v>102.7</v>
      </c>
      <c r="G8" s="341">
        <v>108.71</v>
      </c>
      <c r="H8" s="341">
        <v>112.06</v>
      </c>
      <c r="I8" s="341">
        <v>99.67</v>
      </c>
      <c r="J8" s="341">
        <v>92.21</v>
      </c>
      <c r="K8" s="341">
        <v>83.3</v>
      </c>
      <c r="L8" s="341">
        <v>84.26</v>
      </c>
      <c r="M8" s="341">
        <v>79.31</v>
      </c>
      <c r="N8" s="341">
        <v>70.89</v>
      </c>
      <c r="O8" s="341">
        <v>70.319999999999993</v>
      </c>
      <c r="P8" s="341">
        <v>69.67</v>
      </c>
      <c r="Q8" s="341">
        <v>68.53</v>
      </c>
      <c r="R8" s="341">
        <v>75.23</v>
      </c>
      <c r="S8" s="341">
        <v>70.05</v>
      </c>
      <c r="T8" s="341">
        <v>69.58</v>
      </c>
      <c r="U8" s="341">
        <v>74.83</v>
      </c>
      <c r="V8" s="341">
        <v>81.099999999999994</v>
      </c>
      <c r="W8" s="341">
        <v>87.14</v>
      </c>
      <c r="X8" s="341">
        <v>83.21</v>
      </c>
      <c r="Y8" s="341">
        <v>76.42</v>
      </c>
      <c r="Z8" s="341">
        <v>68.09</v>
      </c>
      <c r="AA8" s="341">
        <v>69.28</v>
      </c>
      <c r="AB8" s="341">
        <v>72.91</v>
      </c>
      <c r="AC8" s="341">
        <v>75.88</v>
      </c>
      <c r="AD8" s="341">
        <v>81.87</v>
      </c>
      <c r="AE8" s="341">
        <v>78.34</v>
      </c>
      <c r="AF8" s="341">
        <v>78.790000000000006</v>
      </c>
      <c r="AG8" s="341">
        <v>79.67</v>
      </c>
      <c r="AH8" s="341">
        <v>74.67</v>
      </c>
      <c r="AI8" s="341">
        <v>69.61</v>
      </c>
      <c r="AJ8" s="341">
        <v>70.91</v>
      </c>
      <c r="AK8" s="341">
        <v>69.08</v>
      </c>
      <c r="AL8" s="341">
        <v>68.209999999999994</v>
      </c>
      <c r="AM8" s="341">
        <v>72.709999999999994</v>
      </c>
      <c r="AN8" s="341">
        <v>71.14</v>
      </c>
      <c r="AO8" s="341">
        <v>67.55</v>
      </c>
      <c r="AP8" s="341">
        <v>63.48</v>
      </c>
      <c r="AQ8" s="341">
        <v>61.81</v>
      </c>
      <c r="AR8" s="341">
        <v>67.349999999999994</v>
      </c>
      <c r="AS8" s="341">
        <v>68.39</v>
      </c>
      <c r="AT8" s="341">
        <v>65.489999999999995</v>
      </c>
      <c r="AU8" s="341">
        <v>64.59</v>
      </c>
      <c r="AV8" s="341">
        <v>60.91</v>
      </c>
      <c r="AW8" s="341">
        <v>60.17</v>
      </c>
      <c r="AX8" s="341">
        <v>58.67</v>
      </c>
      <c r="AY8" s="341">
        <v>59.54</v>
      </c>
      <c r="AZ8" s="896">
        <v>64.010000000000005</v>
      </c>
      <c r="BA8" s="352">
        <v>90.5</v>
      </c>
      <c r="BB8" s="352">
        <v>88.5</v>
      </c>
      <c r="BC8" s="352">
        <v>85.5</v>
      </c>
      <c r="BD8" s="352">
        <v>78.5</v>
      </c>
      <c r="BE8" s="352">
        <v>74.5</v>
      </c>
      <c r="BF8" s="352">
        <v>70.5</v>
      </c>
      <c r="BG8" s="352">
        <v>67.5</v>
      </c>
      <c r="BH8" s="352">
        <v>65.5</v>
      </c>
      <c r="BI8" s="352">
        <v>65.5</v>
      </c>
      <c r="BJ8" s="352">
        <v>65.5</v>
      </c>
      <c r="BK8" s="352">
        <v>61.5</v>
      </c>
      <c r="BL8" s="352">
        <v>61.5</v>
      </c>
      <c r="BM8" s="352">
        <v>61.5</v>
      </c>
      <c r="BN8" s="352">
        <v>60.5</v>
      </c>
      <c r="BO8" s="352">
        <v>61.5</v>
      </c>
      <c r="BP8" s="352">
        <v>61.5</v>
      </c>
      <c r="BQ8" s="352">
        <v>60.5</v>
      </c>
      <c r="BR8" s="352">
        <v>60.5</v>
      </c>
      <c r="BS8" s="352">
        <v>59.5</v>
      </c>
      <c r="BT8" s="352">
        <v>58.5</v>
      </c>
      <c r="BU8" s="352">
        <v>58.5</v>
      </c>
      <c r="BV8" s="352">
        <v>58.5</v>
      </c>
    </row>
    <row r="9" spans="1:74" ht="11.1" customHeight="1" x14ac:dyDescent="0.2">
      <c r="A9" s="29" t="s">
        <v>468</v>
      </c>
      <c r="B9" s="380" t="s">
        <v>923</v>
      </c>
      <c r="C9" s="341">
        <v>80.260000000000005</v>
      </c>
      <c r="D9" s="341">
        <v>90.21</v>
      </c>
      <c r="E9" s="341">
        <v>106.98</v>
      </c>
      <c r="F9" s="341">
        <v>105.22</v>
      </c>
      <c r="G9" s="341">
        <v>110.43</v>
      </c>
      <c r="H9" s="341">
        <v>114.44</v>
      </c>
      <c r="I9" s="341">
        <v>102.82</v>
      </c>
      <c r="J9" s="341">
        <v>95.8</v>
      </c>
      <c r="K9" s="341">
        <v>86.57</v>
      </c>
      <c r="L9" s="341">
        <v>88.02</v>
      </c>
      <c r="M9" s="341">
        <v>84.57</v>
      </c>
      <c r="N9" s="341">
        <v>76.56</v>
      </c>
      <c r="O9" s="341">
        <v>75.7</v>
      </c>
      <c r="P9" s="341">
        <v>74.86</v>
      </c>
      <c r="Q9" s="341">
        <v>73</v>
      </c>
      <c r="R9" s="341">
        <v>78.53</v>
      </c>
      <c r="S9" s="341">
        <v>72.569999999999993</v>
      </c>
      <c r="T9" s="341">
        <v>71.39</v>
      </c>
      <c r="U9" s="341">
        <v>76.41</v>
      </c>
      <c r="V9" s="341">
        <v>81.78</v>
      </c>
      <c r="W9" s="341">
        <v>89.32</v>
      </c>
      <c r="X9" s="341">
        <v>86.6</v>
      </c>
      <c r="Y9" s="341">
        <v>79.7</v>
      </c>
      <c r="Z9" s="341">
        <v>72.34</v>
      </c>
      <c r="AA9" s="341">
        <v>73.28</v>
      </c>
      <c r="AB9" s="341">
        <v>76.2</v>
      </c>
      <c r="AC9" s="341">
        <v>79.67</v>
      </c>
      <c r="AD9" s="341">
        <v>84.47</v>
      </c>
      <c r="AE9" s="341">
        <v>80.7</v>
      </c>
      <c r="AF9" s="341">
        <v>80.28</v>
      </c>
      <c r="AG9" s="341">
        <v>81.5</v>
      </c>
      <c r="AH9" s="341">
        <v>77.39</v>
      </c>
      <c r="AI9" s="341">
        <v>71.75</v>
      </c>
      <c r="AJ9" s="341">
        <v>72.95</v>
      </c>
      <c r="AK9" s="341">
        <v>70.89</v>
      </c>
      <c r="AL9" s="341">
        <v>70.37</v>
      </c>
      <c r="AM9" s="341">
        <v>74.930000000000007</v>
      </c>
      <c r="AN9" s="341">
        <v>73.05</v>
      </c>
      <c r="AO9" s="341">
        <v>69.97</v>
      </c>
      <c r="AP9" s="341">
        <v>65.38</v>
      </c>
      <c r="AQ9" s="341">
        <v>63.26</v>
      </c>
      <c r="AR9" s="341">
        <v>68.099999999999994</v>
      </c>
      <c r="AS9" s="341">
        <v>69.3</v>
      </c>
      <c r="AT9" s="341">
        <v>66.73</v>
      </c>
      <c r="AU9" s="341">
        <v>65.650000000000006</v>
      </c>
      <c r="AV9" s="341">
        <v>62.4</v>
      </c>
      <c r="AW9" s="341">
        <v>61.29</v>
      </c>
      <c r="AX9" s="341">
        <v>59.65</v>
      </c>
      <c r="AY9" s="341">
        <v>60.54</v>
      </c>
      <c r="AZ9" s="896">
        <v>65.010000000000005</v>
      </c>
      <c r="BA9" s="352">
        <v>91.5</v>
      </c>
      <c r="BB9" s="352">
        <v>89.5</v>
      </c>
      <c r="BC9" s="352">
        <v>86.5</v>
      </c>
      <c r="BD9" s="352">
        <v>79.5</v>
      </c>
      <c r="BE9" s="352">
        <v>75.5</v>
      </c>
      <c r="BF9" s="352">
        <v>71.5</v>
      </c>
      <c r="BG9" s="352">
        <v>68.5</v>
      </c>
      <c r="BH9" s="352">
        <v>66.5</v>
      </c>
      <c r="BI9" s="352">
        <v>66.5</v>
      </c>
      <c r="BJ9" s="352">
        <v>66.5</v>
      </c>
      <c r="BK9" s="352">
        <v>62.5</v>
      </c>
      <c r="BL9" s="352">
        <v>62.5</v>
      </c>
      <c r="BM9" s="352">
        <v>62.5</v>
      </c>
      <c r="BN9" s="352">
        <v>61.5</v>
      </c>
      <c r="BO9" s="352">
        <v>62.5</v>
      </c>
      <c r="BP9" s="352">
        <v>62.5</v>
      </c>
      <c r="BQ9" s="352">
        <v>61.5</v>
      </c>
      <c r="BR9" s="352">
        <v>61.5</v>
      </c>
      <c r="BS9" s="352">
        <v>60.5</v>
      </c>
      <c r="BT9" s="352">
        <v>59.5</v>
      </c>
      <c r="BU9" s="352">
        <v>59.5</v>
      </c>
      <c r="BV9" s="352">
        <v>59.5</v>
      </c>
    </row>
    <row r="10" spans="1:74" ht="11.1" customHeight="1" x14ac:dyDescent="0.2">
      <c r="A10" s="26"/>
      <c r="B10" s="27" t="s">
        <v>1450</v>
      </c>
      <c r="C10" s="371"/>
      <c r="D10" s="371"/>
      <c r="E10" s="371"/>
      <c r="F10" s="371"/>
      <c r="G10" s="371"/>
      <c r="H10" s="371"/>
      <c r="I10" s="371"/>
      <c r="J10" s="371"/>
      <c r="K10" s="371"/>
      <c r="L10" s="371"/>
      <c r="M10" s="371"/>
      <c r="N10" s="371"/>
      <c r="O10" s="371"/>
      <c r="P10" s="371"/>
      <c r="Q10" s="371"/>
      <c r="R10" s="371"/>
      <c r="S10" s="371"/>
      <c r="T10" s="371"/>
      <c r="U10" s="371"/>
      <c r="V10" s="371"/>
      <c r="W10" s="371"/>
      <c r="X10" s="371"/>
      <c r="Y10" s="371"/>
      <c r="Z10" s="371"/>
      <c r="AA10" s="371"/>
      <c r="AB10" s="371"/>
      <c r="AC10" s="371"/>
      <c r="AD10" s="371"/>
      <c r="AE10" s="371"/>
      <c r="AF10" s="371"/>
      <c r="AG10" s="371"/>
      <c r="AH10" s="371"/>
      <c r="AI10" s="371"/>
      <c r="AJ10" s="371"/>
      <c r="AK10" s="371"/>
      <c r="AL10" s="371"/>
      <c r="AM10" s="371"/>
      <c r="AN10" s="371"/>
      <c r="AO10" s="371"/>
      <c r="AP10" s="371"/>
      <c r="AQ10" s="371"/>
      <c r="AR10" s="371"/>
      <c r="AS10" s="371"/>
      <c r="AT10" s="371"/>
      <c r="AU10" s="371"/>
      <c r="AV10" s="371"/>
      <c r="AW10" s="371"/>
      <c r="AX10" s="371"/>
      <c r="AY10" s="371"/>
      <c r="AZ10" s="907"/>
      <c r="BA10" s="375"/>
      <c r="BB10" s="375"/>
      <c r="BC10" s="375"/>
      <c r="BD10" s="375"/>
      <c r="BE10" s="375"/>
      <c r="BF10" s="375"/>
      <c r="BG10" s="375"/>
      <c r="BH10" s="375"/>
      <c r="BI10" s="375"/>
      <c r="BJ10" s="375"/>
      <c r="BK10" s="375"/>
      <c r="BL10" s="375"/>
      <c r="BM10" s="375"/>
      <c r="BN10" s="375"/>
      <c r="BO10" s="375"/>
      <c r="BP10" s="375"/>
      <c r="BQ10" s="375"/>
      <c r="BR10" s="375"/>
      <c r="BS10" s="375"/>
      <c r="BT10" s="375"/>
      <c r="BU10" s="375"/>
      <c r="BV10" s="375"/>
    </row>
    <row r="11" spans="1:74" ht="11.1" customHeight="1" x14ac:dyDescent="0.2">
      <c r="A11" s="321"/>
      <c r="B11" s="381" t="s">
        <v>924</v>
      </c>
      <c r="C11" s="371"/>
      <c r="D11" s="371"/>
      <c r="E11" s="371"/>
      <c r="F11" s="371"/>
      <c r="G11" s="371"/>
      <c r="H11" s="371"/>
      <c r="I11" s="371"/>
      <c r="J11" s="371"/>
      <c r="K11" s="371"/>
      <c r="L11" s="371"/>
      <c r="M11" s="371"/>
      <c r="N11" s="371"/>
      <c r="O11" s="371"/>
      <c r="P11" s="371"/>
      <c r="Q11" s="371"/>
      <c r="R11" s="371"/>
      <c r="S11" s="371"/>
      <c r="T11" s="371"/>
      <c r="U11" s="371"/>
      <c r="V11" s="371"/>
      <c r="W11" s="371"/>
      <c r="X11" s="371"/>
      <c r="Y11" s="371"/>
      <c r="Z11" s="371"/>
      <c r="AA11" s="371"/>
      <c r="AB11" s="371"/>
      <c r="AC11" s="371"/>
      <c r="AD11" s="371"/>
      <c r="AE11" s="371"/>
      <c r="AF11" s="371"/>
      <c r="AG11" s="371"/>
      <c r="AH11" s="371"/>
      <c r="AI11" s="371"/>
      <c r="AJ11" s="371"/>
      <c r="AK11" s="371"/>
      <c r="AL11" s="371"/>
      <c r="AM11" s="371"/>
      <c r="AN11" s="371"/>
      <c r="AO11" s="371"/>
      <c r="AP11" s="371"/>
      <c r="AQ11" s="371"/>
      <c r="AR11" s="371"/>
      <c r="AS11" s="371"/>
      <c r="AT11" s="371"/>
      <c r="AU11" s="371"/>
      <c r="AV11" s="371"/>
      <c r="AW11" s="371"/>
      <c r="AX11" s="371"/>
      <c r="AY11" s="371"/>
      <c r="AZ11" s="907"/>
      <c r="BA11" s="375"/>
      <c r="BB11" s="375"/>
      <c r="BC11" s="375"/>
      <c r="BD11" s="375"/>
      <c r="BE11" s="375"/>
      <c r="BF11" s="375"/>
      <c r="BG11" s="375"/>
      <c r="BH11" s="375"/>
      <c r="BI11" s="375"/>
      <c r="BJ11" s="375"/>
      <c r="BK11" s="375"/>
      <c r="BL11" s="375"/>
      <c r="BM11" s="375"/>
      <c r="BN11" s="375"/>
      <c r="BO11" s="375"/>
      <c r="BP11" s="375"/>
      <c r="BQ11" s="375"/>
      <c r="BR11" s="375"/>
      <c r="BS11" s="375"/>
      <c r="BT11" s="375"/>
      <c r="BU11" s="375"/>
      <c r="BV11" s="375"/>
    </row>
    <row r="12" spans="1:74" ht="11.1" customHeight="1" x14ac:dyDescent="0.2">
      <c r="A12" s="320" t="s">
        <v>1149</v>
      </c>
      <c r="B12" s="383" t="s">
        <v>908</v>
      </c>
      <c r="C12" s="585">
        <v>2.423</v>
      </c>
      <c r="D12" s="585">
        <v>2.6389999999999998</v>
      </c>
      <c r="E12" s="585">
        <v>3.2320000000000002</v>
      </c>
      <c r="F12" s="585">
        <v>3.2595239999999999</v>
      </c>
      <c r="G12" s="585">
        <v>3.8660239999999999</v>
      </c>
      <c r="H12" s="585">
        <v>4.1233839999999997</v>
      </c>
      <c r="I12" s="585">
        <v>3.3764400000000001</v>
      </c>
      <c r="J12" s="585">
        <v>3.0518360000000002</v>
      </c>
      <c r="K12" s="585">
        <v>2.9032450000000001</v>
      </c>
      <c r="L12" s="585">
        <v>3.0013809999999999</v>
      </c>
      <c r="M12" s="585">
        <v>2.703665</v>
      </c>
      <c r="N12" s="585">
        <v>2.2908249999999999</v>
      </c>
      <c r="O12" s="585">
        <v>2.6160230000000002</v>
      </c>
      <c r="P12" s="585">
        <v>2.604257</v>
      </c>
      <c r="Q12" s="585">
        <v>2.6338602764000001</v>
      </c>
      <c r="R12" s="585">
        <v>2.7438575888000001</v>
      </c>
      <c r="S12" s="585">
        <v>2.5814268246999998</v>
      </c>
      <c r="T12" s="585">
        <v>2.6152202756</v>
      </c>
      <c r="U12" s="585">
        <v>2.7934427497000001</v>
      </c>
      <c r="V12" s="585">
        <v>3.0170080000000001</v>
      </c>
      <c r="W12" s="585">
        <v>3.068549</v>
      </c>
      <c r="X12" s="585">
        <v>2.4893019999999999</v>
      </c>
      <c r="Y12" s="585">
        <v>2.2987009999999999</v>
      </c>
      <c r="Z12" s="585">
        <v>2.1982930000000001</v>
      </c>
      <c r="AA12" s="585">
        <v>2.2642827313999998</v>
      </c>
      <c r="AB12" s="585">
        <v>2.4352118486999998</v>
      </c>
      <c r="AC12" s="585">
        <v>2.6523562835000001</v>
      </c>
      <c r="AD12" s="585">
        <v>2.8034567244000002</v>
      </c>
      <c r="AE12" s="585">
        <v>2.5435091390000002</v>
      </c>
      <c r="AF12" s="585">
        <v>2.4114263655000001</v>
      </c>
      <c r="AG12" s="585">
        <v>2.4652095768</v>
      </c>
      <c r="AH12" s="585">
        <v>2.3917494054000001</v>
      </c>
      <c r="AI12" s="585">
        <v>2.1459176799000002</v>
      </c>
      <c r="AJ12" s="585">
        <v>2.1766364573999999</v>
      </c>
      <c r="AK12" s="585">
        <v>2.1050561265000001</v>
      </c>
      <c r="AL12" s="585">
        <v>2.0561834808000001</v>
      </c>
      <c r="AM12" s="585">
        <v>2.1951967254999998</v>
      </c>
      <c r="AN12" s="585">
        <v>2.2283396567999998</v>
      </c>
      <c r="AO12" s="585">
        <v>2.1666084232</v>
      </c>
      <c r="AP12" s="585">
        <v>2.1332112376999999</v>
      </c>
      <c r="AQ12" s="585">
        <v>2.1693844436999998</v>
      </c>
      <c r="AR12" s="585">
        <v>2.1937823868000002</v>
      </c>
      <c r="AS12" s="585">
        <v>2.2164928535000001</v>
      </c>
      <c r="AT12" s="585">
        <v>2.2258000607000001</v>
      </c>
      <c r="AU12" s="585">
        <v>2.2261596049999999</v>
      </c>
      <c r="AV12" s="585">
        <v>2.0748896815000002</v>
      </c>
      <c r="AW12" s="585">
        <v>2.0923868091000002</v>
      </c>
      <c r="AX12" s="585">
        <v>1.8511044743</v>
      </c>
      <c r="AY12" s="585">
        <v>2.1686121374999998</v>
      </c>
      <c r="AZ12" s="908">
        <v>2.1644809999999999</v>
      </c>
      <c r="BA12" s="590">
        <v>2.9261740000000001</v>
      </c>
      <c r="BB12" s="590">
        <v>2.9185479999999999</v>
      </c>
      <c r="BC12" s="590">
        <v>2.7803399999999998</v>
      </c>
      <c r="BD12" s="590">
        <v>2.600527</v>
      </c>
      <c r="BE12" s="590">
        <v>2.5316149999999999</v>
      </c>
      <c r="BF12" s="590">
        <v>2.4226640000000002</v>
      </c>
      <c r="BG12" s="590">
        <v>2.2829290000000002</v>
      </c>
      <c r="BH12" s="590">
        <v>2.1807379999999998</v>
      </c>
      <c r="BI12" s="590">
        <v>2.1003409999999998</v>
      </c>
      <c r="BJ12" s="590">
        <v>2.0432679999999999</v>
      </c>
      <c r="BK12" s="590">
        <v>2.035123</v>
      </c>
      <c r="BL12" s="590">
        <v>2.0937389999999998</v>
      </c>
      <c r="BM12" s="590">
        <v>2.2112159999999998</v>
      </c>
      <c r="BN12" s="590">
        <v>2.2923260000000001</v>
      </c>
      <c r="BO12" s="590">
        <v>2.299728</v>
      </c>
      <c r="BP12" s="590">
        <v>2.2893020000000002</v>
      </c>
      <c r="BQ12" s="590">
        <v>2.2354090000000002</v>
      </c>
      <c r="BR12" s="590">
        <v>2.2292399999999999</v>
      </c>
      <c r="BS12" s="590">
        <v>2.1511420000000001</v>
      </c>
      <c r="BT12" s="590">
        <v>2.0511089999999998</v>
      </c>
      <c r="BU12" s="590">
        <v>1.992089</v>
      </c>
      <c r="BV12" s="590">
        <v>1.9123520000000001</v>
      </c>
    </row>
    <row r="13" spans="1:74" ht="11.1" customHeight="1" x14ac:dyDescent="0.2">
      <c r="A13" s="321" t="s">
        <v>1451</v>
      </c>
      <c r="B13" s="383" t="s">
        <v>909</v>
      </c>
      <c r="C13" s="585">
        <v>2.5499999999999998</v>
      </c>
      <c r="D13" s="585">
        <v>2.83</v>
      </c>
      <c r="E13" s="585">
        <v>3.5819999999999999</v>
      </c>
      <c r="F13" s="585">
        <v>3.9521679999999999</v>
      </c>
      <c r="G13" s="585">
        <v>4.2303040000000003</v>
      </c>
      <c r="H13" s="585">
        <v>4.3541809999999996</v>
      </c>
      <c r="I13" s="585">
        <v>3.687039</v>
      </c>
      <c r="J13" s="585">
        <v>3.5671659999999998</v>
      </c>
      <c r="K13" s="585">
        <v>3.4530249999999998</v>
      </c>
      <c r="L13" s="585">
        <v>4.1377860000000002</v>
      </c>
      <c r="M13" s="585">
        <v>3.6241099999999999</v>
      </c>
      <c r="N13" s="585">
        <v>3.0522079999999998</v>
      </c>
      <c r="O13" s="585">
        <v>3.2591489999999999</v>
      </c>
      <c r="P13" s="585">
        <v>2.8502640000000001</v>
      </c>
      <c r="Q13" s="585">
        <v>2.7421944740000002</v>
      </c>
      <c r="R13" s="585">
        <v>2.5714560627999998</v>
      </c>
      <c r="S13" s="585">
        <v>2.3690454403999999</v>
      </c>
      <c r="T13" s="585">
        <v>2.4273614601000002</v>
      </c>
      <c r="U13" s="585">
        <v>2.6877344390000002</v>
      </c>
      <c r="V13" s="585">
        <v>3.1552606996999999</v>
      </c>
      <c r="W13" s="585">
        <v>3.3905763629000001</v>
      </c>
      <c r="X13" s="585">
        <v>3.1139361444999998</v>
      </c>
      <c r="Y13" s="585">
        <v>2.8301276829000002</v>
      </c>
      <c r="Z13" s="585">
        <v>2.5413233986999999</v>
      </c>
      <c r="AA13" s="585">
        <v>2.6464435544999998</v>
      </c>
      <c r="AB13" s="585">
        <v>2.7776207339000001</v>
      </c>
      <c r="AC13" s="585">
        <v>2.6723150437999998</v>
      </c>
      <c r="AD13" s="585">
        <v>2.6386356820999999</v>
      </c>
      <c r="AE13" s="585">
        <v>2.4383423769000001</v>
      </c>
      <c r="AF13" s="585">
        <v>2.4533054415</v>
      </c>
      <c r="AG13" s="585">
        <v>2.4777910768</v>
      </c>
      <c r="AH13" s="585">
        <v>2.2974442043000001</v>
      </c>
      <c r="AI13" s="585">
        <v>2.1415838194000001</v>
      </c>
      <c r="AJ13" s="585">
        <v>2.2395334019000002</v>
      </c>
      <c r="AK13" s="585">
        <v>2.2342253667</v>
      </c>
      <c r="AL13" s="585">
        <v>2.2120718481999999</v>
      </c>
      <c r="AM13" s="585">
        <v>2.4847999932999998</v>
      </c>
      <c r="AN13" s="585">
        <v>2.4513003317000002</v>
      </c>
      <c r="AO13" s="585">
        <v>2.2489420649</v>
      </c>
      <c r="AP13" s="585">
        <v>2.1503305347000001</v>
      </c>
      <c r="AQ13" s="585">
        <v>2.0942350220999999</v>
      </c>
      <c r="AR13" s="585">
        <v>2.2935677169000002</v>
      </c>
      <c r="AS13" s="585">
        <v>2.4590416375999999</v>
      </c>
      <c r="AT13" s="585">
        <v>2.3019035487999999</v>
      </c>
      <c r="AU13" s="585">
        <v>2.3852202595000001</v>
      </c>
      <c r="AV13" s="585">
        <v>2.3194930287000002</v>
      </c>
      <c r="AW13" s="585">
        <v>2.4826255988999999</v>
      </c>
      <c r="AX13" s="585">
        <v>2.1866895520999998</v>
      </c>
      <c r="AY13" s="585">
        <v>2.2112700600999999</v>
      </c>
      <c r="AZ13" s="908">
        <v>2.4227979999999998</v>
      </c>
      <c r="BA13" s="590">
        <v>3.4537270000000002</v>
      </c>
      <c r="BB13" s="590">
        <v>3.3712119999999999</v>
      </c>
      <c r="BC13" s="590">
        <v>3.1186129999999999</v>
      </c>
      <c r="BD13" s="590">
        <v>2.888198</v>
      </c>
      <c r="BE13" s="590">
        <v>2.7959200000000002</v>
      </c>
      <c r="BF13" s="590">
        <v>2.7220569999999999</v>
      </c>
      <c r="BG13" s="590">
        <v>2.6512159999999998</v>
      </c>
      <c r="BH13" s="590">
        <v>2.567933</v>
      </c>
      <c r="BI13" s="590">
        <v>2.5547140000000002</v>
      </c>
      <c r="BJ13" s="590">
        <v>2.495609</v>
      </c>
      <c r="BK13" s="590">
        <v>2.4558369999999998</v>
      </c>
      <c r="BL13" s="590">
        <v>2.4024770000000002</v>
      </c>
      <c r="BM13" s="590">
        <v>2.4186070000000002</v>
      </c>
      <c r="BN13" s="590">
        <v>2.3521809999999999</v>
      </c>
      <c r="BO13" s="590">
        <v>2.30802</v>
      </c>
      <c r="BP13" s="590">
        <v>2.3053020000000002</v>
      </c>
      <c r="BQ13" s="590">
        <v>2.3634490000000001</v>
      </c>
      <c r="BR13" s="590">
        <v>2.441052</v>
      </c>
      <c r="BS13" s="590">
        <v>2.4716279999999999</v>
      </c>
      <c r="BT13" s="590">
        <v>2.4487920000000001</v>
      </c>
      <c r="BU13" s="590">
        <v>2.421395</v>
      </c>
      <c r="BV13" s="590">
        <v>2.3427009999999999</v>
      </c>
    </row>
    <row r="14" spans="1:74" ht="11.1" customHeight="1" x14ac:dyDescent="0.2">
      <c r="A14" s="320" t="s">
        <v>1452</v>
      </c>
      <c r="B14" s="383" t="s">
        <v>910</v>
      </c>
      <c r="C14" s="585">
        <v>2.4380000000000002</v>
      </c>
      <c r="D14" s="585">
        <v>2.742</v>
      </c>
      <c r="E14" s="585">
        <v>3.4790000000000001</v>
      </c>
      <c r="F14" s="585">
        <v>3.8647830000000001</v>
      </c>
      <c r="G14" s="585">
        <v>4.4947540000000004</v>
      </c>
      <c r="H14" s="585">
        <v>4.1853199999999999</v>
      </c>
      <c r="I14" s="585">
        <v>3.5915439999999998</v>
      </c>
      <c r="J14" s="585">
        <v>3.412712</v>
      </c>
      <c r="K14" s="585">
        <v>3.3415409999999999</v>
      </c>
      <c r="L14" s="585">
        <v>4.2114419999999999</v>
      </c>
      <c r="M14" s="585">
        <v>3.8268140000000002</v>
      </c>
      <c r="N14" s="585">
        <v>2.957732</v>
      </c>
      <c r="O14" s="585">
        <v>3.0788000000000002</v>
      </c>
      <c r="P14" s="585">
        <v>2.6542219999999999</v>
      </c>
      <c r="Q14" s="585">
        <v>2.5739329999999998</v>
      </c>
      <c r="R14" s="585">
        <v>2.4374449999999999</v>
      </c>
      <c r="S14" s="585">
        <v>2.185012</v>
      </c>
      <c r="T14" s="585">
        <v>2.2877809999999998</v>
      </c>
      <c r="U14" s="585">
        <v>2.5054099999999999</v>
      </c>
      <c r="V14" s="585">
        <v>2.9400909008</v>
      </c>
      <c r="W14" s="585">
        <v>3.1662828101999998</v>
      </c>
      <c r="X14" s="585">
        <v>3.0019169692999998</v>
      </c>
      <c r="Y14" s="585">
        <v>2.8136890320000001</v>
      </c>
      <c r="Z14" s="585">
        <v>2.5459834222</v>
      </c>
      <c r="AA14" s="585">
        <v>2.5953427452</v>
      </c>
      <c r="AB14" s="585">
        <v>2.7072129138999999</v>
      </c>
      <c r="AC14" s="585">
        <v>2.6060086818000001</v>
      </c>
      <c r="AD14" s="585">
        <v>2.5428887201000001</v>
      </c>
      <c r="AE14" s="585">
        <v>2.3542464473</v>
      </c>
      <c r="AF14" s="585">
        <v>2.3597796139999998</v>
      </c>
      <c r="AG14" s="585">
        <v>2.3602564483999999</v>
      </c>
      <c r="AH14" s="585">
        <v>2.1745294744999999</v>
      </c>
      <c r="AI14" s="585">
        <v>1.7110238387000001</v>
      </c>
      <c r="AJ14" s="585">
        <v>1.9201808466000001</v>
      </c>
      <c r="AK14" s="585">
        <v>2.1522056017</v>
      </c>
      <c r="AL14" s="585">
        <v>2.1461987480000002</v>
      </c>
      <c r="AM14" s="585">
        <v>2.4155888239999999</v>
      </c>
      <c r="AN14" s="585">
        <v>2.3550537608000002</v>
      </c>
      <c r="AO14" s="585">
        <v>2.1596368883000001</v>
      </c>
      <c r="AP14" s="585">
        <v>2.0437681681000002</v>
      </c>
      <c r="AQ14" s="585">
        <v>1.9982382451</v>
      </c>
      <c r="AR14" s="585">
        <v>2.1857825287999999</v>
      </c>
      <c r="AS14" s="585">
        <v>2.333659951</v>
      </c>
      <c r="AT14" s="585">
        <v>2.1889564672000001</v>
      </c>
      <c r="AU14" s="585">
        <v>2.2532340054</v>
      </c>
      <c r="AV14" s="585">
        <v>2.2012605240999998</v>
      </c>
      <c r="AW14" s="585">
        <v>2.3846004410999999</v>
      </c>
      <c r="AX14" s="585">
        <v>2.1246105849000001</v>
      </c>
      <c r="AY14" s="585">
        <v>2.1228793457999999</v>
      </c>
      <c r="AZ14" s="908">
        <v>2.3621699999999999</v>
      </c>
      <c r="BA14" s="590">
        <v>3.3619059999999998</v>
      </c>
      <c r="BB14" s="590">
        <v>3.2871869999999999</v>
      </c>
      <c r="BC14" s="590">
        <v>3.0593949999999999</v>
      </c>
      <c r="BD14" s="590">
        <v>2.8200249999999998</v>
      </c>
      <c r="BE14" s="590">
        <v>2.6849949999999998</v>
      </c>
      <c r="BF14" s="590">
        <v>2.590703</v>
      </c>
      <c r="BG14" s="590">
        <v>2.5279929999999999</v>
      </c>
      <c r="BH14" s="590">
        <v>2.4514140000000002</v>
      </c>
      <c r="BI14" s="590">
        <v>2.4546890000000001</v>
      </c>
      <c r="BJ14" s="590">
        <v>2.4368110000000001</v>
      </c>
      <c r="BK14" s="590">
        <v>2.346848</v>
      </c>
      <c r="BL14" s="590">
        <v>2.3177750000000001</v>
      </c>
      <c r="BM14" s="590">
        <v>2.2591760000000001</v>
      </c>
      <c r="BN14" s="590">
        <v>2.1895500000000001</v>
      </c>
      <c r="BO14" s="590">
        <v>2.2326299999999999</v>
      </c>
      <c r="BP14" s="590">
        <v>2.2458450000000001</v>
      </c>
      <c r="BQ14" s="590">
        <v>2.284065</v>
      </c>
      <c r="BR14" s="590">
        <v>2.3438020000000002</v>
      </c>
      <c r="BS14" s="590">
        <v>2.3877989999999998</v>
      </c>
      <c r="BT14" s="590">
        <v>2.3694609999999998</v>
      </c>
      <c r="BU14" s="590">
        <v>2.3657940000000002</v>
      </c>
      <c r="BV14" s="590">
        <v>2.3173539999999999</v>
      </c>
    </row>
    <row r="15" spans="1:74" ht="11.1" customHeight="1" x14ac:dyDescent="0.2">
      <c r="A15" s="320" t="s">
        <v>1453</v>
      </c>
      <c r="B15" s="383" t="s">
        <v>911</v>
      </c>
      <c r="C15" s="585">
        <v>2.4510000000000001</v>
      </c>
      <c r="D15" s="585">
        <v>2.653</v>
      </c>
      <c r="E15" s="585">
        <v>3.3260000000000001</v>
      </c>
      <c r="F15" s="585">
        <v>3.9327230000000002</v>
      </c>
      <c r="G15" s="585">
        <v>3.9519989999999998</v>
      </c>
      <c r="H15" s="585">
        <v>4.1108570000000002</v>
      </c>
      <c r="I15" s="585">
        <v>3.5145840000000002</v>
      </c>
      <c r="J15" s="585">
        <v>3.3736920000000001</v>
      </c>
      <c r="K15" s="585">
        <v>3.315124</v>
      </c>
      <c r="L15" s="585">
        <v>3.7915920000000001</v>
      </c>
      <c r="M15" s="585">
        <v>3.2242169999999999</v>
      </c>
      <c r="N15" s="585">
        <v>2.9516</v>
      </c>
      <c r="O15" s="585">
        <v>3.582719</v>
      </c>
      <c r="P15" s="585">
        <v>2.8370449999999998</v>
      </c>
      <c r="Q15" s="585">
        <v>2.7349950000000001</v>
      </c>
      <c r="R15" s="585">
        <v>2.4392420000000001</v>
      </c>
      <c r="S15" s="585">
        <v>2.2401249999999999</v>
      </c>
      <c r="T15" s="585">
        <v>2.3160400000000001</v>
      </c>
      <c r="U15" s="585">
        <v>2.549004</v>
      </c>
      <c r="V15" s="585">
        <v>3.0400180193000002</v>
      </c>
      <c r="W15" s="585">
        <v>3.1691722712999999</v>
      </c>
      <c r="X15" s="585">
        <v>2.9347373522</v>
      </c>
      <c r="Y15" s="585">
        <v>2.7908432182</v>
      </c>
      <c r="Z15" s="585">
        <v>2.4498580078000001</v>
      </c>
      <c r="AA15" s="585">
        <v>2.6446613448999998</v>
      </c>
      <c r="AB15" s="585">
        <v>2.7406133336999998</v>
      </c>
      <c r="AC15" s="585">
        <v>2.6505441031000001</v>
      </c>
      <c r="AD15" s="585">
        <v>2.6639904076000001</v>
      </c>
      <c r="AE15" s="585">
        <v>2.4435652390999998</v>
      </c>
      <c r="AF15" s="585">
        <v>2.4567521875999998</v>
      </c>
      <c r="AG15" s="585">
        <v>2.481847734</v>
      </c>
      <c r="AH15" s="585">
        <v>2.2432840609000002</v>
      </c>
      <c r="AI15" s="585">
        <v>2.0528698727000001</v>
      </c>
      <c r="AJ15" s="585">
        <v>2.1371270145999999</v>
      </c>
      <c r="AK15" s="585">
        <v>2.1344905631</v>
      </c>
      <c r="AL15" s="585">
        <v>2.1657768112000002</v>
      </c>
      <c r="AM15" s="585">
        <v>2.4106396194999999</v>
      </c>
      <c r="AN15" s="585">
        <v>2.3296536477999998</v>
      </c>
      <c r="AO15" s="585">
        <v>2.1380438080999999</v>
      </c>
      <c r="AP15" s="585">
        <v>2.0470011210000001</v>
      </c>
      <c r="AQ15" s="585">
        <v>2.0004993178000001</v>
      </c>
      <c r="AR15" s="585">
        <v>2.1628284288000001</v>
      </c>
      <c r="AS15" s="585">
        <v>2.3102672854000001</v>
      </c>
      <c r="AT15" s="585">
        <v>2.0943900067999999</v>
      </c>
      <c r="AU15" s="585">
        <v>2.1582599534</v>
      </c>
      <c r="AV15" s="585">
        <v>2.2220704782</v>
      </c>
      <c r="AW15" s="585">
        <v>2.3238253594999998</v>
      </c>
      <c r="AX15" s="585">
        <v>2.0364516293000001</v>
      </c>
      <c r="AY15" s="585">
        <v>2.1012555592000002</v>
      </c>
      <c r="AZ15" s="908">
        <v>2.3281499999999999</v>
      </c>
      <c r="BA15" s="590">
        <v>3.307375</v>
      </c>
      <c r="BB15" s="590">
        <v>3.2934290000000002</v>
      </c>
      <c r="BC15" s="590">
        <v>3.0233560000000002</v>
      </c>
      <c r="BD15" s="590">
        <v>2.8014060000000001</v>
      </c>
      <c r="BE15" s="590">
        <v>2.7017820000000001</v>
      </c>
      <c r="BF15" s="590">
        <v>2.6089549999999999</v>
      </c>
      <c r="BG15" s="590">
        <v>2.5207099999999998</v>
      </c>
      <c r="BH15" s="590">
        <v>2.4088150000000002</v>
      </c>
      <c r="BI15" s="590">
        <v>2.4032499999999999</v>
      </c>
      <c r="BJ15" s="590">
        <v>2.3968910000000001</v>
      </c>
      <c r="BK15" s="590">
        <v>2.3699949999999999</v>
      </c>
      <c r="BL15" s="590">
        <v>2.335432</v>
      </c>
      <c r="BM15" s="590">
        <v>2.322244</v>
      </c>
      <c r="BN15" s="590">
        <v>2.254003</v>
      </c>
      <c r="BO15" s="590">
        <v>2.1979389999999999</v>
      </c>
      <c r="BP15" s="590">
        <v>2.1897069999999998</v>
      </c>
      <c r="BQ15" s="590">
        <v>2.2433689999999999</v>
      </c>
      <c r="BR15" s="590">
        <v>2.2954370000000002</v>
      </c>
      <c r="BS15" s="590">
        <v>2.3131889999999999</v>
      </c>
      <c r="BT15" s="590">
        <v>2.3072710000000001</v>
      </c>
      <c r="BU15" s="590">
        <v>2.2959930000000002</v>
      </c>
      <c r="BV15" s="590">
        <v>2.255484</v>
      </c>
    </row>
    <row r="16" spans="1:74" ht="11.1" customHeight="1" x14ac:dyDescent="0.2">
      <c r="A16" s="320" t="s">
        <v>1454</v>
      </c>
      <c r="B16" s="383" t="s">
        <v>912</v>
      </c>
      <c r="C16" s="585">
        <v>2.16</v>
      </c>
      <c r="D16" s="585">
        <v>2.4319999999999999</v>
      </c>
      <c r="E16" s="585">
        <v>2.867</v>
      </c>
      <c r="F16" s="585">
        <v>2.5549179999999998</v>
      </c>
      <c r="G16" s="585">
        <v>2.5594209999999999</v>
      </c>
      <c r="H16" s="585">
        <v>2.6375700000000002</v>
      </c>
      <c r="I16" s="585">
        <v>2.4473220000000002</v>
      </c>
      <c r="J16" s="585">
        <v>2.3309310000000001</v>
      </c>
      <c r="K16" s="585">
        <v>2.1199859999999999</v>
      </c>
      <c r="L16" s="585">
        <v>2.069518</v>
      </c>
      <c r="M16" s="585">
        <v>2.0386869999999999</v>
      </c>
      <c r="N16" s="585">
        <v>1.906479</v>
      </c>
      <c r="O16" s="585">
        <v>1.975822</v>
      </c>
      <c r="P16" s="585">
        <v>1.992127</v>
      </c>
      <c r="Q16" s="585">
        <v>1.916112</v>
      </c>
      <c r="R16" s="585">
        <v>1.955614</v>
      </c>
      <c r="S16" s="585">
        <v>1.8873249999999999</v>
      </c>
      <c r="T16" s="585">
        <v>1.844454</v>
      </c>
      <c r="U16" s="585">
        <v>1.8894489999999999</v>
      </c>
      <c r="V16" s="585">
        <v>2.0294469999999998</v>
      </c>
      <c r="W16" s="585">
        <v>2.1734599999999999</v>
      </c>
      <c r="X16" s="585">
        <v>2.1592600000000002</v>
      </c>
      <c r="Y16" s="585">
        <v>2.074986</v>
      </c>
      <c r="Z16" s="585">
        <v>1.9425380000000001</v>
      </c>
      <c r="AA16" s="585">
        <v>1.9349689999999999</v>
      </c>
      <c r="AB16" s="585">
        <v>1.979068</v>
      </c>
      <c r="AC16" s="585">
        <v>2.0226769999999998</v>
      </c>
      <c r="AD16" s="585">
        <v>2.0837140000000001</v>
      </c>
      <c r="AE16" s="585">
        <v>2.0583749999999998</v>
      </c>
      <c r="AF16" s="585">
        <v>2.0488240000000002</v>
      </c>
      <c r="AG16" s="585">
        <v>2.052829</v>
      </c>
      <c r="AH16" s="585">
        <v>2.0241099999999999</v>
      </c>
      <c r="AI16" s="585">
        <v>1.8905670000000001</v>
      </c>
      <c r="AJ16" s="585">
        <v>1.8450310000000001</v>
      </c>
      <c r="AK16" s="585">
        <v>1.8344320000000001</v>
      </c>
      <c r="AL16" s="585">
        <v>1.826336</v>
      </c>
      <c r="AM16" s="585">
        <v>1.917216</v>
      </c>
      <c r="AN16" s="585">
        <v>1.9049929999999999</v>
      </c>
      <c r="AO16" s="585">
        <v>1.811531</v>
      </c>
      <c r="AP16" s="585">
        <v>1.6923109999999999</v>
      </c>
      <c r="AQ16" s="585">
        <v>1.6529</v>
      </c>
      <c r="AR16" s="585">
        <v>1.728588</v>
      </c>
      <c r="AS16" s="585">
        <v>1.7414540000000001</v>
      </c>
      <c r="AT16" s="585">
        <v>1.7391719999999999</v>
      </c>
      <c r="AU16" s="585">
        <v>1.696116</v>
      </c>
      <c r="AV16" s="585">
        <v>1.6187750000000001</v>
      </c>
      <c r="AW16" s="585">
        <v>1.6185499999999999</v>
      </c>
      <c r="AX16" s="585">
        <v>1.5837319999999999</v>
      </c>
      <c r="AY16" s="585">
        <v>1.6083099999999999</v>
      </c>
      <c r="AZ16" s="908">
        <v>1.6864459999999999</v>
      </c>
      <c r="BA16" s="590">
        <v>2.0654560000000002</v>
      </c>
      <c r="BB16" s="590">
        <v>2.1771389999999999</v>
      </c>
      <c r="BC16" s="590">
        <v>2.198054</v>
      </c>
      <c r="BD16" s="590">
        <v>2.107793</v>
      </c>
      <c r="BE16" s="590">
        <v>1.989852</v>
      </c>
      <c r="BF16" s="590">
        <v>1.929343</v>
      </c>
      <c r="BG16" s="590">
        <v>1.83474</v>
      </c>
      <c r="BH16" s="590">
        <v>1.753071</v>
      </c>
      <c r="BI16" s="590">
        <v>1.7567820000000001</v>
      </c>
      <c r="BJ16" s="590">
        <v>1.7516560000000001</v>
      </c>
      <c r="BK16" s="590">
        <v>1.698102</v>
      </c>
      <c r="BL16" s="590">
        <v>1.6833959999999999</v>
      </c>
      <c r="BM16" s="590">
        <v>1.6435120000000001</v>
      </c>
      <c r="BN16" s="590">
        <v>1.597418</v>
      </c>
      <c r="BO16" s="590">
        <v>1.6202749999999999</v>
      </c>
      <c r="BP16" s="590">
        <v>1.635059</v>
      </c>
      <c r="BQ16" s="590">
        <v>1.6039699999999999</v>
      </c>
      <c r="BR16" s="590">
        <v>1.6348499999999999</v>
      </c>
      <c r="BS16" s="590">
        <v>1.605246</v>
      </c>
      <c r="BT16" s="590">
        <v>1.5629770000000001</v>
      </c>
      <c r="BU16" s="590">
        <v>1.5816190000000001</v>
      </c>
      <c r="BV16" s="590">
        <v>1.5818030000000001</v>
      </c>
    </row>
    <row r="17" spans="1:74" ht="11.1" customHeight="1" x14ac:dyDescent="0.2">
      <c r="A17" s="320" t="s">
        <v>1455</v>
      </c>
      <c r="B17" s="383" t="s">
        <v>1460</v>
      </c>
      <c r="C17" s="585">
        <v>1.169</v>
      </c>
      <c r="D17" s="585">
        <v>1.2829999999999999</v>
      </c>
      <c r="E17" s="585">
        <v>1.448</v>
      </c>
      <c r="F17" s="585">
        <v>1.302</v>
      </c>
      <c r="G17" s="585">
        <v>1.2230000000000001</v>
      </c>
      <c r="H17" s="585">
        <v>1.2190000000000001</v>
      </c>
      <c r="I17" s="585">
        <v>1.1419999999999999</v>
      </c>
      <c r="J17" s="585">
        <v>1.093</v>
      </c>
      <c r="K17" s="585">
        <v>0.99099999999999999</v>
      </c>
      <c r="L17" s="585">
        <v>0.85899999999999999</v>
      </c>
      <c r="M17" s="585">
        <v>0.85199999999999998</v>
      </c>
      <c r="N17" s="585">
        <v>0.69199999999999995</v>
      </c>
      <c r="O17" s="585">
        <v>0.84199999999999997</v>
      </c>
      <c r="P17" s="585">
        <v>0.82799999999999996</v>
      </c>
      <c r="Q17" s="585">
        <v>0.79400000000000004</v>
      </c>
      <c r="R17" s="585">
        <v>0.81100000000000005</v>
      </c>
      <c r="S17" s="585">
        <v>0.66600000000000004</v>
      </c>
      <c r="T17" s="585">
        <v>0.57399999999999995</v>
      </c>
      <c r="U17" s="585">
        <v>0.629</v>
      </c>
      <c r="V17" s="585">
        <v>0.67900000000000005</v>
      </c>
      <c r="W17" s="585">
        <v>0.73</v>
      </c>
      <c r="X17" s="585">
        <v>0.67477272727000004</v>
      </c>
      <c r="Y17" s="585">
        <v>0.63923809523999997</v>
      </c>
      <c r="Z17" s="585">
        <v>0.68705000000000005</v>
      </c>
      <c r="AA17" s="585">
        <v>0.82128571428999997</v>
      </c>
      <c r="AB17" s="585">
        <v>0.90754999999999997</v>
      </c>
      <c r="AC17" s="585">
        <v>0.80289999999999995</v>
      </c>
      <c r="AD17" s="585">
        <v>0.80009090909000002</v>
      </c>
      <c r="AE17" s="585">
        <v>0.69768181817999997</v>
      </c>
      <c r="AF17" s="585">
        <v>0.76200000000000001</v>
      </c>
      <c r="AG17" s="585">
        <v>0.79733333333</v>
      </c>
      <c r="AH17" s="585">
        <v>0.75477272727</v>
      </c>
      <c r="AI17" s="585">
        <v>0.65564999999999996</v>
      </c>
      <c r="AJ17" s="585">
        <v>0.77360869565000001</v>
      </c>
      <c r="AK17" s="585">
        <v>0.80600000000000005</v>
      </c>
      <c r="AL17" s="585">
        <v>0.77266666666999995</v>
      </c>
      <c r="AM17" s="585">
        <v>0.90100000000000002</v>
      </c>
      <c r="AN17" s="585">
        <v>0.92500000000000004</v>
      </c>
      <c r="AO17" s="585">
        <v>0.87</v>
      </c>
      <c r="AP17" s="585">
        <v>0.84599999999999997</v>
      </c>
      <c r="AQ17" s="585">
        <v>0.746</v>
      </c>
      <c r="AR17" s="585">
        <v>0.75600000000000001</v>
      </c>
      <c r="AS17" s="585">
        <v>0.71099999999999997</v>
      </c>
      <c r="AT17" s="585">
        <v>0.66966666666999997</v>
      </c>
      <c r="AU17" s="585">
        <v>0.68828571428999996</v>
      </c>
      <c r="AV17" s="585">
        <v>0.63817391304000004</v>
      </c>
      <c r="AW17" s="585">
        <v>0.60472222222000005</v>
      </c>
      <c r="AX17" s="585">
        <v>0.64571428571</v>
      </c>
      <c r="AY17" s="585">
        <v>0.62178947368000004</v>
      </c>
      <c r="AZ17" s="908">
        <v>0.61399999999999999</v>
      </c>
      <c r="BA17" s="590">
        <v>0.85502659999999997</v>
      </c>
      <c r="BB17" s="590">
        <v>0.87348530000000002</v>
      </c>
      <c r="BC17" s="590">
        <v>0.84992869999999998</v>
      </c>
      <c r="BD17" s="590">
        <v>0.79654829999999999</v>
      </c>
      <c r="BE17" s="590">
        <v>0.77132369999999995</v>
      </c>
      <c r="BF17" s="590">
        <v>0.73984870000000003</v>
      </c>
      <c r="BG17" s="590">
        <v>0.71785209999999999</v>
      </c>
      <c r="BH17" s="590">
        <v>0.70835360000000003</v>
      </c>
      <c r="BI17" s="590">
        <v>0.71257720000000002</v>
      </c>
      <c r="BJ17" s="590">
        <v>0.73804729999999996</v>
      </c>
      <c r="BK17" s="590">
        <v>0.71696040000000005</v>
      </c>
      <c r="BL17" s="590">
        <v>0.7400236</v>
      </c>
      <c r="BM17" s="590">
        <v>0.73283659999999995</v>
      </c>
      <c r="BN17" s="590">
        <v>0.72822589999999998</v>
      </c>
      <c r="BO17" s="590">
        <v>0.74625059999999999</v>
      </c>
      <c r="BP17" s="590">
        <v>0.74646800000000002</v>
      </c>
      <c r="BQ17" s="590">
        <v>0.75029199999999996</v>
      </c>
      <c r="BR17" s="590">
        <v>0.75355179999999999</v>
      </c>
      <c r="BS17" s="590">
        <v>0.75524690000000005</v>
      </c>
      <c r="BT17" s="590">
        <v>0.74690900000000005</v>
      </c>
      <c r="BU17" s="590">
        <v>0.74733119999999997</v>
      </c>
      <c r="BV17" s="590">
        <v>0.76696070000000005</v>
      </c>
    </row>
    <row r="18" spans="1:74" ht="11.1" customHeight="1" x14ac:dyDescent="0.2">
      <c r="A18" s="321"/>
      <c r="B18" s="381" t="s">
        <v>926</v>
      </c>
      <c r="C18" s="585"/>
      <c r="D18" s="585"/>
      <c r="E18" s="585"/>
      <c r="F18" s="585"/>
      <c r="G18" s="585"/>
      <c r="H18" s="585"/>
      <c r="I18" s="585"/>
      <c r="J18" s="585"/>
      <c r="K18" s="585"/>
      <c r="L18" s="585"/>
      <c r="M18" s="585"/>
      <c r="N18" s="585"/>
      <c r="O18" s="585"/>
      <c r="P18" s="585"/>
      <c r="Q18" s="585"/>
      <c r="R18" s="585"/>
      <c r="S18" s="585"/>
      <c r="T18" s="585"/>
      <c r="U18" s="585"/>
      <c r="V18" s="585"/>
      <c r="W18" s="585"/>
      <c r="X18" s="585"/>
      <c r="Y18" s="585"/>
      <c r="Z18" s="585"/>
      <c r="AA18" s="585"/>
      <c r="AB18" s="585"/>
      <c r="AC18" s="585"/>
      <c r="AD18" s="585"/>
      <c r="AE18" s="585"/>
      <c r="AF18" s="585"/>
      <c r="AG18" s="585"/>
      <c r="AH18" s="585"/>
      <c r="AI18" s="585"/>
      <c r="AJ18" s="585"/>
      <c r="AK18" s="585"/>
      <c r="AL18" s="585"/>
      <c r="AM18" s="585"/>
      <c r="AN18" s="585"/>
      <c r="AO18" s="585"/>
      <c r="AP18" s="585"/>
      <c r="AQ18" s="585"/>
      <c r="AR18" s="585"/>
      <c r="AS18" s="585"/>
      <c r="AT18" s="585"/>
      <c r="AU18" s="585"/>
      <c r="AV18" s="585"/>
      <c r="AW18" s="585"/>
      <c r="AX18" s="585"/>
      <c r="AY18" s="585"/>
      <c r="AZ18" s="908"/>
      <c r="BA18" s="590"/>
      <c r="BB18" s="590"/>
      <c r="BC18" s="590"/>
      <c r="BD18" s="590"/>
      <c r="BE18" s="590"/>
      <c r="BF18" s="590"/>
      <c r="BG18" s="590"/>
      <c r="BH18" s="590"/>
      <c r="BI18" s="590"/>
      <c r="BJ18" s="590"/>
      <c r="BK18" s="590"/>
      <c r="BL18" s="590"/>
      <c r="BM18" s="590"/>
      <c r="BN18" s="590"/>
      <c r="BO18" s="590"/>
      <c r="BP18" s="590"/>
      <c r="BQ18" s="590"/>
      <c r="BR18" s="590"/>
      <c r="BS18" s="590"/>
      <c r="BT18" s="590"/>
      <c r="BU18" s="590"/>
      <c r="BV18" s="590"/>
    </row>
    <row r="19" spans="1:74" ht="11.1" customHeight="1" x14ac:dyDescent="0.2">
      <c r="A19" s="320" t="s">
        <v>1154</v>
      </c>
      <c r="B19" s="383" t="s">
        <v>913</v>
      </c>
      <c r="C19" s="585">
        <v>3.3146</v>
      </c>
      <c r="D19" s="585">
        <v>3.5172500000000002</v>
      </c>
      <c r="E19" s="585">
        <v>4.2217500000000001</v>
      </c>
      <c r="F19" s="585">
        <v>4.1085000000000003</v>
      </c>
      <c r="G19" s="585">
        <v>4.4436</v>
      </c>
      <c r="H19" s="585">
        <v>4.9290000000000003</v>
      </c>
      <c r="I19" s="585">
        <v>4.5592499999999996</v>
      </c>
      <c r="J19" s="585">
        <v>3.9750000000000001</v>
      </c>
      <c r="K19" s="585">
        <v>3.70025</v>
      </c>
      <c r="L19" s="585">
        <v>3.8151999999999999</v>
      </c>
      <c r="M19" s="585">
        <v>3.6850000000000001</v>
      </c>
      <c r="N19" s="585">
        <v>3.21</v>
      </c>
      <c r="O19" s="585">
        <v>3.3391999999999999</v>
      </c>
      <c r="P19" s="585">
        <v>3.3887499999999999</v>
      </c>
      <c r="Q19" s="585">
        <v>3.4220000000000002</v>
      </c>
      <c r="R19" s="585">
        <v>3.6030000000000002</v>
      </c>
      <c r="S19" s="585">
        <v>3.5548000000000002</v>
      </c>
      <c r="T19" s="585">
        <v>3.5710000000000002</v>
      </c>
      <c r="U19" s="585">
        <v>3.597</v>
      </c>
      <c r="V19" s="585">
        <v>3.83975</v>
      </c>
      <c r="W19" s="585">
        <v>3.8359999999999999</v>
      </c>
      <c r="X19" s="585">
        <v>3.6128</v>
      </c>
      <c r="Y19" s="585">
        <v>3.3180000000000001</v>
      </c>
      <c r="Z19" s="585">
        <v>3.1339999999999999</v>
      </c>
      <c r="AA19" s="585">
        <v>3.0754000000000001</v>
      </c>
      <c r="AB19" s="585">
        <v>3.2115</v>
      </c>
      <c r="AC19" s="585">
        <v>3.4255</v>
      </c>
      <c r="AD19" s="585">
        <v>3.6114000000000002</v>
      </c>
      <c r="AE19" s="585">
        <v>3.6030000000000002</v>
      </c>
      <c r="AF19" s="585">
        <v>3.4544999999999999</v>
      </c>
      <c r="AG19" s="585">
        <v>3.4838</v>
      </c>
      <c r="AH19" s="585">
        <v>3.3892500000000001</v>
      </c>
      <c r="AI19" s="585">
        <v>3.2138</v>
      </c>
      <c r="AJ19" s="585">
        <v>3.137</v>
      </c>
      <c r="AK19" s="585">
        <v>3.0527500000000001</v>
      </c>
      <c r="AL19" s="585">
        <v>3.0175999999999998</v>
      </c>
      <c r="AM19" s="585">
        <v>3.0754999999999999</v>
      </c>
      <c r="AN19" s="585">
        <v>3.1207500000000001</v>
      </c>
      <c r="AO19" s="585">
        <v>3.0964</v>
      </c>
      <c r="AP19" s="585">
        <v>3.1712500000000001</v>
      </c>
      <c r="AQ19" s="585">
        <v>3.15</v>
      </c>
      <c r="AR19" s="585">
        <v>3.1501999999999999</v>
      </c>
      <c r="AS19" s="585">
        <v>3.1247500000000001</v>
      </c>
      <c r="AT19" s="585">
        <v>3.1324999999999998</v>
      </c>
      <c r="AU19" s="585">
        <v>3.1656</v>
      </c>
      <c r="AV19" s="585">
        <v>3.0597500000000002</v>
      </c>
      <c r="AW19" s="585">
        <v>3.0495000000000001</v>
      </c>
      <c r="AX19" s="585">
        <v>2.8944000000000001</v>
      </c>
      <c r="AY19" s="585">
        <v>2.8085</v>
      </c>
      <c r="AZ19" s="908">
        <v>2.9075000000000002</v>
      </c>
      <c r="BA19" s="590">
        <v>3.5812010000000001</v>
      </c>
      <c r="BB19" s="590">
        <v>3.7725849999999999</v>
      </c>
      <c r="BC19" s="590">
        <v>3.7387060000000001</v>
      </c>
      <c r="BD19" s="590">
        <v>3.6353960000000001</v>
      </c>
      <c r="BE19" s="590">
        <v>3.5386700000000002</v>
      </c>
      <c r="BF19" s="590">
        <v>3.4106399999999999</v>
      </c>
      <c r="BG19" s="590">
        <v>3.2889650000000001</v>
      </c>
      <c r="BH19" s="590">
        <v>3.1943220000000001</v>
      </c>
      <c r="BI19" s="590">
        <v>3.1055100000000002</v>
      </c>
      <c r="BJ19" s="590">
        <v>3.0417770000000002</v>
      </c>
      <c r="BK19" s="590">
        <v>2.98543</v>
      </c>
      <c r="BL19" s="590">
        <v>3.0214470000000002</v>
      </c>
      <c r="BM19" s="590">
        <v>3.154741</v>
      </c>
      <c r="BN19" s="590">
        <v>3.2620480000000001</v>
      </c>
      <c r="BO19" s="590">
        <v>3.3207059999999999</v>
      </c>
      <c r="BP19" s="590">
        <v>3.3618459999999999</v>
      </c>
      <c r="BQ19" s="590">
        <v>3.3208730000000002</v>
      </c>
      <c r="BR19" s="590">
        <v>3.3006039999999999</v>
      </c>
      <c r="BS19" s="590">
        <v>3.212853</v>
      </c>
      <c r="BT19" s="590">
        <v>3.123434</v>
      </c>
      <c r="BU19" s="590">
        <v>3.0372750000000002</v>
      </c>
      <c r="BV19" s="590">
        <v>2.9549629999999998</v>
      </c>
    </row>
    <row r="20" spans="1:74" ht="11.1" customHeight="1" x14ac:dyDescent="0.2">
      <c r="A20" s="320" t="s">
        <v>1152</v>
      </c>
      <c r="B20" s="383" t="s">
        <v>914</v>
      </c>
      <c r="C20" s="585">
        <v>3.4127999999999998</v>
      </c>
      <c r="D20" s="585">
        <v>3.6110000000000002</v>
      </c>
      <c r="E20" s="585">
        <v>4.3217499999999998</v>
      </c>
      <c r="F20" s="585">
        <v>4.2127499999999998</v>
      </c>
      <c r="G20" s="585">
        <v>4.5449999999999999</v>
      </c>
      <c r="H20" s="585">
        <v>5.0322500000000003</v>
      </c>
      <c r="I20" s="585">
        <v>4.6680000000000001</v>
      </c>
      <c r="J20" s="585">
        <v>4.0873999999999997</v>
      </c>
      <c r="K20" s="585">
        <v>3.8167499999999999</v>
      </c>
      <c r="L20" s="585">
        <v>3.9354</v>
      </c>
      <c r="M20" s="585">
        <v>3.7992499999999998</v>
      </c>
      <c r="N20" s="585">
        <v>3.3235000000000001</v>
      </c>
      <c r="O20" s="585">
        <v>3.4451999999999998</v>
      </c>
      <c r="P20" s="585">
        <v>3.5012500000000002</v>
      </c>
      <c r="Q20" s="585">
        <v>3.5350000000000001</v>
      </c>
      <c r="R20" s="585">
        <v>3.71075</v>
      </c>
      <c r="S20" s="585">
        <v>3.6661999999999999</v>
      </c>
      <c r="T20" s="585">
        <v>3.68425</v>
      </c>
      <c r="U20" s="585">
        <v>3.7124000000000001</v>
      </c>
      <c r="V20" s="585">
        <v>3.95425</v>
      </c>
      <c r="W20" s="585">
        <v>3.9575</v>
      </c>
      <c r="X20" s="585">
        <v>3.742</v>
      </c>
      <c r="Y20" s="585">
        <v>3.4424999999999999</v>
      </c>
      <c r="Z20" s="585">
        <v>3.2570000000000001</v>
      </c>
      <c r="AA20" s="585">
        <v>3.1968000000000001</v>
      </c>
      <c r="AB20" s="585">
        <v>3.3282500000000002</v>
      </c>
      <c r="AC20" s="585">
        <v>3.5415000000000001</v>
      </c>
      <c r="AD20" s="585">
        <v>3.7334000000000001</v>
      </c>
      <c r="AE20" s="585">
        <v>3.72525</v>
      </c>
      <c r="AF20" s="585">
        <v>3.5754999999999999</v>
      </c>
      <c r="AG20" s="585">
        <v>3.6004</v>
      </c>
      <c r="AH20" s="585">
        <v>3.5065</v>
      </c>
      <c r="AI20" s="585">
        <v>3.3384</v>
      </c>
      <c r="AJ20" s="585">
        <v>3.2605</v>
      </c>
      <c r="AK20" s="585">
        <v>3.1752500000000001</v>
      </c>
      <c r="AL20" s="585">
        <v>3.1394000000000002</v>
      </c>
      <c r="AM20" s="585">
        <v>3.19625</v>
      </c>
      <c r="AN20" s="585">
        <v>3.2472500000000002</v>
      </c>
      <c r="AO20" s="585">
        <v>3.2229999999999999</v>
      </c>
      <c r="AP20" s="585">
        <v>3.2985000000000002</v>
      </c>
      <c r="AQ20" s="585">
        <v>3.278</v>
      </c>
      <c r="AR20" s="585">
        <v>3.2764000000000002</v>
      </c>
      <c r="AS20" s="585">
        <v>3.2494999999999998</v>
      </c>
      <c r="AT20" s="585">
        <v>3.2577500000000001</v>
      </c>
      <c r="AU20" s="585">
        <v>3.2934000000000001</v>
      </c>
      <c r="AV20" s="585">
        <v>3.1902499999999998</v>
      </c>
      <c r="AW20" s="585">
        <v>3.1792500000000001</v>
      </c>
      <c r="AX20" s="585">
        <v>3.0238</v>
      </c>
      <c r="AY20" s="585">
        <v>2.9362499999999998</v>
      </c>
      <c r="AZ20" s="908">
        <v>3.03925</v>
      </c>
      <c r="BA20" s="590">
        <v>3.7117309999999999</v>
      </c>
      <c r="BB20" s="590">
        <v>3.9047149999999999</v>
      </c>
      <c r="BC20" s="590">
        <v>3.8696839999999999</v>
      </c>
      <c r="BD20" s="590">
        <v>3.7653340000000002</v>
      </c>
      <c r="BE20" s="590">
        <v>3.67049</v>
      </c>
      <c r="BF20" s="590">
        <v>3.5434920000000001</v>
      </c>
      <c r="BG20" s="590">
        <v>3.423435</v>
      </c>
      <c r="BH20" s="590">
        <v>3.3310819999999999</v>
      </c>
      <c r="BI20" s="590">
        <v>3.2433399999999999</v>
      </c>
      <c r="BJ20" s="590">
        <v>3.18018</v>
      </c>
      <c r="BK20" s="590">
        <v>3.1229300000000002</v>
      </c>
      <c r="BL20" s="590">
        <v>3.156876</v>
      </c>
      <c r="BM20" s="590">
        <v>3.2887740000000001</v>
      </c>
      <c r="BN20" s="590">
        <v>3.3974799999999998</v>
      </c>
      <c r="BO20" s="590">
        <v>3.4548190000000001</v>
      </c>
      <c r="BP20" s="590">
        <v>3.4947970000000002</v>
      </c>
      <c r="BQ20" s="590">
        <v>3.4556049999999998</v>
      </c>
      <c r="BR20" s="590">
        <v>3.436302</v>
      </c>
      <c r="BS20" s="590">
        <v>3.350114</v>
      </c>
      <c r="BT20" s="590">
        <v>3.2629329999999999</v>
      </c>
      <c r="BU20" s="590">
        <v>3.177794</v>
      </c>
      <c r="BV20" s="590">
        <v>3.0959979999999998</v>
      </c>
    </row>
    <row r="21" spans="1:74" ht="11.1" customHeight="1" x14ac:dyDescent="0.2">
      <c r="A21" s="320" t="s">
        <v>1456</v>
      </c>
      <c r="B21" s="383" t="s">
        <v>915</v>
      </c>
      <c r="C21" s="585">
        <v>3.7242000000000002</v>
      </c>
      <c r="D21" s="585">
        <v>4.0322500000000003</v>
      </c>
      <c r="E21" s="585">
        <v>5.1044999999999998</v>
      </c>
      <c r="F21" s="585">
        <v>5.1195000000000004</v>
      </c>
      <c r="G21" s="585">
        <v>5.5709999999999997</v>
      </c>
      <c r="H21" s="585">
        <v>5.7534999999999998</v>
      </c>
      <c r="I21" s="585">
        <v>5.4857500000000003</v>
      </c>
      <c r="J21" s="585">
        <v>5.0132000000000003</v>
      </c>
      <c r="K21" s="585">
        <v>4.9924999999999997</v>
      </c>
      <c r="L21" s="585">
        <v>5.2114000000000003</v>
      </c>
      <c r="M21" s="585">
        <v>5.2549999999999999</v>
      </c>
      <c r="N21" s="585">
        <v>4.7134999999999998</v>
      </c>
      <c r="O21" s="585">
        <v>4.5763999999999996</v>
      </c>
      <c r="P21" s="585">
        <v>4.4132499999999997</v>
      </c>
      <c r="Q21" s="585">
        <v>4.2104999999999997</v>
      </c>
      <c r="R21" s="585">
        <v>4.0990000000000002</v>
      </c>
      <c r="S21" s="585">
        <v>3.915</v>
      </c>
      <c r="T21" s="585">
        <v>3.8017500000000002</v>
      </c>
      <c r="U21" s="585">
        <v>3.8822000000000001</v>
      </c>
      <c r="V21" s="585">
        <v>4.3702500000000004</v>
      </c>
      <c r="W21" s="585">
        <v>4.5627500000000003</v>
      </c>
      <c r="X21" s="585">
        <v>4.5068000000000001</v>
      </c>
      <c r="Y21" s="585">
        <v>4.2537500000000001</v>
      </c>
      <c r="Z21" s="585">
        <v>3.9717500000000001</v>
      </c>
      <c r="AA21" s="585">
        <v>3.8544</v>
      </c>
      <c r="AB21" s="585">
        <v>4.0437500000000002</v>
      </c>
      <c r="AC21" s="585">
        <v>4.0220000000000002</v>
      </c>
      <c r="AD21" s="585">
        <v>4.0022000000000002</v>
      </c>
      <c r="AE21" s="585">
        <v>3.8222499999999999</v>
      </c>
      <c r="AF21" s="585">
        <v>3.722</v>
      </c>
      <c r="AG21" s="585">
        <v>3.8102</v>
      </c>
      <c r="AH21" s="585">
        <v>3.6995</v>
      </c>
      <c r="AI21" s="585">
        <v>3.5577999999999999</v>
      </c>
      <c r="AJ21" s="585">
        <v>3.5852499999999998</v>
      </c>
      <c r="AK21" s="585">
        <v>3.5217499999999999</v>
      </c>
      <c r="AL21" s="585">
        <v>3.4942000000000002</v>
      </c>
      <c r="AM21" s="585">
        <v>3.6342500000000002</v>
      </c>
      <c r="AN21" s="585">
        <v>3.67475</v>
      </c>
      <c r="AO21" s="585">
        <v>3.585</v>
      </c>
      <c r="AP21" s="585">
        <v>3.5665</v>
      </c>
      <c r="AQ21" s="585">
        <v>3.4990000000000001</v>
      </c>
      <c r="AR21" s="585">
        <v>3.5990000000000002</v>
      </c>
      <c r="AS21" s="585">
        <v>3.7785000000000002</v>
      </c>
      <c r="AT21" s="585">
        <v>3.7437499999999999</v>
      </c>
      <c r="AU21" s="585">
        <v>3.7484000000000002</v>
      </c>
      <c r="AV21" s="585">
        <v>3.6785000000000001</v>
      </c>
      <c r="AW21" s="585">
        <v>3.8222499999999999</v>
      </c>
      <c r="AX21" s="585">
        <v>3.6147999999999998</v>
      </c>
      <c r="AY21" s="585">
        <v>3.5225</v>
      </c>
      <c r="AZ21" s="908">
        <v>3.7222499999999998</v>
      </c>
      <c r="BA21" s="590">
        <v>4.4836790000000004</v>
      </c>
      <c r="BB21" s="590">
        <v>4.6670930000000004</v>
      </c>
      <c r="BC21" s="590">
        <v>4.5781400000000003</v>
      </c>
      <c r="BD21" s="590">
        <v>4.3675629999999996</v>
      </c>
      <c r="BE21" s="590">
        <v>4.213203</v>
      </c>
      <c r="BF21" s="590">
        <v>4.1101489999999998</v>
      </c>
      <c r="BG21" s="590">
        <v>4.0332990000000004</v>
      </c>
      <c r="BH21" s="590">
        <v>3.939003</v>
      </c>
      <c r="BI21" s="590">
        <v>3.9175239999999998</v>
      </c>
      <c r="BJ21" s="590">
        <v>3.8888850000000001</v>
      </c>
      <c r="BK21" s="590">
        <v>3.867391</v>
      </c>
      <c r="BL21" s="590">
        <v>3.8375409999999999</v>
      </c>
      <c r="BM21" s="590">
        <v>3.8311769999999998</v>
      </c>
      <c r="BN21" s="590">
        <v>3.760853</v>
      </c>
      <c r="BO21" s="590">
        <v>3.727509</v>
      </c>
      <c r="BP21" s="590">
        <v>3.6983419999999998</v>
      </c>
      <c r="BQ21" s="590">
        <v>3.7102819999999999</v>
      </c>
      <c r="BR21" s="590">
        <v>3.7641749999999998</v>
      </c>
      <c r="BS21" s="590">
        <v>3.8117239999999999</v>
      </c>
      <c r="BT21" s="590">
        <v>3.8032140000000001</v>
      </c>
      <c r="BU21" s="590">
        <v>3.8077220000000001</v>
      </c>
      <c r="BV21" s="590">
        <v>3.7761450000000001</v>
      </c>
    </row>
    <row r="22" spans="1:74" ht="11.1" customHeight="1" x14ac:dyDescent="0.2">
      <c r="A22" s="320" t="s">
        <v>1457</v>
      </c>
      <c r="B22" s="383" t="s">
        <v>916</v>
      </c>
      <c r="C22" s="585">
        <v>3.7759999999999998</v>
      </c>
      <c r="D22" s="585">
        <v>4.0579999999999998</v>
      </c>
      <c r="E22" s="585">
        <v>4.9279999999999999</v>
      </c>
      <c r="F22" s="585">
        <v>5.1429999999999998</v>
      </c>
      <c r="G22" s="585">
        <v>5.9729999999999999</v>
      </c>
      <c r="H22" s="585">
        <v>5.8630000000000004</v>
      </c>
      <c r="I22" s="585">
        <v>5.2560000000000002</v>
      </c>
      <c r="J22" s="585">
        <v>4.9530000000000003</v>
      </c>
      <c r="K22" s="585">
        <v>4.8150000000000004</v>
      </c>
      <c r="L22" s="585">
        <v>5.7859999999999996</v>
      </c>
      <c r="M22" s="585">
        <v>5.24</v>
      </c>
      <c r="N22" s="585">
        <v>4.3440000000000003</v>
      </c>
      <c r="O22" s="585">
        <v>4.3129999999999997</v>
      </c>
      <c r="P22" s="585">
        <v>3.988</v>
      </c>
      <c r="Q22" s="585">
        <v>3.8660000000000001</v>
      </c>
      <c r="R22" s="585">
        <v>3.7090000000000001</v>
      </c>
      <c r="S22" s="585">
        <v>3.423</v>
      </c>
      <c r="T22" s="585">
        <v>3.395</v>
      </c>
      <c r="U22" s="585">
        <v>3.472</v>
      </c>
      <c r="V22" s="585">
        <v>3.819</v>
      </c>
      <c r="W22" s="585">
        <v>4.1509999999999998</v>
      </c>
      <c r="X22" s="585">
        <v>4.0890000000000004</v>
      </c>
      <c r="Y22" s="585">
        <v>4.0110000000000001</v>
      </c>
      <c r="Z22" s="585">
        <v>3.8210000000000002</v>
      </c>
      <c r="AA22" s="585">
        <v>3.766</v>
      </c>
      <c r="AB22" s="585">
        <v>3.8279999999999998</v>
      </c>
      <c r="AC22" s="585">
        <v>3.774</v>
      </c>
      <c r="AD22" s="585">
        <v>3.706</v>
      </c>
      <c r="AE22" s="585">
        <v>3.694</v>
      </c>
      <c r="AF22" s="585">
        <v>3.5760000000000001</v>
      </c>
      <c r="AG22" s="585">
        <v>3.6829999999999998</v>
      </c>
      <c r="AH22" s="585">
        <v>3.5449999999999999</v>
      </c>
      <c r="AI22" s="585">
        <v>3.3940000000000001</v>
      </c>
      <c r="AJ22" s="585">
        <v>3.427</v>
      </c>
      <c r="AK22" s="585">
        <v>3.41</v>
      </c>
      <c r="AL22" s="585">
        <v>3.4580000000000002</v>
      </c>
      <c r="AM22" s="585">
        <v>3.7930000000000001</v>
      </c>
      <c r="AN22" s="585">
        <v>3.827</v>
      </c>
      <c r="AO22" s="585">
        <v>3.625</v>
      </c>
      <c r="AP22" s="585">
        <v>3.5059999999999998</v>
      </c>
      <c r="AQ22" s="585">
        <v>3.4329999999999998</v>
      </c>
      <c r="AR22" s="585">
        <v>3.4630000000000001</v>
      </c>
      <c r="AS22" s="585">
        <v>3.6269999999999998</v>
      </c>
      <c r="AT22" s="585">
        <v>3.58</v>
      </c>
      <c r="AU22" s="585">
        <v>3.5920000000000001</v>
      </c>
      <c r="AV22" s="585">
        <v>3.6595</v>
      </c>
      <c r="AW22" s="585">
        <v>3.7269999999999999</v>
      </c>
      <c r="AX22" s="585">
        <v>3.66</v>
      </c>
      <c r="AY22" s="585">
        <v>3.5790000000000002</v>
      </c>
      <c r="AZ22" s="908">
        <v>3.8340900000000002</v>
      </c>
      <c r="BA22" s="590">
        <v>4.7408039999999998</v>
      </c>
      <c r="BB22" s="590">
        <v>4.6554529999999996</v>
      </c>
      <c r="BC22" s="590">
        <v>4.4137089999999999</v>
      </c>
      <c r="BD22" s="590">
        <v>4.1266749999999996</v>
      </c>
      <c r="BE22" s="590">
        <v>3.9583919999999999</v>
      </c>
      <c r="BF22" s="590">
        <v>3.8446380000000002</v>
      </c>
      <c r="BG22" s="590">
        <v>3.8439960000000002</v>
      </c>
      <c r="BH22" s="590">
        <v>3.8208220000000002</v>
      </c>
      <c r="BI22" s="590">
        <v>3.8092410000000001</v>
      </c>
      <c r="BJ22" s="590">
        <v>3.814778</v>
      </c>
      <c r="BK22" s="590">
        <v>3.741781</v>
      </c>
      <c r="BL22" s="590">
        <v>3.7013980000000002</v>
      </c>
      <c r="BM22" s="590">
        <v>3.6300029999999999</v>
      </c>
      <c r="BN22" s="590">
        <v>3.5155080000000001</v>
      </c>
      <c r="BO22" s="590">
        <v>3.528035</v>
      </c>
      <c r="BP22" s="590">
        <v>3.5147889999999999</v>
      </c>
      <c r="BQ22" s="590">
        <v>3.5239750000000001</v>
      </c>
      <c r="BR22" s="590">
        <v>3.570287</v>
      </c>
      <c r="BS22" s="590">
        <v>3.6849259999999999</v>
      </c>
      <c r="BT22" s="590">
        <v>3.7145860000000002</v>
      </c>
      <c r="BU22" s="590">
        <v>3.6918289999999998</v>
      </c>
      <c r="BV22" s="590">
        <v>3.6614070000000001</v>
      </c>
    </row>
    <row r="23" spans="1:74" ht="11.1" customHeight="1" x14ac:dyDescent="0.2">
      <c r="A23" s="320" t="s">
        <v>1462</v>
      </c>
      <c r="B23" s="383" t="s">
        <v>1461</v>
      </c>
      <c r="C23" s="585">
        <v>2.7370000000000001</v>
      </c>
      <c r="D23" s="585">
        <v>2.8460000000000001</v>
      </c>
      <c r="E23" s="585">
        <v>2.9925000000000002</v>
      </c>
      <c r="F23" s="585" t="s">
        <v>1585</v>
      </c>
      <c r="G23" s="585" t="s">
        <v>1585</v>
      </c>
      <c r="H23" s="585" t="s">
        <v>1585</v>
      </c>
      <c r="I23" s="585" t="s">
        <v>1585</v>
      </c>
      <c r="J23" s="585" t="s">
        <v>1585</v>
      </c>
      <c r="K23" s="585">
        <v>2.661</v>
      </c>
      <c r="L23" s="585">
        <v>2.6637499999999998</v>
      </c>
      <c r="M23" s="585">
        <v>2.6753999999999998</v>
      </c>
      <c r="N23" s="585">
        <v>2.6807500000000002</v>
      </c>
      <c r="O23" s="585">
        <v>2.7007500000000002</v>
      </c>
      <c r="P23" s="585">
        <v>2.7029999999999998</v>
      </c>
      <c r="Q23" s="585">
        <v>2.6840000000000002</v>
      </c>
      <c r="R23" s="585" t="s">
        <v>1585</v>
      </c>
      <c r="S23" s="585" t="s">
        <v>1585</v>
      </c>
      <c r="T23" s="585" t="s">
        <v>1585</v>
      </c>
      <c r="U23" s="585" t="s">
        <v>1585</v>
      </c>
      <c r="V23" s="585" t="s">
        <v>1585</v>
      </c>
      <c r="W23" s="585">
        <v>2.379</v>
      </c>
      <c r="X23" s="585">
        <v>2.3944999999999999</v>
      </c>
      <c r="Y23" s="585">
        <v>2.4247999999999998</v>
      </c>
      <c r="Z23" s="585">
        <v>2.4634999999999998</v>
      </c>
      <c r="AA23" s="585">
        <v>2.5590000000000002</v>
      </c>
      <c r="AB23" s="585">
        <v>2.6077499999999998</v>
      </c>
      <c r="AC23" s="585">
        <v>2.5826666666999998</v>
      </c>
      <c r="AD23" s="585">
        <v>2.5670000000000002</v>
      </c>
      <c r="AE23" s="585">
        <v>2.4750000000000001</v>
      </c>
      <c r="AF23" s="585">
        <v>2.4119999999999999</v>
      </c>
      <c r="AG23" s="585">
        <v>2.3940000000000001</v>
      </c>
      <c r="AH23" s="585">
        <v>2.371</v>
      </c>
      <c r="AI23" s="585">
        <v>2.3690000000000002</v>
      </c>
      <c r="AJ23" s="585">
        <v>2.427</v>
      </c>
      <c r="AK23" s="585">
        <v>2.48325</v>
      </c>
      <c r="AL23" s="585">
        <v>2.5182500000000001</v>
      </c>
      <c r="AM23" s="585">
        <v>2.6812</v>
      </c>
      <c r="AN23" s="585">
        <v>2.7482500000000001</v>
      </c>
      <c r="AO23" s="585">
        <v>2.7136666667</v>
      </c>
      <c r="AP23" s="585">
        <v>2.6414559999999998</v>
      </c>
      <c r="AQ23" s="585">
        <v>2.5213869999999998</v>
      </c>
      <c r="AR23" s="585" t="s">
        <v>1585</v>
      </c>
      <c r="AS23" s="585" t="s">
        <v>1585</v>
      </c>
      <c r="AT23" s="585" t="s">
        <v>1585</v>
      </c>
      <c r="AU23" s="585" t="s">
        <v>1585</v>
      </c>
      <c r="AV23" s="585">
        <v>2.4308000000000001</v>
      </c>
      <c r="AW23" s="585">
        <v>2.4624999999999999</v>
      </c>
      <c r="AX23" s="585">
        <v>2.5369999999999999</v>
      </c>
      <c r="AY23" s="585">
        <v>2.5882499999999999</v>
      </c>
      <c r="AZ23" s="908">
        <v>2.6589999999999998</v>
      </c>
      <c r="BA23" s="590">
        <v>2.7784330000000002</v>
      </c>
      <c r="BB23" s="590" t="s">
        <v>1585</v>
      </c>
      <c r="BC23" s="590" t="s">
        <v>1585</v>
      </c>
      <c r="BD23" s="590" t="s">
        <v>1585</v>
      </c>
      <c r="BE23" s="590" t="s">
        <v>1585</v>
      </c>
      <c r="BF23" s="590" t="s">
        <v>1585</v>
      </c>
      <c r="BG23" s="590" t="s">
        <v>1585</v>
      </c>
      <c r="BH23" s="590">
        <v>2.4966780000000002</v>
      </c>
      <c r="BI23" s="590">
        <v>2.4844460000000002</v>
      </c>
      <c r="BJ23" s="590">
        <v>2.4935079999999998</v>
      </c>
      <c r="BK23" s="590">
        <v>2.4960200000000001</v>
      </c>
      <c r="BL23" s="590">
        <v>2.499876</v>
      </c>
      <c r="BM23" s="590">
        <v>2.49349</v>
      </c>
      <c r="BN23" s="590" t="s">
        <v>1585</v>
      </c>
      <c r="BO23" s="590" t="s">
        <v>1585</v>
      </c>
      <c r="BP23" s="590" t="s">
        <v>1585</v>
      </c>
      <c r="BQ23" s="590" t="s">
        <v>1585</v>
      </c>
      <c r="BR23" s="590" t="s">
        <v>1585</v>
      </c>
      <c r="BS23" s="590" t="s">
        <v>1585</v>
      </c>
      <c r="BT23" s="590">
        <v>2.4126629999999998</v>
      </c>
      <c r="BU23" s="590">
        <v>2.4228779999999999</v>
      </c>
      <c r="BV23" s="590">
        <v>2.4490249999999998</v>
      </c>
    </row>
    <row r="24" spans="1:74" ht="11.1" customHeight="1" x14ac:dyDescent="0.2">
      <c r="A24" s="26"/>
      <c r="B24" s="30" t="s">
        <v>68</v>
      </c>
      <c r="C24" s="372"/>
      <c r="D24" s="372"/>
      <c r="E24" s="372"/>
      <c r="F24" s="372"/>
      <c r="G24" s="372"/>
      <c r="H24" s="372"/>
      <c r="I24" s="372"/>
      <c r="J24" s="372"/>
      <c r="K24" s="372"/>
      <c r="L24" s="372"/>
      <c r="M24" s="372"/>
      <c r="N24" s="372"/>
      <c r="O24" s="372"/>
      <c r="P24" s="372"/>
      <c r="Q24" s="372"/>
      <c r="R24" s="372"/>
      <c r="S24" s="372"/>
      <c r="T24" s="372"/>
      <c r="U24" s="372"/>
      <c r="V24" s="372"/>
      <c r="W24" s="372"/>
      <c r="X24" s="372"/>
      <c r="Y24" s="372"/>
      <c r="Z24" s="372"/>
      <c r="AA24" s="372"/>
      <c r="AB24" s="372"/>
      <c r="AC24" s="372"/>
      <c r="AD24" s="372"/>
      <c r="AE24" s="372"/>
      <c r="AF24" s="372"/>
      <c r="AG24" s="372"/>
      <c r="AH24" s="372"/>
      <c r="AI24" s="372"/>
      <c r="AJ24" s="372"/>
      <c r="AK24" s="372"/>
      <c r="AL24" s="372"/>
      <c r="AM24" s="372"/>
      <c r="AN24" s="372"/>
      <c r="AO24" s="372"/>
      <c r="AP24" s="372"/>
      <c r="AQ24" s="372"/>
      <c r="AR24" s="372"/>
      <c r="AS24" s="372"/>
      <c r="AT24" s="372"/>
      <c r="AU24" s="372"/>
      <c r="AV24" s="372"/>
      <c r="AW24" s="372"/>
      <c r="AX24" s="372"/>
      <c r="AY24" s="372"/>
      <c r="AZ24" s="909"/>
      <c r="BA24" s="376"/>
      <c r="BB24" s="376"/>
      <c r="BC24" s="376"/>
      <c r="BD24" s="376"/>
      <c r="BE24" s="376"/>
      <c r="BF24" s="376"/>
      <c r="BG24" s="376"/>
      <c r="BH24" s="376"/>
      <c r="BI24" s="376"/>
      <c r="BJ24" s="376"/>
      <c r="BK24" s="377"/>
      <c r="BL24" s="376"/>
      <c r="BM24" s="376"/>
      <c r="BN24" s="376"/>
      <c r="BO24" s="376"/>
      <c r="BP24" s="376"/>
      <c r="BQ24" s="376"/>
      <c r="BR24" s="376"/>
      <c r="BS24" s="376"/>
      <c r="BT24" s="376"/>
      <c r="BU24" s="376"/>
      <c r="BV24" s="376"/>
    </row>
    <row r="25" spans="1:74" ht="11.1" customHeight="1" x14ac:dyDescent="0.2">
      <c r="A25" s="29" t="s">
        <v>429</v>
      </c>
      <c r="B25" s="379" t="s">
        <v>927</v>
      </c>
      <c r="C25" s="341">
        <v>4.5464399999999996</v>
      </c>
      <c r="D25" s="341">
        <v>4.86822</v>
      </c>
      <c r="E25" s="341">
        <v>5.0861999999999998</v>
      </c>
      <c r="F25" s="341">
        <v>6.8507999999999996</v>
      </c>
      <c r="G25" s="341">
        <v>8.4493200000000002</v>
      </c>
      <c r="H25" s="341">
        <v>7.9926000000000004</v>
      </c>
      <c r="I25" s="341">
        <v>7.5566399999999998</v>
      </c>
      <c r="J25" s="341">
        <v>9.1447800000000008</v>
      </c>
      <c r="K25" s="341">
        <v>8.1794399999999996</v>
      </c>
      <c r="L25" s="341">
        <v>5.8750799999999996</v>
      </c>
      <c r="M25" s="341">
        <v>5.6570999999999998</v>
      </c>
      <c r="N25" s="341">
        <v>5.7401400000000002</v>
      </c>
      <c r="O25" s="341">
        <v>3.3942600000000001</v>
      </c>
      <c r="P25" s="341">
        <v>2.47044</v>
      </c>
      <c r="Q25" s="341">
        <v>2.39778</v>
      </c>
      <c r="R25" s="341">
        <v>2.2420800000000001</v>
      </c>
      <c r="S25" s="341">
        <v>2.2317</v>
      </c>
      <c r="T25" s="341">
        <v>2.2628400000000002</v>
      </c>
      <c r="U25" s="341">
        <v>2.6469</v>
      </c>
      <c r="V25" s="341">
        <v>2.6780400000000002</v>
      </c>
      <c r="W25" s="341">
        <v>2.7403200000000001</v>
      </c>
      <c r="X25" s="341">
        <v>3.0932400000000002</v>
      </c>
      <c r="Y25" s="341">
        <v>2.81298</v>
      </c>
      <c r="Z25" s="341">
        <v>2.6157599999999999</v>
      </c>
      <c r="AA25" s="341">
        <v>3.30402</v>
      </c>
      <c r="AB25" s="341">
        <v>1.78708</v>
      </c>
      <c r="AC25" s="341">
        <v>1.5481100000000001</v>
      </c>
      <c r="AD25" s="341">
        <v>1.6624000000000001</v>
      </c>
      <c r="AE25" s="341">
        <v>2.20268</v>
      </c>
      <c r="AF25" s="341">
        <v>2.6390600000000002</v>
      </c>
      <c r="AG25" s="341">
        <v>2.1507299999999998</v>
      </c>
      <c r="AH25" s="341">
        <v>2.0676100000000002</v>
      </c>
      <c r="AI25" s="341">
        <v>2.3689200000000001</v>
      </c>
      <c r="AJ25" s="341">
        <v>2.2858000000000001</v>
      </c>
      <c r="AK25" s="341">
        <v>2.20268</v>
      </c>
      <c r="AL25" s="341">
        <v>3.1273900000000001</v>
      </c>
      <c r="AM25" s="341">
        <v>4.2910700000000004</v>
      </c>
      <c r="AN25" s="341">
        <v>4.3534100000000002</v>
      </c>
      <c r="AO25" s="341">
        <v>4.2806800000000003</v>
      </c>
      <c r="AP25" s="341">
        <v>3.5533800000000002</v>
      </c>
      <c r="AQ25" s="341">
        <v>3.2416800000000001</v>
      </c>
      <c r="AR25" s="341">
        <v>3.1377799999999998</v>
      </c>
      <c r="AS25" s="341">
        <v>3.3248000000000002</v>
      </c>
      <c r="AT25" s="341">
        <v>3.0234899999999998</v>
      </c>
      <c r="AU25" s="341">
        <v>3.0858300000000001</v>
      </c>
      <c r="AV25" s="341">
        <v>3.3144100000000001</v>
      </c>
      <c r="AW25" s="341">
        <v>3.9378099999999998</v>
      </c>
      <c r="AX25" s="341">
        <v>4.4261400000000002</v>
      </c>
      <c r="AY25" s="341">
        <v>8.0210799999999995</v>
      </c>
      <c r="AZ25" s="896">
        <v>3.76118</v>
      </c>
      <c r="BA25" s="352">
        <v>3.1390549999999999</v>
      </c>
      <c r="BB25" s="352">
        <v>3.1902900000000001</v>
      </c>
      <c r="BC25" s="352">
        <v>3.2093850000000002</v>
      </c>
      <c r="BD25" s="352">
        <v>3.269682</v>
      </c>
      <c r="BE25" s="352">
        <v>3.4129610000000001</v>
      </c>
      <c r="BF25" s="352">
        <v>3.473398</v>
      </c>
      <c r="BG25" s="352">
        <v>3.4823059999999999</v>
      </c>
      <c r="BH25" s="352">
        <v>3.5744579999999999</v>
      </c>
      <c r="BI25" s="352">
        <v>3.8447809999999998</v>
      </c>
      <c r="BJ25" s="352">
        <v>4.4763929999999998</v>
      </c>
      <c r="BK25" s="352">
        <v>4.7258190000000004</v>
      </c>
      <c r="BL25" s="352">
        <v>4.2342259999999996</v>
      </c>
      <c r="BM25" s="352">
        <v>3.9533559999999999</v>
      </c>
      <c r="BN25" s="352">
        <v>3.6284649999999998</v>
      </c>
      <c r="BO25" s="352">
        <v>3.639192</v>
      </c>
      <c r="BP25" s="352">
        <v>3.7186439999999998</v>
      </c>
      <c r="BQ25" s="352">
        <v>3.8154590000000002</v>
      </c>
      <c r="BR25" s="352">
        <v>3.8394620000000002</v>
      </c>
      <c r="BS25" s="352">
        <v>3.8526410000000002</v>
      </c>
      <c r="BT25" s="352">
        <v>3.9172039999999999</v>
      </c>
      <c r="BU25" s="352">
        <v>4.0454600000000003</v>
      </c>
      <c r="BV25" s="352">
        <v>4.627815</v>
      </c>
    </row>
    <row r="26" spans="1:74" ht="11.1" customHeight="1" x14ac:dyDescent="0.2">
      <c r="A26" s="29" t="s">
        <v>69</v>
      </c>
      <c r="B26" s="379" t="s">
        <v>928</v>
      </c>
      <c r="C26" s="341">
        <v>4.38</v>
      </c>
      <c r="D26" s="341">
        <v>4.6900000000000004</v>
      </c>
      <c r="E26" s="341">
        <v>4.9000000000000004</v>
      </c>
      <c r="F26" s="341">
        <v>6.6</v>
      </c>
      <c r="G26" s="341">
        <v>8.14</v>
      </c>
      <c r="H26" s="341">
        <v>7.7</v>
      </c>
      <c r="I26" s="341">
        <v>7.28</v>
      </c>
      <c r="J26" s="341">
        <v>8.81</v>
      </c>
      <c r="K26" s="341">
        <v>7.88</v>
      </c>
      <c r="L26" s="341">
        <v>5.66</v>
      </c>
      <c r="M26" s="341">
        <v>5.45</v>
      </c>
      <c r="N26" s="341">
        <v>5.53</v>
      </c>
      <c r="O26" s="341">
        <v>3.27</v>
      </c>
      <c r="P26" s="341">
        <v>2.38</v>
      </c>
      <c r="Q26" s="341">
        <v>2.31</v>
      </c>
      <c r="R26" s="341">
        <v>2.16</v>
      </c>
      <c r="S26" s="341">
        <v>2.15</v>
      </c>
      <c r="T26" s="341">
        <v>2.1800000000000002</v>
      </c>
      <c r="U26" s="341">
        <v>2.5499999999999998</v>
      </c>
      <c r="V26" s="341">
        <v>2.58</v>
      </c>
      <c r="W26" s="341">
        <v>2.64</v>
      </c>
      <c r="X26" s="341">
        <v>2.98</v>
      </c>
      <c r="Y26" s="341">
        <v>2.71</v>
      </c>
      <c r="Z26" s="341">
        <v>2.52</v>
      </c>
      <c r="AA26" s="341">
        <v>3.18</v>
      </c>
      <c r="AB26" s="341">
        <v>1.72</v>
      </c>
      <c r="AC26" s="341">
        <v>1.49</v>
      </c>
      <c r="AD26" s="341">
        <v>1.6</v>
      </c>
      <c r="AE26" s="341">
        <v>2.12</v>
      </c>
      <c r="AF26" s="341">
        <v>2.54</v>
      </c>
      <c r="AG26" s="341">
        <v>2.0699999999999998</v>
      </c>
      <c r="AH26" s="341">
        <v>1.99</v>
      </c>
      <c r="AI26" s="341">
        <v>2.2799999999999998</v>
      </c>
      <c r="AJ26" s="341">
        <v>2.2000000000000002</v>
      </c>
      <c r="AK26" s="341">
        <v>2.12</v>
      </c>
      <c r="AL26" s="341">
        <v>3.01</v>
      </c>
      <c r="AM26" s="341">
        <v>4.13</v>
      </c>
      <c r="AN26" s="341">
        <v>4.1900000000000004</v>
      </c>
      <c r="AO26" s="341">
        <v>4.12</v>
      </c>
      <c r="AP26" s="341">
        <v>3.42</v>
      </c>
      <c r="AQ26" s="341">
        <v>3.12</v>
      </c>
      <c r="AR26" s="341">
        <v>3.02</v>
      </c>
      <c r="AS26" s="341">
        <v>3.2</v>
      </c>
      <c r="AT26" s="341">
        <v>2.91</v>
      </c>
      <c r="AU26" s="341">
        <v>2.97</v>
      </c>
      <c r="AV26" s="341">
        <v>3.19</v>
      </c>
      <c r="AW26" s="341">
        <v>3.79</v>
      </c>
      <c r="AX26" s="341">
        <v>4.26</v>
      </c>
      <c r="AY26" s="341">
        <v>7.72</v>
      </c>
      <c r="AZ26" s="896">
        <v>3.62</v>
      </c>
      <c r="BA26" s="352">
        <v>3.0212270000000001</v>
      </c>
      <c r="BB26" s="352">
        <v>3.0705390000000001</v>
      </c>
      <c r="BC26" s="352">
        <v>3.0889169999999999</v>
      </c>
      <c r="BD26" s="352">
        <v>3.1469510000000001</v>
      </c>
      <c r="BE26" s="352">
        <v>3.2848519999999999</v>
      </c>
      <c r="BF26" s="352">
        <v>3.3430200000000001</v>
      </c>
      <c r="BG26" s="352">
        <v>3.351594</v>
      </c>
      <c r="BH26" s="352">
        <v>3.4402870000000001</v>
      </c>
      <c r="BI26" s="352">
        <v>3.7004630000000001</v>
      </c>
      <c r="BJ26" s="352">
        <v>4.3083669999999996</v>
      </c>
      <c r="BK26" s="352">
        <v>4.5484299999999998</v>
      </c>
      <c r="BL26" s="352">
        <v>4.0752899999999999</v>
      </c>
      <c r="BM26" s="352">
        <v>3.8049629999999999</v>
      </c>
      <c r="BN26" s="352">
        <v>3.4922659999999999</v>
      </c>
      <c r="BO26" s="352">
        <v>3.5025909999999998</v>
      </c>
      <c r="BP26" s="352">
        <v>3.5790609999999998</v>
      </c>
      <c r="BQ26" s="352">
        <v>3.6722419999999998</v>
      </c>
      <c r="BR26" s="352">
        <v>3.695344</v>
      </c>
      <c r="BS26" s="352">
        <v>3.7080280000000001</v>
      </c>
      <c r="BT26" s="352">
        <v>3.770168</v>
      </c>
      <c r="BU26" s="352">
        <v>3.8936099999999998</v>
      </c>
      <c r="BV26" s="352">
        <v>4.4541050000000002</v>
      </c>
    </row>
    <row r="27" spans="1:74" ht="11.1" customHeight="1" x14ac:dyDescent="0.2">
      <c r="A27" s="29"/>
      <c r="B27" s="382" t="s">
        <v>929</v>
      </c>
      <c r="C27" s="344"/>
      <c r="D27" s="344"/>
      <c r="E27" s="344"/>
      <c r="F27" s="344"/>
      <c r="G27" s="344"/>
      <c r="H27" s="344"/>
      <c r="I27" s="344"/>
      <c r="J27" s="344"/>
      <c r="K27" s="344"/>
      <c r="L27" s="344"/>
      <c r="M27" s="344"/>
      <c r="N27" s="344"/>
      <c r="O27" s="344"/>
      <c r="P27" s="344"/>
      <c r="Q27" s="344"/>
      <c r="R27" s="344"/>
      <c r="S27" s="344"/>
      <c r="T27" s="344"/>
      <c r="U27" s="344"/>
      <c r="V27" s="344"/>
      <c r="W27" s="344"/>
      <c r="X27" s="344"/>
      <c r="Y27" s="344"/>
      <c r="Z27" s="344"/>
      <c r="AA27" s="344"/>
      <c r="AB27" s="344"/>
      <c r="AC27" s="344"/>
      <c r="AD27" s="344"/>
      <c r="AE27" s="344"/>
      <c r="AF27" s="344"/>
      <c r="AG27" s="344"/>
      <c r="AH27" s="344"/>
      <c r="AI27" s="344"/>
      <c r="AJ27" s="344"/>
      <c r="AK27" s="344"/>
      <c r="AL27" s="344"/>
      <c r="AM27" s="344"/>
      <c r="AN27" s="344"/>
      <c r="AO27" s="344"/>
      <c r="AP27" s="344"/>
      <c r="AQ27" s="344"/>
      <c r="AR27" s="344"/>
      <c r="AS27" s="344"/>
      <c r="AT27" s="344"/>
      <c r="AU27" s="344"/>
      <c r="AV27" s="344"/>
      <c r="AW27" s="344"/>
      <c r="AX27" s="344"/>
      <c r="AY27" s="344"/>
      <c r="AZ27" s="899"/>
      <c r="BA27" s="355"/>
      <c r="BB27" s="355"/>
      <c r="BC27" s="355"/>
      <c r="BD27" s="355"/>
      <c r="BE27" s="355"/>
      <c r="BF27" s="355"/>
      <c r="BG27" s="355"/>
      <c r="BH27" s="355"/>
      <c r="BI27" s="355"/>
      <c r="BJ27" s="355"/>
      <c r="BK27" s="355"/>
      <c r="BL27" s="355"/>
      <c r="BM27" s="355"/>
      <c r="BN27" s="355"/>
      <c r="BO27" s="355"/>
      <c r="BP27" s="355"/>
      <c r="BQ27" s="355"/>
      <c r="BR27" s="355"/>
      <c r="BS27" s="355"/>
      <c r="BT27" s="355"/>
      <c r="BU27" s="355"/>
      <c r="BV27" s="355"/>
    </row>
    <row r="28" spans="1:74" ht="11.1" customHeight="1" x14ac:dyDescent="0.2">
      <c r="A28" s="29" t="s">
        <v>381</v>
      </c>
      <c r="B28" s="384" t="s">
        <v>20</v>
      </c>
      <c r="C28" s="341">
        <v>6.49</v>
      </c>
      <c r="D28" s="341">
        <v>7.34</v>
      </c>
      <c r="E28" s="341">
        <v>6.2</v>
      </c>
      <c r="F28" s="341">
        <v>6.7</v>
      </c>
      <c r="G28" s="341">
        <v>8.11</v>
      </c>
      <c r="H28" s="341">
        <v>9.34</v>
      </c>
      <c r="I28" s="341">
        <v>7.89</v>
      </c>
      <c r="J28" s="341">
        <v>9.44</v>
      </c>
      <c r="K28" s="341">
        <v>9.6199999999999992</v>
      </c>
      <c r="L28" s="341">
        <v>7.18</v>
      </c>
      <c r="M28" s="341">
        <v>6.76</v>
      </c>
      <c r="N28" s="341">
        <v>8.08</v>
      </c>
      <c r="O28" s="341">
        <v>7.2</v>
      </c>
      <c r="P28" s="341">
        <v>5.94</v>
      </c>
      <c r="Q28" s="341">
        <v>5</v>
      </c>
      <c r="R28" s="341">
        <v>4.03</v>
      </c>
      <c r="S28" s="341">
        <v>3.54</v>
      </c>
      <c r="T28" s="341">
        <v>3.53</v>
      </c>
      <c r="U28" s="341">
        <v>3.84</v>
      </c>
      <c r="V28" s="341">
        <v>3.79</v>
      </c>
      <c r="W28" s="341">
        <v>3.84</v>
      </c>
      <c r="X28" s="341">
        <v>4.0599999999999996</v>
      </c>
      <c r="Y28" s="341">
        <v>4.3499999999999996</v>
      </c>
      <c r="Z28" s="341">
        <v>4.4800000000000004</v>
      </c>
      <c r="AA28" s="341">
        <v>5.24</v>
      </c>
      <c r="AB28" s="341">
        <v>4.97</v>
      </c>
      <c r="AC28" s="341">
        <v>3.9</v>
      </c>
      <c r="AD28" s="341">
        <v>3.48</v>
      </c>
      <c r="AE28" s="341">
        <v>3.31</v>
      </c>
      <c r="AF28" s="341">
        <v>3.85</v>
      </c>
      <c r="AG28" s="341">
        <v>3.74</v>
      </c>
      <c r="AH28" s="341">
        <v>3.22</v>
      </c>
      <c r="AI28" s="341">
        <v>3.4</v>
      </c>
      <c r="AJ28" s="341">
        <v>3.94</v>
      </c>
      <c r="AK28" s="341">
        <v>4.04</v>
      </c>
      <c r="AL28" s="341">
        <v>5.21</v>
      </c>
      <c r="AM28" s="341">
        <v>6.03</v>
      </c>
      <c r="AN28" s="341">
        <v>5.92</v>
      </c>
      <c r="AO28" s="341">
        <v>5.67</v>
      </c>
      <c r="AP28" s="341">
        <v>5.31</v>
      </c>
      <c r="AQ28" s="341">
        <v>4.6900000000000004</v>
      </c>
      <c r="AR28" s="341">
        <v>4.6500000000000004</v>
      </c>
      <c r="AS28" s="341">
        <v>4.63</v>
      </c>
      <c r="AT28" s="341">
        <v>4.46</v>
      </c>
      <c r="AU28" s="341">
        <v>4.41</v>
      </c>
      <c r="AV28" s="341">
        <v>4.55</v>
      </c>
      <c r="AW28" s="341">
        <v>5.33</v>
      </c>
      <c r="AX28" s="341">
        <v>6.37</v>
      </c>
      <c r="AY28" s="341">
        <v>8.2126009999999994</v>
      </c>
      <c r="AZ28" s="896">
        <v>6.0203040000000003</v>
      </c>
      <c r="BA28" s="352">
        <v>4.4725669999999997</v>
      </c>
      <c r="BB28" s="352">
        <v>4.1249630000000002</v>
      </c>
      <c r="BC28" s="352">
        <v>3.9246279999999998</v>
      </c>
      <c r="BD28" s="352">
        <v>4.0661069999999997</v>
      </c>
      <c r="BE28" s="352">
        <v>3.9985970000000002</v>
      </c>
      <c r="BF28" s="352">
        <v>4.0183179999999998</v>
      </c>
      <c r="BG28" s="352">
        <v>4.13598</v>
      </c>
      <c r="BH28" s="352">
        <v>4.1999300000000002</v>
      </c>
      <c r="BI28" s="352">
        <v>4.570392</v>
      </c>
      <c r="BJ28" s="352">
        <v>5.4537069999999996</v>
      </c>
      <c r="BK28" s="352">
        <v>5.7729939999999997</v>
      </c>
      <c r="BL28" s="352">
        <v>5.681279</v>
      </c>
      <c r="BM28" s="352">
        <v>4.7956589999999997</v>
      </c>
      <c r="BN28" s="352">
        <v>4.4007490000000002</v>
      </c>
      <c r="BO28" s="352">
        <v>4.2519850000000003</v>
      </c>
      <c r="BP28" s="352">
        <v>4.438923</v>
      </c>
      <c r="BQ28" s="352">
        <v>4.3519839999999999</v>
      </c>
      <c r="BR28" s="352">
        <v>4.3538319999999997</v>
      </c>
      <c r="BS28" s="352">
        <v>4.4789589999999997</v>
      </c>
      <c r="BT28" s="352">
        <v>4.5194159999999997</v>
      </c>
      <c r="BU28" s="352">
        <v>4.791188</v>
      </c>
      <c r="BV28" s="352">
        <v>5.6298599999999999</v>
      </c>
    </row>
    <row r="29" spans="1:74" ht="11.1" customHeight="1" x14ac:dyDescent="0.2">
      <c r="A29" s="29" t="s">
        <v>371</v>
      </c>
      <c r="B29" s="384" t="s">
        <v>4</v>
      </c>
      <c r="C29" s="341">
        <v>9.7799999999999994</v>
      </c>
      <c r="D29" s="341">
        <v>10.039999999999999</v>
      </c>
      <c r="E29" s="341">
        <v>10.220000000000001</v>
      </c>
      <c r="F29" s="341">
        <v>10.61</v>
      </c>
      <c r="G29" s="341">
        <v>12.09</v>
      </c>
      <c r="H29" s="341">
        <v>13.44</v>
      </c>
      <c r="I29" s="341">
        <v>13.51</v>
      </c>
      <c r="J29" s="341">
        <v>14.14</v>
      </c>
      <c r="K29" s="341">
        <v>14.55</v>
      </c>
      <c r="L29" s="341">
        <v>12.85</v>
      </c>
      <c r="M29" s="341">
        <v>11.89</v>
      </c>
      <c r="N29" s="341">
        <v>11.97</v>
      </c>
      <c r="O29" s="341">
        <v>12.56</v>
      </c>
      <c r="P29" s="341">
        <v>12.11</v>
      </c>
      <c r="Q29" s="341">
        <v>11.05</v>
      </c>
      <c r="R29" s="341">
        <v>10.51</v>
      </c>
      <c r="S29" s="341">
        <v>10.56</v>
      </c>
      <c r="T29" s="341">
        <v>10.81</v>
      </c>
      <c r="U29" s="341">
        <v>10.98</v>
      </c>
      <c r="V29" s="341">
        <v>11.19</v>
      </c>
      <c r="W29" s="341">
        <v>11</v>
      </c>
      <c r="X29" s="341">
        <v>10.18</v>
      </c>
      <c r="Y29" s="341">
        <v>9.76</v>
      </c>
      <c r="Z29" s="341">
        <v>9.91</v>
      </c>
      <c r="AA29" s="341">
        <v>9.5</v>
      </c>
      <c r="AB29" s="341">
        <v>10.029999999999999</v>
      </c>
      <c r="AC29" s="341">
        <v>9.99</v>
      </c>
      <c r="AD29" s="341">
        <v>9.93</v>
      </c>
      <c r="AE29" s="341">
        <v>10.35</v>
      </c>
      <c r="AF29" s="341">
        <v>10.7</v>
      </c>
      <c r="AG29" s="341">
        <v>11.08</v>
      </c>
      <c r="AH29" s="341">
        <v>10.75</v>
      </c>
      <c r="AI29" s="341">
        <v>10.78</v>
      </c>
      <c r="AJ29" s="341">
        <v>10.43</v>
      </c>
      <c r="AK29" s="341">
        <v>10.1</v>
      </c>
      <c r="AL29" s="341">
        <v>9.82</v>
      </c>
      <c r="AM29" s="341">
        <v>9.8800000000000008</v>
      </c>
      <c r="AN29" s="341">
        <v>10.32</v>
      </c>
      <c r="AO29" s="341">
        <v>11.12</v>
      </c>
      <c r="AP29" s="341">
        <v>11.48</v>
      </c>
      <c r="AQ29" s="341">
        <v>11.8</v>
      </c>
      <c r="AR29" s="341">
        <v>12.17</v>
      </c>
      <c r="AS29" s="341">
        <v>12.65</v>
      </c>
      <c r="AT29" s="341">
        <v>12.42</v>
      </c>
      <c r="AU29" s="341">
        <v>12.13</v>
      </c>
      <c r="AV29" s="341">
        <v>11.29</v>
      </c>
      <c r="AW29" s="341">
        <v>10.75</v>
      </c>
      <c r="AX29" s="341">
        <v>10.95</v>
      </c>
      <c r="AY29" s="341">
        <v>11.433949999999999</v>
      </c>
      <c r="AZ29" s="896">
        <v>11.11073</v>
      </c>
      <c r="BA29" s="352">
        <v>11.06367</v>
      </c>
      <c r="BB29" s="352">
        <v>10.792289999999999</v>
      </c>
      <c r="BC29" s="352">
        <v>11.227320000000001</v>
      </c>
      <c r="BD29" s="352">
        <v>11.45776</v>
      </c>
      <c r="BE29" s="352">
        <v>11.32536</v>
      </c>
      <c r="BF29" s="352">
        <v>11.23752</v>
      </c>
      <c r="BG29" s="352">
        <v>11.11229</v>
      </c>
      <c r="BH29" s="352">
        <v>10.103759999999999</v>
      </c>
      <c r="BI29" s="352">
        <v>9.5784970000000005</v>
      </c>
      <c r="BJ29" s="352">
        <v>9.6430980000000002</v>
      </c>
      <c r="BK29" s="352">
        <v>9.7559249999999995</v>
      </c>
      <c r="BL29" s="352">
        <v>9.8218049999999995</v>
      </c>
      <c r="BM29" s="352">
        <v>9.9376280000000001</v>
      </c>
      <c r="BN29" s="352">
        <v>10.001049999999999</v>
      </c>
      <c r="BO29" s="352">
        <v>10.52136</v>
      </c>
      <c r="BP29" s="352">
        <v>10.91568</v>
      </c>
      <c r="BQ29" s="352">
        <v>10.908200000000001</v>
      </c>
      <c r="BR29" s="352">
        <v>10.97944</v>
      </c>
      <c r="BS29" s="352">
        <v>10.92221</v>
      </c>
      <c r="BT29" s="352">
        <v>10.099880000000001</v>
      </c>
      <c r="BU29" s="352">
        <v>9.5878189999999996</v>
      </c>
      <c r="BV29" s="352">
        <v>9.6928540000000005</v>
      </c>
    </row>
    <row r="30" spans="1:74" ht="11.1" customHeight="1" x14ac:dyDescent="0.2">
      <c r="A30" s="29" t="s">
        <v>257</v>
      </c>
      <c r="B30" s="384" t="s">
        <v>3</v>
      </c>
      <c r="C30" s="341">
        <v>12.04</v>
      </c>
      <c r="D30" s="341">
        <v>12.15</v>
      </c>
      <c r="E30" s="341">
        <v>12.94</v>
      </c>
      <c r="F30" s="341">
        <v>13.97</v>
      </c>
      <c r="G30" s="341">
        <v>17.68</v>
      </c>
      <c r="H30" s="341">
        <v>22.41</v>
      </c>
      <c r="I30" s="341">
        <v>24.57</v>
      </c>
      <c r="J30" s="341">
        <v>25.39</v>
      </c>
      <c r="K30" s="341">
        <v>24.52</v>
      </c>
      <c r="L30" s="341">
        <v>18.62</v>
      </c>
      <c r="M30" s="341">
        <v>15.56</v>
      </c>
      <c r="N30" s="341">
        <v>14.66</v>
      </c>
      <c r="O30" s="341">
        <v>15.56</v>
      </c>
      <c r="P30" s="341">
        <v>15.15</v>
      </c>
      <c r="Q30" s="341">
        <v>13.88</v>
      </c>
      <c r="R30" s="341">
        <v>14.54</v>
      </c>
      <c r="S30" s="341">
        <v>16.86</v>
      </c>
      <c r="T30" s="341">
        <v>20.309999999999999</v>
      </c>
      <c r="U30" s="341">
        <v>22.18</v>
      </c>
      <c r="V30" s="341">
        <v>23.41</v>
      </c>
      <c r="W30" s="341">
        <v>22.05</v>
      </c>
      <c r="X30" s="341">
        <v>16.850000000000001</v>
      </c>
      <c r="Y30" s="341">
        <v>13.47</v>
      </c>
      <c r="Z30" s="341">
        <v>13.03</v>
      </c>
      <c r="AA30" s="341">
        <v>11.89</v>
      </c>
      <c r="AB30" s="341">
        <v>13.14</v>
      </c>
      <c r="AC30" s="341">
        <v>13.66</v>
      </c>
      <c r="AD30" s="341">
        <v>14.32</v>
      </c>
      <c r="AE30" s="341">
        <v>17.670000000000002</v>
      </c>
      <c r="AF30" s="341">
        <v>20.72</v>
      </c>
      <c r="AG30" s="341">
        <v>22.78</v>
      </c>
      <c r="AH30" s="341">
        <v>23.22</v>
      </c>
      <c r="AI30" s="341">
        <v>22.46</v>
      </c>
      <c r="AJ30" s="341">
        <v>18.38</v>
      </c>
      <c r="AK30" s="341">
        <v>14.79</v>
      </c>
      <c r="AL30" s="341">
        <v>12.85</v>
      </c>
      <c r="AM30" s="341">
        <v>12.44</v>
      </c>
      <c r="AN30" s="341">
        <v>12.97</v>
      </c>
      <c r="AO30" s="341">
        <v>14.62</v>
      </c>
      <c r="AP30" s="341">
        <v>16.170000000000002</v>
      </c>
      <c r="AQ30" s="341">
        <v>19.239999999999998</v>
      </c>
      <c r="AR30" s="341">
        <v>23.26</v>
      </c>
      <c r="AS30" s="341">
        <v>25.41</v>
      </c>
      <c r="AT30" s="341">
        <v>26.25</v>
      </c>
      <c r="AU30" s="341">
        <v>24.71</v>
      </c>
      <c r="AV30" s="341">
        <v>19.309999999999999</v>
      </c>
      <c r="AW30" s="341">
        <v>15.07</v>
      </c>
      <c r="AX30" s="341">
        <v>14.09</v>
      </c>
      <c r="AY30" s="341">
        <v>13.65916</v>
      </c>
      <c r="AZ30" s="896">
        <v>13.921860000000001</v>
      </c>
      <c r="BA30" s="352">
        <v>14.17582</v>
      </c>
      <c r="BB30" s="352">
        <v>14.501749999999999</v>
      </c>
      <c r="BC30" s="352">
        <v>17.143180000000001</v>
      </c>
      <c r="BD30" s="352">
        <v>20.45298</v>
      </c>
      <c r="BE30" s="352">
        <v>22.056260000000002</v>
      </c>
      <c r="BF30" s="352">
        <v>22.64527</v>
      </c>
      <c r="BG30" s="352">
        <v>21.318259999999999</v>
      </c>
      <c r="BH30" s="352">
        <v>16.650189999999998</v>
      </c>
      <c r="BI30" s="352">
        <v>13.46302</v>
      </c>
      <c r="BJ30" s="352">
        <v>12.70011</v>
      </c>
      <c r="BK30" s="352">
        <v>12.480930000000001</v>
      </c>
      <c r="BL30" s="352">
        <v>12.903689999999999</v>
      </c>
      <c r="BM30" s="352">
        <v>13.456469999999999</v>
      </c>
      <c r="BN30" s="352">
        <v>13.92853</v>
      </c>
      <c r="BO30" s="352">
        <v>16.62087</v>
      </c>
      <c r="BP30" s="352">
        <v>19.965669999999999</v>
      </c>
      <c r="BQ30" s="352">
        <v>21.68479</v>
      </c>
      <c r="BR30" s="352">
        <v>22.40652</v>
      </c>
      <c r="BS30" s="352">
        <v>21.21547</v>
      </c>
      <c r="BT30" s="352">
        <v>16.662500000000001</v>
      </c>
      <c r="BU30" s="352">
        <v>13.509919999999999</v>
      </c>
      <c r="BV30" s="352">
        <v>12.7539</v>
      </c>
    </row>
    <row r="31" spans="1:74" ht="11.1" customHeight="1" x14ac:dyDescent="0.2">
      <c r="A31" s="26"/>
      <c r="B31" s="30" t="s">
        <v>539</v>
      </c>
      <c r="C31" s="372"/>
      <c r="D31" s="372"/>
      <c r="E31" s="372"/>
      <c r="F31" s="372"/>
      <c r="G31" s="372"/>
      <c r="H31" s="372"/>
      <c r="I31" s="372"/>
      <c r="J31" s="372"/>
      <c r="K31" s="372"/>
      <c r="L31" s="372"/>
      <c r="M31" s="372"/>
      <c r="N31" s="372"/>
      <c r="O31" s="372"/>
      <c r="P31" s="372"/>
      <c r="Q31" s="372"/>
      <c r="R31" s="372"/>
      <c r="S31" s="372"/>
      <c r="T31" s="372"/>
      <c r="U31" s="372"/>
      <c r="V31" s="372"/>
      <c r="W31" s="372"/>
      <c r="X31" s="372"/>
      <c r="Y31" s="372"/>
      <c r="Z31" s="372"/>
      <c r="AA31" s="372"/>
      <c r="AB31" s="372"/>
      <c r="AC31" s="372"/>
      <c r="AD31" s="372"/>
      <c r="AE31" s="372"/>
      <c r="AF31" s="372"/>
      <c r="AG31" s="372"/>
      <c r="AH31" s="372"/>
      <c r="AI31" s="372"/>
      <c r="AJ31" s="372"/>
      <c r="AK31" s="372"/>
      <c r="AL31" s="372"/>
      <c r="AM31" s="372"/>
      <c r="AN31" s="372"/>
      <c r="AO31" s="372"/>
      <c r="AP31" s="372"/>
      <c r="AQ31" s="372"/>
      <c r="AR31" s="372"/>
      <c r="AS31" s="372"/>
      <c r="AT31" s="372"/>
      <c r="AU31" s="372"/>
      <c r="AV31" s="372"/>
      <c r="AW31" s="372"/>
      <c r="AX31" s="372"/>
      <c r="AY31" s="372"/>
      <c r="AZ31" s="909"/>
      <c r="BA31" s="376"/>
      <c r="BB31" s="376"/>
      <c r="BC31" s="376"/>
      <c r="BD31" s="376"/>
      <c r="BE31" s="376"/>
      <c r="BF31" s="376"/>
      <c r="BG31" s="376"/>
      <c r="BH31" s="376"/>
      <c r="BI31" s="376"/>
      <c r="BJ31" s="376"/>
      <c r="BK31" s="376"/>
      <c r="BL31" s="376"/>
      <c r="BM31" s="376"/>
      <c r="BN31" s="376"/>
      <c r="BO31" s="376"/>
      <c r="BP31" s="376"/>
      <c r="BQ31" s="376"/>
      <c r="BR31" s="376"/>
      <c r="BS31" s="376"/>
      <c r="BT31" s="376"/>
      <c r="BU31" s="376"/>
      <c r="BV31" s="376"/>
    </row>
    <row r="32" spans="1:74" ht="11.1" customHeight="1" x14ac:dyDescent="0.2">
      <c r="A32" s="26"/>
      <c r="B32" s="381" t="s">
        <v>930</v>
      </c>
      <c r="C32" s="372"/>
      <c r="D32" s="372"/>
      <c r="E32" s="372"/>
      <c r="F32" s="372"/>
      <c r="G32" s="372"/>
      <c r="H32" s="372"/>
      <c r="I32" s="372"/>
      <c r="J32" s="372"/>
      <c r="K32" s="372"/>
      <c r="L32" s="372"/>
      <c r="M32" s="372"/>
      <c r="N32" s="372"/>
      <c r="O32" s="372"/>
      <c r="P32" s="372"/>
      <c r="Q32" s="372"/>
      <c r="R32" s="372"/>
      <c r="S32" s="372"/>
      <c r="T32" s="372"/>
      <c r="U32" s="372"/>
      <c r="V32" s="372"/>
      <c r="W32" s="372"/>
      <c r="X32" s="372"/>
      <c r="Y32" s="372"/>
      <c r="Z32" s="372"/>
      <c r="AA32" s="372"/>
      <c r="AB32" s="372"/>
      <c r="AC32" s="372"/>
      <c r="AD32" s="372"/>
      <c r="AE32" s="372"/>
      <c r="AF32" s="372"/>
      <c r="AG32" s="372"/>
      <c r="AH32" s="372"/>
      <c r="AI32" s="372"/>
      <c r="AJ32" s="372"/>
      <c r="AK32" s="372"/>
      <c r="AL32" s="372"/>
      <c r="AM32" s="372"/>
      <c r="AN32" s="372"/>
      <c r="AO32" s="372"/>
      <c r="AP32" s="372"/>
      <c r="AQ32" s="372"/>
      <c r="AR32" s="372"/>
      <c r="AS32" s="372"/>
      <c r="AT32" s="372"/>
      <c r="AU32" s="372"/>
      <c r="AV32" s="372"/>
      <c r="AW32" s="372"/>
      <c r="AX32" s="372"/>
      <c r="AY32" s="372"/>
      <c r="AZ32" s="909"/>
      <c r="BA32" s="376"/>
      <c r="BB32" s="376"/>
      <c r="BC32" s="376"/>
      <c r="BD32" s="376"/>
      <c r="BE32" s="376"/>
      <c r="BF32" s="376"/>
      <c r="BG32" s="376"/>
      <c r="BH32" s="376"/>
      <c r="BI32" s="376"/>
      <c r="BJ32" s="376"/>
      <c r="BK32" s="376"/>
      <c r="BL32" s="376"/>
      <c r="BM32" s="376"/>
      <c r="BN32" s="376"/>
      <c r="BO32" s="376"/>
      <c r="BP32" s="376"/>
      <c r="BQ32" s="376"/>
      <c r="BR32" s="376"/>
      <c r="BS32" s="376"/>
      <c r="BT32" s="376"/>
      <c r="BU32" s="376"/>
      <c r="BV32" s="376"/>
    </row>
    <row r="33" spans="1:74" ht="11.1" customHeight="1" x14ac:dyDescent="0.2">
      <c r="A33" s="29" t="s">
        <v>254</v>
      </c>
      <c r="B33" s="383" t="s">
        <v>473</v>
      </c>
      <c r="C33" s="341">
        <v>2.1999997519000001</v>
      </c>
      <c r="D33" s="341">
        <v>2.1699923609999998</v>
      </c>
      <c r="E33" s="341">
        <v>2.1519612245999999</v>
      </c>
      <c r="F33" s="341">
        <v>2.1814958866</v>
      </c>
      <c r="G33" s="341">
        <v>2.2321288404000001</v>
      </c>
      <c r="H33" s="341">
        <v>2.3155552371999999</v>
      </c>
      <c r="I33" s="341">
        <v>2.4693298204</v>
      </c>
      <c r="J33" s="341">
        <v>2.5065243406</v>
      </c>
      <c r="K33" s="341">
        <v>2.5078223408000002</v>
      </c>
      <c r="L33" s="341">
        <v>2.4609091750999998</v>
      </c>
      <c r="M33" s="341">
        <v>2.4777312747</v>
      </c>
      <c r="N33" s="341">
        <v>2.6450427794000002</v>
      </c>
      <c r="O33" s="341">
        <v>2.5903686218000002</v>
      </c>
      <c r="P33" s="341">
        <v>2.5892527438999999</v>
      </c>
      <c r="Q33" s="341">
        <v>2.4979914435000001</v>
      </c>
      <c r="R33" s="341">
        <v>2.4713572313999999</v>
      </c>
      <c r="S33" s="341">
        <v>2.5092990619000002</v>
      </c>
      <c r="T33" s="341">
        <v>2.4623011391</v>
      </c>
      <c r="U33" s="341">
        <v>2.4738063500999998</v>
      </c>
      <c r="V33" s="341">
        <v>2.4908998937</v>
      </c>
      <c r="W33" s="341">
        <v>2.5303277523999999</v>
      </c>
      <c r="X33" s="341">
        <v>2.5308087511999999</v>
      </c>
      <c r="Y33" s="341">
        <v>2.5057355774999999</v>
      </c>
      <c r="Z33" s="341">
        <v>2.4743834294</v>
      </c>
      <c r="AA33" s="341">
        <v>2.4806339994000002</v>
      </c>
      <c r="AB33" s="341">
        <v>2.4818840379</v>
      </c>
      <c r="AC33" s="341">
        <v>2.4990102975999999</v>
      </c>
      <c r="AD33" s="341">
        <v>2.5358311646999998</v>
      </c>
      <c r="AE33" s="341">
        <v>2.5624787641000002</v>
      </c>
      <c r="AF33" s="341">
        <v>2.5077763424000001</v>
      </c>
      <c r="AG33" s="341">
        <v>2.4719804123000002</v>
      </c>
      <c r="AH33" s="341">
        <v>2.4424824922999999</v>
      </c>
      <c r="AI33" s="341">
        <v>2.4158504054000001</v>
      </c>
      <c r="AJ33" s="341">
        <v>2.4734106157000002</v>
      </c>
      <c r="AK33" s="341">
        <v>2.4189353316000002</v>
      </c>
      <c r="AL33" s="341">
        <v>2.4001598331</v>
      </c>
      <c r="AM33" s="341">
        <v>2.4074516031000002</v>
      </c>
      <c r="AN33" s="341">
        <v>2.4218919803999999</v>
      </c>
      <c r="AO33" s="341">
        <v>2.4480426473999999</v>
      </c>
      <c r="AP33" s="341">
        <v>2.4750664440999999</v>
      </c>
      <c r="AQ33" s="341">
        <v>2.4976897628999999</v>
      </c>
      <c r="AR33" s="341">
        <v>2.4556935038000001</v>
      </c>
      <c r="AS33" s="341">
        <v>2.4038538293</v>
      </c>
      <c r="AT33" s="341">
        <v>2.4052350316000002</v>
      </c>
      <c r="AU33" s="341">
        <v>2.4085215382</v>
      </c>
      <c r="AV33" s="341">
        <v>2.3886597709999999</v>
      </c>
      <c r="AW33" s="341">
        <v>2.3943675542</v>
      </c>
      <c r="AX33" s="341">
        <v>2.3848649649999998</v>
      </c>
      <c r="AY33" s="341">
        <v>2.3944079999999999</v>
      </c>
      <c r="AZ33" s="896">
        <v>2.3811230000000001</v>
      </c>
      <c r="BA33" s="352">
        <v>2.3626990000000001</v>
      </c>
      <c r="BB33" s="352">
        <v>2.361669</v>
      </c>
      <c r="BC33" s="352">
        <v>2.3646790000000002</v>
      </c>
      <c r="BD33" s="352">
        <v>2.3534280000000001</v>
      </c>
      <c r="BE33" s="352">
        <v>2.358225</v>
      </c>
      <c r="BF33" s="352">
        <v>2.365059</v>
      </c>
      <c r="BG33" s="352">
        <v>2.3588719999999999</v>
      </c>
      <c r="BH33" s="352">
        <v>2.3405390000000001</v>
      </c>
      <c r="BI33" s="352">
        <v>2.342956</v>
      </c>
      <c r="BJ33" s="352">
        <v>2.3593639999999998</v>
      </c>
      <c r="BK33" s="352">
        <v>2.3669959999999999</v>
      </c>
      <c r="BL33" s="352">
        <v>2.3599399999999999</v>
      </c>
      <c r="BM33" s="352">
        <v>2.3603700000000001</v>
      </c>
      <c r="BN33" s="352">
        <v>2.3673190000000002</v>
      </c>
      <c r="BO33" s="352">
        <v>2.370485</v>
      </c>
      <c r="BP33" s="352">
        <v>2.3563860000000001</v>
      </c>
      <c r="BQ33" s="352">
        <v>2.3587280000000002</v>
      </c>
      <c r="BR33" s="352">
        <v>2.3632620000000002</v>
      </c>
      <c r="BS33" s="352">
        <v>2.3552870000000001</v>
      </c>
      <c r="BT33" s="352">
        <v>2.3362340000000001</v>
      </c>
      <c r="BU33" s="352">
        <v>2.3392710000000001</v>
      </c>
      <c r="BV33" s="352">
        <v>2.3559570000000001</v>
      </c>
    </row>
    <row r="34" spans="1:74" ht="11.1" customHeight="1" x14ac:dyDescent="0.2">
      <c r="A34" s="29" t="s">
        <v>256</v>
      </c>
      <c r="B34" s="383" t="s">
        <v>917</v>
      </c>
      <c r="C34" s="341">
        <v>6.5615685707000004</v>
      </c>
      <c r="D34" s="341">
        <v>5.9972804982000003</v>
      </c>
      <c r="E34" s="341">
        <v>5.0999950249000001</v>
      </c>
      <c r="F34" s="341">
        <v>6.2112152114999999</v>
      </c>
      <c r="G34" s="341">
        <v>7.5658022316000002</v>
      </c>
      <c r="H34" s="341">
        <v>8.0109598412</v>
      </c>
      <c r="I34" s="341">
        <v>7.5251204563999998</v>
      </c>
      <c r="J34" s="341">
        <v>9.0036781665000003</v>
      </c>
      <c r="K34" s="341">
        <v>8.1459769853000008</v>
      </c>
      <c r="L34" s="341">
        <v>5.8016812475000004</v>
      </c>
      <c r="M34" s="341">
        <v>5.7086230943</v>
      </c>
      <c r="N34" s="341">
        <v>8.9206060783000005</v>
      </c>
      <c r="O34" s="341">
        <v>7.0480798877000002</v>
      </c>
      <c r="P34" s="341">
        <v>4.3766906663</v>
      </c>
      <c r="Q34" s="341">
        <v>3.3688401705</v>
      </c>
      <c r="R34" s="341">
        <v>2.6996565491000002</v>
      </c>
      <c r="S34" s="341">
        <v>2.5466016362000001</v>
      </c>
      <c r="T34" s="341">
        <v>2.5965598186999999</v>
      </c>
      <c r="U34" s="341">
        <v>2.9999010815</v>
      </c>
      <c r="V34" s="341">
        <v>2.9442115459</v>
      </c>
      <c r="W34" s="341">
        <v>2.8748364672000002</v>
      </c>
      <c r="X34" s="341">
        <v>2.9244336025000002</v>
      </c>
      <c r="Y34" s="341">
        <v>3.3889108793</v>
      </c>
      <c r="Z34" s="341">
        <v>3.2818352851000001</v>
      </c>
      <c r="AA34" s="341">
        <v>4.8608804644000001</v>
      </c>
      <c r="AB34" s="341">
        <v>2.9022368507</v>
      </c>
      <c r="AC34" s="341">
        <v>2.1884128342000002</v>
      </c>
      <c r="AD34" s="341">
        <v>2.047106334</v>
      </c>
      <c r="AE34" s="341">
        <v>2.2880624256000002</v>
      </c>
      <c r="AF34" s="341">
        <v>2.6821510191</v>
      </c>
      <c r="AG34" s="341">
        <v>2.5068160717999999</v>
      </c>
      <c r="AH34" s="341">
        <v>2.2496043330000002</v>
      </c>
      <c r="AI34" s="341">
        <v>2.3651181378000001</v>
      </c>
      <c r="AJ34" s="341">
        <v>2.6065868264000001</v>
      </c>
      <c r="AK34" s="341">
        <v>2.633446819</v>
      </c>
      <c r="AL34" s="341">
        <v>3.8545030258000001</v>
      </c>
      <c r="AM34" s="341">
        <v>5.8751660674000004</v>
      </c>
      <c r="AN34" s="341">
        <v>4.8104435451000001</v>
      </c>
      <c r="AO34" s="341">
        <v>4.1730048768000003</v>
      </c>
      <c r="AP34" s="341">
        <v>3.5806145393</v>
      </c>
      <c r="AQ34" s="341">
        <v>3.2834531185000002</v>
      </c>
      <c r="AR34" s="341">
        <v>3.3355905506000001</v>
      </c>
      <c r="AS34" s="341">
        <v>3.5245461805999998</v>
      </c>
      <c r="AT34" s="341">
        <v>3.1676547364999998</v>
      </c>
      <c r="AU34" s="341">
        <v>3.0409609649</v>
      </c>
      <c r="AV34" s="341">
        <v>3.0820126627</v>
      </c>
      <c r="AW34" s="341">
        <v>3.8880261140000001</v>
      </c>
      <c r="AX34" s="341">
        <v>5.0377258979999997</v>
      </c>
      <c r="AY34" s="341">
        <v>8.3703839999999996</v>
      </c>
      <c r="AZ34" s="896">
        <v>4.1435269999999997</v>
      </c>
      <c r="BA34" s="352">
        <v>3.3647580000000001</v>
      </c>
      <c r="BB34" s="352">
        <v>3.313936</v>
      </c>
      <c r="BC34" s="352">
        <v>3.2476950000000002</v>
      </c>
      <c r="BD34" s="352">
        <v>3.176218</v>
      </c>
      <c r="BE34" s="352">
        <v>3.2970100000000002</v>
      </c>
      <c r="BF34" s="352">
        <v>3.3494790000000001</v>
      </c>
      <c r="BG34" s="352">
        <v>3.3249040000000001</v>
      </c>
      <c r="BH34" s="352">
        <v>3.5449809999999999</v>
      </c>
      <c r="BI34" s="352">
        <v>3.911197</v>
      </c>
      <c r="BJ34" s="352">
        <v>4.6816589999999998</v>
      </c>
      <c r="BK34" s="352">
        <v>5.0572160000000004</v>
      </c>
      <c r="BL34" s="352">
        <v>4.5477150000000002</v>
      </c>
      <c r="BM34" s="352">
        <v>4.1310969999999996</v>
      </c>
      <c r="BN34" s="352">
        <v>3.7145549999999998</v>
      </c>
      <c r="BO34" s="352">
        <v>3.6457190000000002</v>
      </c>
      <c r="BP34" s="352">
        <v>3.5860880000000002</v>
      </c>
      <c r="BQ34" s="352">
        <v>3.6484860000000001</v>
      </c>
      <c r="BR34" s="352">
        <v>3.657883</v>
      </c>
      <c r="BS34" s="352">
        <v>3.6346690000000001</v>
      </c>
      <c r="BT34" s="352">
        <v>3.831073</v>
      </c>
      <c r="BU34" s="352">
        <v>4.0680870000000002</v>
      </c>
      <c r="BV34" s="352">
        <v>4.7809660000000003</v>
      </c>
    </row>
    <row r="35" spans="1:74" ht="11.1" customHeight="1" x14ac:dyDescent="0.2">
      <c r="A35" s="29" t="s">
        <v>255</v>
      </c>
      <c r="B35" s="383" t="s">
        <v>918</v>
      </c>
      <c r="C35" s="341">
        <v>15.49</v>
      </c>
      <c r="D35" s="341">
        <v>16.489999999999998</v>
      </c>
      <c r="E35" s="341">
        <v>20.329999999999998</v>
      </c>
      <c r="F35" s="341">
        <v>25.06</v>
      </c>
      <c r="G35" s="341">
        <v>26.15</v>
      </c>
      <c r="H35" s="341">
        <v>26.3</v>
      </c>
      <c r="I35" s="341">
        <v>30.36</v>
      </c>
      <c r="J35" s="341">
        <v>25.72</v>
      </c>
      <c r="K35" s="341">
        <v>23.76</v>
      </c>
      <c r="L35" s="341">
        <v>21.76</v>
      </c>
      <c r="M35" s="341">
        <v>23.74</v>
      </c>
      <c r="N35" s="341">
        <v>19.86</v>
      </c>
      <c r="O35" s="341">
        <v>19.440000000000001</v>
      </c>
      <c r="P35" s="341">
        <v>18.559999999999999</v>
      </c>
      <c r="Q35" s="341">
        <v>19.920000000000002</v>
      </c>
      <c r="R35" s="341">
        <v>18.77</v>
      </c>
      <c r="S35" s="341">
        <v>18.11</v>
      </c>
      <c r="T35" s="341">
        <v>16.82</v>
      </c>
      <c r="U35" s="341">
        <v>16.739999999999998</v>
      </c>
      <c r="V35" s="341">
        <v>19.03</v>
      </c>
      <c r="W35" s="341">
        <v>22.2</v>
      </c>
      <c r="X35" s="341">
        <v>21.47</v>
      </c>
      <c r="Y35" s="341">
        <v>20.75</v>
      </c>
      <c r="Z35" s="341">
        <v>20.25</v>
      </c>
      <c r="AA35" s="341">
        <v>18.22</v>
      </c>
      <c r="AB35" s="341">
        <v>18.940000000000001</v>
      </c>
      <c r="AC35" s="341">
        <v>19.670000000000002</v>
      </c>
      <c r="AD35" s="341">
        <v>19.239999999999998</v>
      </c>
      <c r="AE35" s="341">
        <v>18.809999999999999</v>
      </c>
      <c r="AF35" s="341">
        <v>17.68</v>
      </c>
      <c r="AG35" s="341">
        <v>18.149999999999999</v>
      </c>
      <c r="AH35" s="341">
        <v>18.23</v>
      </c>
      <c r="AI35" s="341">
        <v>17.079999999999998</v>
      </c>
      <c r="AJ35" s="341">
        <v>15.76</v>
      </c>
      <c r="AK35" s="341">
        <v>16.25</v>
      </c>
      <c r="AL35" s="341">
        <v>16.43</v>
      </c>
      <c r="AM35" s="341">
        <v>16.07</v>
      </c>
      <c r="AN35" s="341">
        <v>17.059999999999999</v>
      </c>
      <c r="AO35" s="341">
        <v>15.83</v>
      </c>
      <c r="AP35" s="341">
        <v>15.6</v>
      </c>
      <c r="AQ35" s="341">
        <v>15.05</v>
      </c>
      <c r="AR35" s="341">
        <v>15.04</v>
      </c>
      <c r="AS35" s="341">
        <v>16.16</v>
      </c>
      <c r="AT35" s="341">
        <v>16.12</v>
      </c>
      <c r="AU35" s="341">
        <v>15.34</v>
      </c>
      <c r="AV35" s="341">
        <v>15.67</v>
      </c>
      <c r="AW35" s="341">
        <v>15.413669166</v>
      </c>
      <c r="AX35" s="341">
        <v>15.022028433999999</v>
      </c>
      <c r="AY35" s="341">
        <v>13.744070000000001</v>
      </c>
      <c r="AZ35" s="896">
        <v>13.361039999999999</v>
      </c>
      <c r="BA35" s="352">
        <v>14.96163</v>
      </c>
      <c r="BB35" s="352">
        <v>18.224900000000002</v>
      </c>
      <c r="BC35" s="352">
        <v>18.359919999999999</v>
      </c>
      <c r="BD35" s="352">
        <v>18.317219999999999</v>
      </c>
      <c r="BE35" s="352">
        <v>17.054459999999999</v>
      </c>
      <c r="BF35" s="352">
        <v>15.88021</v>
      </c>
      <c r="BG35" s="352">
        <v>14.9764</v>
      </c>
      <c r="BH35" s="352">
        <v>14.28459</v>
      </c>
      <c r="BI35" s="352">
        <v>13.8636</v>
      </c>
      <c r="BJ35" s="352">
        <v>14.09445</v>
      </c>
      <c r="BK35" s="352">
        <v>14.10341</v>
      </c>
      <c r="BL35" s="352">
        <v>13.384919999999999</v>
      </c>
      <c r="BM35" s="352">
        <v>13.557980000000001</v>
      </c>
      <c r="BN35" s="352">
        <v>14.07499</v>
      </c>
      <c r="BO35" s="352">
        <v>13.409750000000001</v>
      </c>
      <c r="BP35" s="352">
        <v>13.67296</v>
      </c>
      <c r="BQ35" s="352">
        <v>13.259880000000001</v>
      </c>
      <c r="BR35" s="352">
        <v>12.88312</v>
      </c>
      <c r="BS35" s="352">
        <v>12.759969999999999</v>
      </c>
      <c r="BT35" s="352">
        <v>12.688980000000001</v>
      </c>
      <c r="BU35" s="352">
        <v>12.588710000000001</v>
      </c>
      <c r="BV35" s="352">
        <v>12.93023</v>
      </c>
    </row>
    <row r="36" spans="1:74" ht="11.1" customHeight="1" x14ac:dyDescent="0.2">
      <c r="A36" s="29" t="s">
        <v>7</v>
      </c>
      <c r="B36" s="383" t="s">
        <v>919</v>
      </c>
      <c r="C36" s="341">
        <v>20.100000000000001</v>
      </c>
      <c r="D36" s="341">
        <v>20.79</v>
      </c>
      <c r="E36" s="341">
        <v>25.68</v>
      </c>
      <c r="F36" s="341">
        <v>28.32</v>
      </c>
      <c r="G36" s="341">
        <v>30.12</v>
      </c>
      <c r="H36" s="341">
        <v>33.020000000000003</v>
      </c>
      <c r="I36" s="341">
        <v>27.38</v>
      </c>
      <c r="J36" s="341">
        <v>26.9</v>
      </c>
      <c r="K36" s="341">
        <v>25.57</v>
      </c>
      <c r="L36" s="341">
        <v>27.81</v>
      </c>
      <c r="M36" s="341">
        <v>29.28</v>
      </c>
      <c r="N36" s="341">
        <v>23.17</v>
      </c>
      <c r="O36" s="341">
        <v>24.09</v>
      </c>
      <c r="P36" s="341">
        <v>23.1</v>
      </c>
      <c r="Q36" s="341">
        <v>21.42</v>
      </c>
      <c r="R36" s="341">
        <v>20.9</v>
      </c>
      <c r="S36" s="341">
        <v>19.87</v>
      </c>
      <c r="T36" s="341">
        <v>19.21</v>
      </c>
      <c r="U36" s="341">
        <v>19.84</v>
      </c>
      <c r="V36" s="341">
        <v>23</v>
      </c>
      <c r="W36" s="341">
        <v>24.18</v>
      </c>
      <c r="X36" s="341">
        <v>24.23</v>
      </c>
      <c r="Y36" s="341">
        <v>21.75</v>
      </c>
      <c r="Z36" s="341">
        <v>20.74</v>
      </c>
      <c r="AA36" s="341">
        <v>19.64</v>
      </c>
      <c r="AB36" s="341">
        <v>20.84</v>
      </c>
      <c r="AC36" s="341">
        <v>20.6</v>
      </c>
      <c r="AD36" s="341">
        <v>20.84</v>
      </c>
      <c r="AE36" s="341">
        <v>19.440000000000001</v>
      </c>
      <c r="AF36" s="341">
        <v>18.62</v>
      </c>
      <c r="AG36" s="341">
        <v>19.57</v>
      </c>
      <c r="AH36" s="341">
        <v>18.37</v>
      </c>
      <c r="AI36" s="341">
        <v>17.79</v>
      </c>
      <c r="AJ36" s="341">
        <v>17.32</v>
      </c>
      <c r="AK36" s="341">
        <v>18.850000000000001</v>
      </c>
      <c r="AL36" s="341">
        <v>17.670000000000002</v>
      </c>
      <c r="AM36" s="341">
        <v>18.899999999999999</v>
      </c>
      <c r="AN36" s="341">
        <v>18.420000000000002</v>
      </c>
      <c r="AO36" s="341">
        <v>17.420000000000002</v>
      </c>
      <c r="AP36" s="341">
        <v>17.899999999999999</v>
      </c>
      <c r="AQ36" s="341">
        <v>16.75</v>
      </c>
      <c r="AR36" s="341">
        <v>17.64</v>
      </c>
      <c r="AS36" s="341">
        <v>18.39</v>
      </c>
      <c r="AT36" s="341">
        <v>17.809999999999999</v>
      </c>
      <c r="AU36" s="341">
        <v>18.13</v>
      </c>
      <c r="AV36" s="341">
        <v>18.100000000000001</v>
      </c>
      <c r="AW36" s="341">
        <v>18.296347034</v>
      </c>
      <c r="AX36" s="341">
        <v>17.331479615999999</v>
      </c>
      <c r="AY36" s="341">
        <v>17.155950000000001</v>
      </c>
      <c r="AZ36" s="896">
        <v>18.39038</v>
      </c>
      <c r="BA36" s="352">
        <v>24.645800000000001</v>
      </c>
      <c r="BB36" s="352">
        <v>25.432120000000001</v>
      </c>
      <c r="BC36" s="352">
        <v>24.040330000000001</v>
      </c>
      <c r="BD36" s="352">
        <v>22.660409999999999</v>
      </c>
      <c r="BE36" s="352">
        <v>21.90944</v>
      </c>
      <c r="BF36" s="352">
        <v>20.954979999999999</v>
      </c>
      <c r="BG36" s="352">
        <v>20.288219999999999</v>
      </c>
      <c r="BH36" s="352">
        <v>19.748889999999999</v>
      </c>
      <c r="BI36" s="352">
        <v>19.94708</v>
      </c>
      <c r="BJ36" s="352">
        <v>19.40963</v>
      </c>
      <c r="BK36" s="352">
        <v>19.067430000000002</v>
      </c>
      <c r="BL36" s="352">
        <v>18.738790000000002</v>
      </c>
      <c r="BM36" s="352">
        <v>18.944710000000001</v>
      </c>
      <c r="BN36" s="352">
        <v>18.360209999999999</v>
      </c>
      <c r="BO36" s="352">
        <v>17.82414</v>
      </c>
      <c r="BP36" s="352">
        <v>17.925149999999999</v>
      </c>
      <c r="BQ36" s="352">
        <v>18.375170000000001</v>
      </c>
      <c r="BR36" s="352">
        <v>18.554849999999998</v>
      </c>
      <c r="BS36" s="352">
        <v>18.72542</v>
      </c>
      <c r="BT36" s="352">
        <v>18.728200000000001</v>
      </c>
      <c r="BU36" s="352">
        <v>18.971170000000001</v>
      </c>
      <c r="BV36" s="352">
        <v>18.330780000000001</v>
      </c>
    </row>
    <row r="37" spans="1:74" ht="11.1" customHeight="1" x14ac:dyDescent="0.2">
      <c r="A37" s="29"/>
      <c r="B37" s="381" t="s">
        <v>931</v>
      </c>
      <c r="C37" s="344"/>
      <c r="D37" s="344"/>
      <c r="E37" s="344"/>
      <c r="F37" s="344"/>
      <c r="G37" s="344"/>
      <c r="H37" s="344"/>
      <c r="I37" s="344"/>
      <c r="J37" s="344"/>
      <c r="K37" s="344"/>
      <c r="L37" s="344"/>
      <c r="M37" s="344"/>
      <c r="N37" s="344"/>
      <c r="O37" s="344"/>
      <c r="P37" s="344"/>
      <c r="Q37" s="344"/>
      <c r="R37" s="344"/>
      <c r="S37" s="344"/>
      <c r="T37" s="344"/>
      <c r="U37" s="344"/>
      <c r="V37" s="344"/>
      <c r="W37" s="344"/>
      <c r="X37" s="344"/>
      <c r="Y37" s="344"/>
      <c r="Z37" s="344"/>
      <c r="AA37" s="344"/>
      <c r="AB37" s="344"/>
      <c r="AC37" s="344"/>
      <c r="AD37" s="344"/>
      <c r="AE37" s="344"/>
      <c r="AF37" s="344"/>
      <c r="AG37" s="344"/>
      <c r="AH37" s="344"/>
      <c r="AI37" s="344"/>
      <c r="AJ37" s="344"/>
      <c r="AK37" s="344"/>
      <c r="AL37" s="344"/>
      <c r="AM37" s="344"/>
      <c r="AN37" s="344"/>
      <c r="AO37" s="344"/>
      <c r="AP37" s="344"/>
      <c r="AQ37" s="344"/>
      <c r="AR37" s="344"/>
      <c r="AS37" s="344"/>
      <c r="AT37" s="344"/>
      <c r="AU37" s="344"/>
      <c r="AV37" s="344"/>
      <c r="AW37" s="344"/>
      <c r="AX37" s="344"/>
      <c r="AY37" s="344"/>
      <c r="AZ37" s="899"/>
      <c r="BA37" s="355"/>
      <c r="BB37" s="355"/>
      <c r="BC37" s="355"/>
      <c r="BD37" s="355"/>
      <c r="BE37" s="355"/>
      <c r="BF37" s="355"/>
      <c r="BG37" s="355"/>
      <c r="BH37" s="355"/>
      <c r="BI37" s="355"/>
      <c r="BJ37" s="355"/>
      <c r="BK37" s="355"/>
      <c r="BL37" s="355"/>
      <c r="BM37" s="355"/>
      <c r="BN37" s="355"/>
      <c r="BO37" s="355"/>
      <c r="BP37" s="355"/>
      <c r="BQ37" s="355"/>
      <c r="BR37" s="355"/>
      <c r="BS37" s="355"/>
      <c r="BT37" s="355"/>
      <c r="BU37" s="355"/>
      <c r="BV37" s="355"/>
    </row>
    <row r="38" spans="1:74" ht="11.1" customHeight="1" x14ac:dyDescent="0.2">
      <c r="A38" s="29" t="s">
        <v>1</v>
      </c>
      <c r="B38" s="384" t="s">
        <v>20</v>
      </c>
      <c r="C38" s="341">
        <v>7.19</v>
      </c>
      <c r="D38" s="341">
        <v>7.28</v>
      </c>
      <c r="E38" s="341">
        <v>7.37</v>
      </c>
      <c r="F38" s="341">
        <v>7.7</v>
      </c>
      <c r="G38" s="341">
        <v>8.25</v>
      </c>
      <c r="H38" s="341">
        <v>8.85</v>
      </c>
      <c r="I38" s="341">
        <v>9.31</v>
      </c>
      <c r="J38" s="341">
        <v>9.3800000000000008</v>
      </c>
      <c r="K38" s="341">
        <v>9.06</v>
      </c>
      <c r="L38" s="341">
        <v>8.4499999999999993</v>
      </c>
      <c r="M38" s="341">
        <v>8.14</v>
      </c>
      <c r="N38" s="341">
        <v>8.5</v>
      </c>
      <c r="O38" s="341">
        <v>8.18</v>
      </c>
      <c r="P38" s="341">
        <v>8.01</v>
      </c>
      <c r="Q38" s="341">
        <v>7.8</v>
      </c>
      <c r="R38" s="341">
        <v>7.51</v>
      </c>
      <c r="S38" s="341">
        <v>7.64</v>
      </c>
      <c r="T38" s="341">
        <v>8.11</v>
      </c>
      <c r="U38" s="341">
        <v>8.36</v>
      </c>
      <c r="V38" s="341">
        <v>8.9</v>
      </c>
      <c r="W38" s="341">
        <v>8.43</v>
      </c>
      <c r="X38" s="341">
        <v>8.01</v>
      </c>
      <c r="Y38" s="341">
        <v>7.79</v>
      </c>
      <c r="Z38" s="341">
        <v>7.61</v>
      </c>
      <c r="AA38" s="341">
        <v>8.07</v>
      </c>
      <c r="AB38" s="341">
        <v>7.76</v>
      </c>
      <c r="AC38" s="341">
        <v>7.68</v>
      </c>
      <c r="AD38" s="341">
        <v>7.79</v>
      </c>
      <c r="AE38" s="341">
        <v>7.87</v>
      </c>
      <c r="AF38" s="341">
        <v>8.41</v>
      </c>
      <c r="AG38" s="341">
        <v>8.73</v>
      </c>
      <c r="AH38" s="341">
        <v>8.67</v>
      </c>
      <c r="AI38" s="341">
        <v>8.4499999999999993</v>
      </c>
      <c r="AJ38" s="341">
        <v>8.11</v>
      </c>
      <c r="AK38" s="341">
        <v>7.85</v>
      </c>
      <c r="AL38" s="341">
        <v>7.96</v>
      </c>
      <c r="AM38" s="341">
        <v>8.32</v>
      </c>
      <c r="AN38" s="341">
        <v>8.2100000000000009</v>
      </c>
      <c r="AO38" s="341">
        <v>8.23</v>
      </c>
      <c r="AP38" s="341">
        <v>8.16</v>
      </c>
      <c r="AQ38" s="341">
        <v>8.26</v>
      </c>
      <c r="AR38" s="341">
        <v>8.8699999999999992</v>
      </c>
      <c r="AS38" s="341">
        <v>9.31</v>
      </c>
      <c r="AT38" s="341">
        <v>9.06</v>
      </c>
      <c r="AU38" s="341">
        <v>9.02</v>
      </c>
      <c r="AV38" s="341">
        <v>8.65</v>
      </c>
      <c r="AW38" s="341">
        <v>8.44</v>
      </c>
      <c r="AX38" s="341">
        <v>8.5299999999999994</v>
      </c>
      <c r="AY38" s="341">
        <v>8.7840849999999993</v>
      </c>
      <c r="AZ38" s="896">
        <v>8.352862</v>
      </c>
      <c r="BA38" s="352">
        <v>8.5383689999999994</v>
      </c>
      <c r="BB38" s="352">
        <v>8.4386379999999992</v>
      </c>
      <c r="BC38" s="352">
        <v>8.4257369999999998</v>
      </c>
      <c r="BD38" s="352">
        <v>9.0065720000000002</v>
      </c>
      <c r="BE38" s="352">
        <v>9.3437249999999992</v>
      </c>
      <c r="BF38" s="352">
        <v>9.2194190000000003</v>
      </c>
      <c r="BG38" s="352">
        <v>9.2245310000000007</v>
      </c>
      <c r="BH38" s="352">
        <v>8.7804610000000007</v>
      </c>
      <c r="BI38" s="352">
        <v>8.5622260000000008</v>
      </c>
      <c r="BJ38" s="352">
        <v>8.7362020000000005</v>
      </c>
      <c r="BK38" s="352">
        <v>8.6719469999999994</v>
      </c>
      <c r="BL38" s="352">
        <v>8.4597259999999999</v>
      </c>
      <c r="BM38" s="352">
        <v>8.6110030000000002</v>
      </c>
      <c r="BN38" s="352">
        <v>8.4600799999999996</v>
      </c>
      <c r="BO38" s="352">
        <v>8.448404</v>
      </c>
      <c r="BP38" s="352">
        <v>9.0061269999999993</v>
      </c>
      <c r="BQ38" s="352">
        <v>9.3220559999999999</v>
      </c>
      <c r="BR38" s="352">
        <v>9.1883700000000008</v>
      </c>
      <c r="BS38" s="352">
        <v>9.1878489999999999</v>
      </c>
      <c r="BT38" s="352">
        <v>8.7717519999999993</v>
      </c>
      <c r="BU38" s="352">
        <v>8.5544200000000004</v>
      </c>
      <c r="BV38" s="352">
        <v>8.7269089999999991</v>
      </c>
    </row>
    <row r="39" spans="1:74" ht="11.1" customHeight="1" x14ac:dyDescent="0.2">
      <c r="A39" s="29" t="s">
        <v>2</v>
      </c>
      <c r="B39" s="384" t="s">
        <v>4</v>
      </c>
      <c r="C39" s="341">
        <v>11.26</v>
      </c>
      <c r="D39" s="341">
        <v>11.66</v>
      </c>
      <c r="E39" s="341">
        <v>11.65</v>
      </c>
      <c r="F39" s="341">
        <v>11.82</v>
      </c>
      <c r="G39" s="341">
        <v>12</v>
      </c>
      <c r="H39" s="341">
        <v>12.75</v>
      </c>
      <c r="I39" s="341">
        <v>13.02</v>
      </c>
      <c r="J39" s="341">
        <v>13.41</v>
      </c>
      <c r="K39" s="341">
        <v>13.28</v>
      </c>
      <c r="L39" s="341">
        <v>12.89</v>
      </c>
      <c r="M39" s="341">
        <v>12.33</v>
      </c>
      <c r="N39" s="341">
        <v>12.28</v>
      </c>
      <c r="O39" s="341">
        <v>12.61</v>
      </c>
      <c r="P39" s="341">
        <v>12.53</v>
      </c>
      <c r="Q39" s="341">
        <v>12.36</v>
      </c>
      <c r="R39" s="341">
        <v>12.08</v>
      </c>
      <c r="S39" s="341">
        <v>12.16</v>
      </c>
      <c r="T39" s="341">
        <v>12.63</v>
      </c>
      <c r="U39" s="341">
        <v>12.91</v>
      </c>
      <c r="V39" s="341">
        <v>13.08</v>
      </c>
      <c r="W39" s="341">
        <v>13.07</v>
      </c>
      <c r="X39" s="341">
        <v>12.73</v>
      </c>
      <c r="Y39" s="341">
        <v>12.43</v>
      </c>
      <c r="Z39" s="341">
        <v>12.24</v>
      </c>
      <c r="AA39" s="341">
        <v>12.5</v>
      </c>
      <c r="AB39" s="341">
        <v>12.53</v>
      </c>
      <c r="AC39" s="341">
        <v>12.47</v>
      </c>
      <c r="AD39" s="341">
        <v>12.35</v>
      </c>
      <c r="AE39" s="341">
        <v>12.32</v>
      </c>
      <c r="AF39" s="341">
        <v>12.89</v>
      </c>
      <c r="AG39" s="341">
        <v>13.37</v>
      </c>
      <c r="AH39" s="341">
        <v>13.16</v>
      </c>
      <c r="AI39" s="341">
        <v>13.23</v>
      </c>
      <c r="AJ39" s="341">
        <v>12.89</v>
      </c>
      <c r="AK39" s="341">
        <v>12.35</v>
      </c>
      <c r="AL39" s="341">
        <v>12.64</v>
      </c>
      <c r="AM39" s="341">
        <v>12.9</v>
      </c>
      <c r="AN39" s="341">
        <v>13.07</v>
      </c>
      <c r="AO39" s="341">
        <v>13.25</v>
      </c>
      <c r="AP39" s="341">
        <v>12.96</v>
      </c>
      <c r="AQ39" s="341">
        <v>13.01</v>
      </c>
      <c r="AR39" s="341">
        <v>13.62</v>
      </c>
      <c r="AS39" s="341">
        <v>14.15</v>
      </c>
      <c r="AT39" s="341">
        <v>14.04</v>
      </c>
      <c r="AU39" s="341">
        <v>14.06</v>
      </c>
      <c r="AV39" s="341">
        <v>13.41</v>
      </c>
      <c r="AW39" s="341">
        <v>13.19</v>
      </c>
      <c r="AX39" s="341">
        <v>13.63</v>
      </c>
      <c r="AY39" s="341">
        <v>13.70346</v>
      </c>
      <c r="AZ39" s="896">
        <v>13.6501</v>
      </c>
      <c r="BA39" s="352">
        <v>13.774710000000001</v>
      </c>
      <c r="BB39" s="352">
        <v>13.5014</v>
      </c>
      <c r="BC39" s="352">
        <v>13.491300000000001</v>
      </c>
      <c r="BD39" s="352">
        <v>14.10464</v>
      </c>
      <c r="BE39" s="352">
        <v>14.611000000000001</v>
      </c>
      <c r="BF39" s="352">
        <v>14.47851</v>
      </c>
      <c r="BG39" s="352">
        <v>14.482150000000001</v>
      </c>
      <c r="BH39" s="352">
        <v>13.78149</v>
      </c>
      <c r="BI39" s="352">
        <v>13.501720000000001</v>
      </c>
      <c r="BJ39" s="352">
        <v>13.95012</v>
      </c>
      <c r="BK39" s="352">
        <v>13.9046</v>
      </c>
      <c r="BL39" s="352">
        <v>13.75334</v>
      </c>
      <c r="BM39" s="352">
        <v>13.866379999999999</v>
      </c>
      <c r="BN39" s="352">
        <v>13.598100000000001</v>
      </c>
      <c r="BO39" s="352">
        <v>13.571540000000001</v>
      </c>
      <c r="BP39" s="352">
        <v>14.15635</v>
      </c>
      <c r="BQ39" s="352">
        <v>14.660640000000001</v>
      </c>
      <c r="BR39" s="352">
        <v>14.49579</v>
      </c>
      <c r="BS39" s="352">
        <v>14.51343</v>
      </c>
      <c r="BT39" s="352">
        <v>13.846500000000001</v>
      </c>
      <c r="BU39" s="352">
        <v>13.56091</v>
      </c>
      <c r="BV39" s="352">
        <v>14.025219999999999</v>
      </c>
    </row>
    <row r="40" spans="1:74" ht="11.1" customHeight="1" x14ac:dyDescent="0.2">
      <c r="A40" s="29" t="s">
        <v>258</v>
      </c>
      <c r="B40" s="385" t="s">
        <v>3</v>
      </c>
      <c r="C40" s="373">
        <v>13.64</v>
      </c>
      <c r="D40" s="373">
        <v>13.76</v>
      </c>
      <c r="E40" s="373">
        <v>14.41</v>
      </c>
      <c r="F40" s="373">
        <v>14.57</v>
      </c>
      <c r="G40" s="373">
        <v>14.89</v>
      </c>
      <c r="H40" s="373">
        <v>15.3</v>
      </c>
      <c r="I40" s="373">
        <v>15.31</v>
      </c>
      <c r="J40" s="373">
        <v>15.82</v>
      </c>
      <c r="K40" s="373">
        <v>16.190000000000001</v>
      </c>
      <c r="L40" s="373">
        <v>15.99</v>
      </c>
      <c r="M40" s="373">
        <v>15.55</v>
      </c>
      <c r="N40" s="373">
        <v>14.94</v>
      </c>
      <c r="O40" s="373">
        <v>15.47</v>
      </c>
      <c r="P40" s="373">
        <v>15.98</v>
      </c>
      <c r="Q40" s="373">
        <v>16.04</v>
      </c>
      <c r="R40" s="373">
        <v>16.100000000000001</v>
      </c>
      <c r="S40" s="373">
        <v>16.14</v>
      </c>
      <c r="T40" s="373">
        <v>16.09</v>
      </c>
      <c r="U40" s="373">
        <v>15.86</v>
      </c>
      <c r="V40" s="373">
        <v>15.91</v>
      </c>
      <c r="W40" s="373">
        <v>16.27</v>
      </c>
      <c r="X40" s="373">
        <v>16.48</v>
      </c>
      <c r="Y40" s="373">
        <v>16.190000000000001</v>
      </c>
      <c r="Z40" s="373">
        <v>15.69</v>
      </c>
      <c r="AA40" s="373">
        <v>15.41</v>
      </c>
      <c r="AB40" s="373">
        <v>16.100000000000001</v>
      </c>
      <c r="AC40" s="373">
        <v>16.670000000000002</v>
      </c>
      <c r="AD40" s="373">
        <v>16.86</v>
      </c>
      <c r="AE40" s="373">
        <v>16.399999999999999</v>
      </c>
      <c r="AF40" s="373">
        <v>16.38</v>
      </c>
      <c r="AG40" s="373">
        <v>16.62</v>
      </c>
      <c r="AH40" s="373">
        <v>16.600000000000001</v>
      </c>
      <c r="AI40" s="373">
        <v>16.82</v>
      </c>
      <c r="AJ40" s="373">
        <v>17.09</v>
      </c>
      <c r="AK40" s="373">
        <v>16.850000000000001</v>
      </c>
      <c r="AL40" s="373">
        <v>16.27</v>
      </c>
      <c r="AM40" s="373">
        <v>15.94</v>
      </c>
      <c r="AN40" s="373">
        <v>16.440000000000001</v>
      </c>
      <c r="AO40" s="373">
        <v>17.100000000000001</v>
      </c>
      <c r="AP40" s="373">
        <v>17.55</v>
      </c>
      <c r="AQ40" s="373">
        <v>17.37</v>
      </c>
      <c r="AR40" s="373">
        <v>17.47</v>
      </c>
      <c r="AS40" s="373">
        <v>17.47</v>
      </c>
      <c r="AT40" s="373">
        <v>17.62</v>
      </c>
      <c r="AU40" s="373">
        <v>18.07</v>
      </c>
      <c r="AV40" s="373">
        <v>17.98</v>
      </c>
      <c r="AW40" s="373">
        <v>17.78</v>
      </c>
      <c r="AX40" s="373">
        <v>17.239999999999998</v>
      </c>
      <c r="AY40" s="373">
        <v>16.959489999999999</v>
      </c>
      <c r="AZ40" s="910">
        <v>17.444430000000001</v>
      </c>
      <c r="BA40" s="378">
        <v>17.87876</v>
      </c>
      <c r="BB40" s="378">
        <v>18.395009999999999</v>
      </c>
      <c r="BC40" s="378">
        <v>18.104869999999998</v>
      </c>
      <c r="BD40" s="378">
        <v>18.20701</v>
      </c>
      <c r="BE40" s="378">
        <v>18.16507</v>
      </c>
      <c r="BF40" s="378">
        <v>18.142430000000001</v>
      </c>
      <c r="BG40" s="378">
        <v>18.54092</v>
      </c>
      <c r="BH40" s="378">
        <v>18.41713</v>
      </c>
      <c r="BI40" s="378">
        <v>18.224609999999998</v>
      </c>
      <c r="BJ40" s="378">
        <v>17.70309</v>
      </c>
      <c r="BK40" s="378">
        <v>17.51662</v>
      </c>
      <c r="BL40" s="378">
        <v>17.876339999999999</v>
      </c>
      <c r="BM40" s="378">
        <v>18.27102</v>
      </c>
      <c r="BN40" s="378">
        <v>18.94293</v>
      </c>
      <c r="BO40" s="378">
        <v>18.555879999999998</v>
      </c>
      <c r="BP40" s="378">
        <v>18.625340000000001</v>
      </c>
      <c r="BQ40" s="378">
        <v>18.56962</v>
      </c>
      <c r="BR40" s="378">
        <v>18.563749999999999</v>
      </c>
      <c r="BS40" s="378">
        <v>19.013459999999998</v>
      </c>
      <c r="BT40" s="378">
        <v>18.798100000000002</v>
      </c>
      <c r="BU40" s="378">
        <v>18.684010000000001</v>
      </c>
      <c r="BV40" s="378">
        <v>18.155950000000001</v>
      </c>
    </row>
    <row r="41" spans="1:74" s="157" customFormat="1" ht="12" customHeight="1" x14ac:dyDescent="0.2">
      <c r="A41" s="156"/>
      <c r="B41" s="1005" t="s">
        <v>1412</v>
      </c>
      <c r="C41" s="981"/>
      <c r="D41" s="981"/>
      <c r="E41" s="981"/>
      <c r="F41" s="981"/>
      <c r="G41" s="981"/>
      <c r="H41" s="981"/>
      <c r="I41" s="981"/>
      <c r="J41" s="981"/>
      <c r="K41" s="981"/>
      <c r="L41" s="981"/>
      <c r="M41" s="981"/>
      <c r="N41" s="981"/>
      <c r="O41" s="981"/>
      <c r="P41" s="981"/>
      <c r="Q41" s="982"/>
      <c r="R41" s="806"/>
      <c r="AY41" s="816"/>
      <c r="AZ41" s="816"/>
      <c r="BA41" s="816"/>
      <c r="BB41" s="816"/>
      <c r="BC41" s="816"/>
      <c r="BD41" s="636"/>
      <c r="BE41" s="636"/>
      <c r="BF41" s="636"/>
      <c r="BG41" s="816"/>
      <c r="BH41" s="816"/>
      <c r="BI41" s="816"/>
      <c r="BJ41" s="198"/>
    </row>
    <row r="42" spans="1:74" s="157" customFormat="1" ht="12" customHeight="1" x14ac:dyDescent="0.2">
      <c r="A42" s="156"/>
      <c r="B42" s="1005" t="s">
        <v>1413</v>
      </c>
      <c r="C42" s="981"/>
      <c r="D42" s="981"/>
      <c r="E42" s="981"/>
      <c r="F42" s="981"/>
      <c r="G42" s="981"/>
      <c r="H42" s="981"/>
      <c r="I42" s="981"/>
      <c r="J42" s="981"/>
      <c r="K42" s="981"/>
      <c r="L42" s="981"/>
      <c r="M42" s="981"/>
      <c r="N42" s="981"/>
      <c r="O42" s="981"/>
      <c r="P42" s="981"/>
      <c r="Q42" s="982"/>
      <c r="R42" s="806"/>
      <c r="AY42" s="816"/>
      <c r="AZ42" s="816"/>
      <c r="BA42" s="816"/>
      <c r="BB42" s="816"/>
      <c r="BC42" s="816"/>
      <c r="BD42" s="636"/>
      <c r="BE42" s="636"/>
      <c r="BF42" s="636"/>
      <c r="BG42" s="816"/>
      <c r="BH42" s="816"/>
      <c r="BI42" s="816"/>
      <c r="BJ42" s="198"/>
    </row>
    <row r="43" spans="1:74" s="157" customFormat="1" ht="12" customHeight="1" x14ac:dyDescent="0.2">
      <c r="A43" s="156"/>
      <c r="B43" s="1005" t="s">
        <v>1414</v>
      </c>
      <c r="C43" s="981"/>
      <c r="D43" s="981"/>
      <c r="E43" s="981"/>
      <c r="F43" s="981"/>
      <c r="G43" s="981"/>
      <c r="H43" s="981"/>
      <c r="I43" s="981"/>
      <c r="J43" s="981"/>
      <c r="K43" s="981"/>
      <c r="L43" s="981"/>
      <c r="M43" s="981"/>
      <c r="N43" s="981"/>
      <c r="O43" s="981"/>
      <c r="P43" s="981"/>
      <c r="Q43" s="982"/>
      <c r="R43" s="806"/>
      <c r="AY43" s="816"/>
      <c r="AZ43" s="816"/>
      <c r="BA43" s="816"/>
      <c r="BB43" s="816"/>
      <c r="BC43" s="816"/>
      <c r="BD43" s="636"/>
      <c r="BE43" s="636"/>
      <c r="BF43" s="636"/>
      <c r="BG43" s="816"/>
      <c r="BH43" s="816"/>
      <c r="BI43" s="816"/>
      <c r="BJ43" s="198"/>
    </row>
    <row r="44" spans="1:74" s="157" customFormat="1" ht="12" customHeight="1" x14ac:dyDescent="0.2">
      <c r="A44" s="156"/>
      <c r="B44" s="776" t="s">
        <v>809</v>
      </c>
      <c r="C44" s="791"/>
      <c r="D44" s="791"/>
      <c r="E44" s="791"/>
      <c r="F44" s="791"/>
      <c r="G44" s="791"/>
      <c r="H44" s="803"/>
      <c r="I44" s="791"/>
      <c r="J44" s="791"/>
      <c r="K44" s="791"/>
      <c r="L44" s="791"/>
      <c r="M44" s="791"/>
      <c r="N44" s="791"/>
      <c r="O44" s="791"/>
      <c r="P44" s="791"/>
      <c r="Q44" s="791"/>
      <c r="R44" s="328"/>
      <c r="AY44" s="816"/>
      <c r="AZ44" s="816"/>
      <c r="BA44" s="816"/>
      <c r="BB44" s="816"/>
      <c r="BC44" s="816"/>
      <c r="BD44" s="636"/>
      <c r="BE44" s="636"/>
      <c r="BF44" s="636"/>
      <c r="BG44" s="816"/>
      <c r="BH44" s="816"/>
      <c r="BI44" s="816"/>
      <c r="BJ44" s="198"/>
    </row>
    <row r="45" spans="1:74" s="160" customFormat="1" ht="12" customHeight="1" x14ac:dyDescent="0.2">
      <c r="A45" s="159"/>
      <c r="B45" s="994" t="str">
        <f>Dates!$G$2</f>
        <v>EIA completed modeling and analysis for this report on Monday, March 9, 2026.</v>
      </c>
      <c r="C45" s="995"/>
      <c r="D45" s="995"/>
      <c r="E45" s="995"/>
      <c r="F45" s="995"/>
      <c r="G45" s="995"/>
      <c r="H45" s="995"/>
      <c r="I45" s="995"/>
      <c r="J45" s="995"/>
      <c r="K45" s="995"/>
      <c r="L45" s="995"/>
      <c r="M45" s="995"/>
      <c r="N45" s="995"/>
      <c r="O45" s="995"/>
      <c r="P45" s="995"/>
      <c r="Q45" s="995"/>
      <c r="R45" s="328"/>
      <c r="AY45" s="826"/>
      <c r="AZ45" s="826"/>
      <c r="BA45" s="826"/>
      <c r="BB45" s="826"/>
      <c r="BC45" s="826"/>
      <c r="BD45" s="635"/>
      <c r="BE45" s="635"/>
      <c r="BF45" s="635"/>
      <c r="BG45" s="826"/>
      <c r="BH45" s="826"/>
      <c r="BI45" s="826"/>
      <c r="BJ45" s="221"/>
    </row>
    <row r="46" spans="1:74" s="157" customFormat="1" ht="12" customHeight="1" x14ac:dyDescent="0.2">
      <c r="A46" s="156"/>
      <c r="B46" s="993" t="s">
        <v>482</v>
      </c>
      <c r="C46" s="986"/>
      <c r="D46" s="986"/>
      <c r="E46" s="986"/>
      <c r="F46" s="986"/>
      <c r="G46" s="986"/>
      <c r="H46" s="986"/>
      <c r="I46" s="986"/>
      <c r="J46" s="986"/>
      <c r="K46" s="986"/>
      <c r="L46" s="986"/>
      <c r="M46" s="986"/>
      <c r="N46" s="986"/>
      <c r="O46" s="986"/>
      <c r="P46" s="986"/>
      <c r="Q46" s="986"/>
      <c r="R46" s="806"/>
      <c r="AY46" s="816"/>
      <c r="AZ46" s="816"/>
      <c r="BA46" s="816"/>
      <c r="BB46" s="816"/>
      <c r="BC46" s="816"/>
      <c r="BD46" s="636"/>
      <c r="BE46" s="636"/>
      <c r="BF46" s="636"/>
      <c r="BG46" s="816"/>
      <c r="BH46" s="816"/>
      <c r="BI46" s="816"/>
      <c r="BJ46" s="198"/>
    </row>
    <row r="47" spans="1:74" s="157" customFormat="1" ht="12" customHeight="1" x14ac:dyDescent="0.2">
      <c r="A47" s="156"/>
      <c r="B47" s="985" t="s">
        <v>1406</v>
      </c>
      <c r="C47" s="986"/>
      <c r="D47" s="986"/>
      <c r="E47" s="986"/>
      <c r="F47" s="986"/>
      <c r="G47" s="986"/>
      <c r="H47" s="986"/>
      <c r="I47" s="986"/>
      <c r="J47" s="986"/>
      <c r="K47" s="986"/>
      <c r="L47" s="986"/>
      <c r="M47" s="986"/>
      <c r="N47" s="986"/>
      <c r="O47" s="986"/>
      <c r="P47" s="986"/>
      <c r="Q47" s="986"/>
      <c r="R47" s="806"/>
      <c r="AY47" s="816"/>
      <c r="AZ47" s="816"/>
      <c r="BA47" s="816"/>
      <c r="BB47" s="816"/>
      <c r="BC47" s="816"/>
      <c r="BD47" s="636"/>
      <c r="BE47" s="636"/>
      <c r="BF47" s="636"/>
      <c r="BG47" s="816"/>
      <c r="BH47" s="816"/>
      <c r="BI47" s="816"/>
      <c r="BJ47" s="198"/>
    </row>
    <row r="48" spans="1:74" s="157" customFormat="1" ht="12" customHeight="1" x14ac:dyDescent="0.2">
      <c r="A48" s="156"/>
      <c r="B48" s="987" t="s">
        <v>749</v>
      </c>
      <c r="C48" s="986"/>
      <c r="D48" s="986"/>
      <c r="E48" s="986"/>
      <c r="F48" s="986"/>
      <c r="G48" s="986"/>
      <c r="H48" s="986"/>
      <c r="I48" s="986"/>
      <c r="J48" s="986"/>
      <c r="K48" s="986"/>
      <c r="L48" s="986"/>
      <c r="M48" s="986"/>
      <c r="N48" s="986"/>
      <c r="O48" s="986"/>
      <c r="P48" s="986"/>
      <c r="Q48" s="986"/>
      <c r="R48" s="806"/>
      <c r="AY48" s="816"/>
      <c r="AZ48" s="816"/>
      <c r="BA48" s="816"/>
      <c r="BB48" s="816"/>
      <c r="BC48" s="816"/>
      <c r="BD48" s="636"/>
      <c r="BE48" s="636"/>
      <c r="BF48" s="636"/>
      <c r="BG48" s="816"/>
      <c r="BH48" s="816"/>
      <c r="BI48" s="816"/>
      <c r="BJ48" s="198"/>
    </row>
    <row r="49" spans="1:74" s="157" customFormat="1" ht="12" customHeight="1" x14ac:dyDescent="0.2">
      <c r="A49" s="156"/>
      <c r="B49" s="974" t="s">
        <v>823</v>
      </c>
      <c r="C49" s="974"/>
      <c r="D49" s="974"/>
      <c r="E49" s="974"/>
      <c r="F49" s="974"/>
      <c r="G49" s="974"/>
      <c r="H49" s="974"/>
      <c r="I49" s="974"/>
      <c r="J49" s="974"/>
      <c r="K49" s="974"/>
      <c r="L49" s="974"/>
      <c r="M49" s="974"/>
      <c r="N49" s="974"/>
      <c r="O49" s="974"/>
      <c r="P49" s="974"/>
      <c r="Q49" s="974"/>
      <c r="R49" s="974"/>
      <c r="AY49" s="816"/>
      <c r="AZ49" s="816"/>
      <c r="BA49" s="816"/>
      <c r="BB49" s="816"/>
      <c r="BC49" s="816"/>
      <c r="BD49" s="636"/>
      <c r="BE49" s="636"/>
      <c r="BF49" s="636"/>
      <c r="BG49" s="816"/>
      <c r="BH49" s="816"/>
      <c r="BI49" s="816"/>
      <c r="BJ49" s="198"/>
    </row>
    <row r="50" spans="1:74" s="815" customFormat="1" ht="12" customHeight="1" x14ac:dyDescent="0.2">
      <c r="A50" s="156"/>
      <c r="B50" s="1008" t="s">
        <v>1602</v>
      </c>
      <c r="C50" s="1004"/>
      <c r="D50" s="1004"/>
      <c r="E50" s="1004"/>
      <c r="F50" s="1004"/>
      <c r="G50" s="1004"/>
      <c r="H50" s="1004"/>
      <c r="I50" s="1004"/>
      <c r="J50" s="1004"/>
      <c r="K50" s="1004"/>
      <c r="L50" s="1004"/>
      <c r="M50" s="1004"/>
      <c r="N50" s="1004"/>
      <c r="O50" s="1004"/>
      <c r="P50" s="1004"/>
      <c r="Q50" s="1004"/>
      <c r="R50" s="814"/>
      <c r="AY50" s="816"/>
      <c r="AZ50" s="816"/>
      <c r="BA50" s="816"/>
      <c r="BB50" s="816"/>
      <c r="BC50" s="816"/>
      <c r="BD50" s="636"/>
      <c r="BE50" s="636"/>
      <c r="BF50" s="636"/>
      <c r="BG50" s="816"/>
      <c r="BH50" s="816"/>
      <c r="BI50" s="816"/>
      <c r="BJ50" s="816"/>
    </row>
    <row r="51" spans="1:74" s="815" customFormat="1" ht="12" customHeight="1" x14ac:dyDescent="0.2">
      <c r="A51" s="156"/>
      <c r="B51" s="1003" t="s">
        <v>1544</v>
      </c>
      <c r="C51" s="1004"/>
      <c r="D51" s="1004"/>
      <c r="E51" s="1004"/>
      <c r="F51" s="1004"/>
      <c r="G51" s="1004"/>
      <c r="H51" s="1004"/>
      <c r="I51" s="1004"/>
      <c r="J51" s="1004"/>
      <c r="K51" s="1004"/>
      <c r="L51" s="1004"/>
      <c r="M51" s="1004"/>
      <c r="N51" s="1004"/>
      <c r="O51" s="1004"/>
      <c r="P51" s="1004"/>
      <c r="Q51" s="1004"/>
      <c r="R51" s="814"/>
      <c r="AY51" s="816"/>
      <c r="AZ51" s="816"/>
      <c r="BA51" s="816"/>
      <c r="BB51" s="816"/>
      <c r="BC51" s="816"/>
      <c r="BD51" s="636"/>
      <c r="BE51" s="636"/>
      <c r="BF51" s="636"/>
      <c r="BG51" s="816"/>
      <c r="BH51" s="816"/>
      <c r="BI51" s="816"/>
      <c r="BJ51" s="816"/>
    </row>
    <row r="52" spans="1:74" s="815" customFormat="1" ht="12" customHeight="1" x14ac:dyDescent="0.2">
      <c r="A52" s="156"/>
      <c r="B52" s="1006" t="s">
        <v>1463</v>
      </c>
      <c r="C52" s="1004"/>
      <c r="D52" s="1004"/>
      <c r="E52" s="1004"/>
      <c r="F52" s="1004"/>
      <c r="G52" s="1004"/>
      <c r="H52" s="1004"/>
      <c r="I52" s="1004"/>
      <c r="J52" s="1004"/>
      <c r="K52" s="1004"/>
      <c r="L52" s="1004"/>
      <c r="M52" s="1004"/>
      <c r="N52" s="1004"/>
      <c r="O52" s="1004"/>
      <c r="P52" s="1004"/>
      <c r="Q52" s="1004"/>
      <c r="R52" s="814"/>
      <c r="AY52" s="816"/>
      <c r="AZ52" s="816"/>
      <c r="BA52" s="816"/>
      <c r="BB52" s="816"/>
      <c r="BC52" s="816"/>
      <c r="BD52" s="636"/>
      <c r="BE52" s="636"/>
      <c r="BF52" s="636"/>
      <c r="BG52" s="816"/>
      <c r="BH52" s="816"/>
      <c r="BI52" s="816"/>
      <c r="BJ52" s="816"/>
    </row>
    <row r="53" spans="1:74" s="815" customFormat="1" ht="12" customHeight="1" x14ac:dyDescent="0.2">
      <c r="A53" s="156"/>
      <c r="B53" s="1007" t="s">
        <v>1464</v>
      </c>
      <c r="C53" s="1007"/>
      <c r="D53" s="1007"/>
      <c r="E53" s="1007"/>
      <c r="F53" s="1007"/>
      <c r="G53" s="1007"/>
      <c r="H53" s="1007"/>
      <c r="I53" s="1007"/>
      <c r="J53" s="1007"/>
      <c r="K53" s="1007"/>
      <c r="L53" s="1007"/>
      <c r="M53" s="1007"/>
      <c r="N53" s="1007"/>
      <c r="O53" s="1007"/>
      <c r="P53" s="1007"/>
      <c r="Q53" s="1007"/>
      <c r="R53" s="814"/>
      <c r="AY53" s="816"/>
      <c r="AZ53" s="816"/>
      <c r="BA53" s="816"/>
      <c r="BB53" s="816"/>
      <c r="BC53" s="816"/>
      <c r="BD53" s="636"/>
      <c r="BE53" s="636"/>
      <c r="BF53" s="636"/>
      <c r="BG53" s="816"/>
      <c r="BH53" s="816"/>
      <c r="BI53" s="816"/>
      <c r="BJ53" s="816"/>
    </row>
    <row r="54" spans="1:74" ht="12.75" x14ac:dyDescent="0.2">
      <c r="A54" s="158"/>
      <c r="B54" s="980" t="s">
        <v>490</v>
      </c>
      <c r="C54" s="982"/>
      <c r="D54" s="982"/>
      <c r="E54" s="982"/>
      <c r="F54" s="982"/>
      <c r="G54" s="982"/>
      <c r="H54" s="982"/>
      <c r="I54" s="982"/>
      <c r="J54" s="982"/>
      <c r="K54" s="982"/>
      <c r="L54" s="982"/>
      <c r="M54" s="982"/>
      <c r="N54" s="982"/>
      <c r="O54" s="982"/>
      <c r="P54" s="982"/>
      <c r="Q54" s="982"/>
      <c r="R54" s="806"/>
      <c r="BK54" s="152"/>
      <c r="BL54" s="152"/>
      <c r="BM54" s="152"/>
      <c r="BN54" s="152"/>
      <c r="BO54" s="152"/>
      <c r="BP54" s="152"/>
      <c r="BQ54" s="152"/>
      <c r="BR54" s="152"/>
      <c r="BS54" s="152"/>
      <c r="BT54" s="152"/>
      <c r="BU54" s="152"/>
      <c r="BV54" s="152"/>
    </row>
    <row r="55" spans="1:74" ht="12.75" x14ac:dyDescent="0.2">
      <c r="A55" s="158"/>
      <c r="B55" s="1001" t="s">
        <v>825</v>
      </c>
      <c r="C55" s="982"/>
      <c r="D55" s="982"/>
      <c r="E55" s="982"/>
      <c r="F55" s="982"/>
      <c r="G55" s="982"/>
      <c r="H55" s="982"/>
      <c r="I55" s="982"/>
      <c r="J55" s="982"/>
      <c r="K55" s="982"/>
      <c r="L55" s="982"/>
      <c r="M55" s="982"/>
      <c r="N55" s="982"/>
      <c r="O55" s="982"/>
      <c r="P55" s="982"/>
      <c r="Q55" s="982"/>
      <c r="R55" s="806"/>
      <c r="BK55" s="152"/>
      <c r="BL55" s="152"/>
      <c r="BM55" s="152"/>
      <c r="BN55" s="152"/>
      <c r="BO55" s="152"/>
      <c r="BP55" s="152"/>
      <c r="BQ55" s="152"/>
      <c r="BR55" s="152"/>
      <c r="BS55" s="152"/>
      <c r="BT55" s="152"/>
      <c r="BU55" s="152"/>
      <c r="BV55" s="152"/>
    </row>
    <row r="56" spans="1:74" x14ac:dyDescent="0.2">
      <c r="BK56" s="152"/>
      <c r="BL56" s="152"/>
      <c r="BM56" s="152"/>
      <c r="BN56" s="152"/>
      <c r="BO56" s="152"/>
      <c r="BP56" s="152"/>
      <c r="BQ56" s="152"/>
      <c r="BR56" s="152"/>
      <c r="BS56" s="152"/>
      <c r="BT56" s="152"/>
      <c r="BU56" s="152"/>
      <c r="BV56" s="152"/>
    </row>
    <row r="57" spans="1:74" x14ac:dyDescent="0.2">
      <c r="BK57" s="152"/>
      <c r="BL57" s="152"/>
      <c r="BM57" s="152"/>
      <c r="BN57" s="152"/>
      <c r="BO57" s="152"/>
      <c r="BP57" s="152"/>
      <c r="BQ57" s="152"/>
      <c r="BR57" s="152"/>
      <c r="BS57" s="152"/>
      <c r="BT57" s="152"/>
      <c r="BU57" s="152"/>
      <c r="BV57" s="152"/>
    </row>
    <row r="58" spans="1:74" x14ac:dyDescent="0.2">
      <c r="BK58" s="152"/>
      <c r="BL58" s="152"/>
      <c r="BM58" s="152"/>
      <c r="BN58" s="152"/>
      <c r="BO58" s="152"/>
      <c r="BP58" s="152"/>
      <c r="BQ58" s="152"/>
      <c r="BR58" s="152"/>
      <c r="BS58" s="152"/>
      <c r="BT58" s="152"/>
      <c r="BU58" s="152"/>
      <c r="BV58" s="152"/>
    </row>
    <row r="59" spans="1:74" x14ac:dyDescent="0.2">
      <c r="BK59" s="152"/>
      <c r="BL59" s="152"/>
      <c r="BM59" s="152"/>
      <c r="BN59" s="152"/>
      <c r="BO59" s="152"/>
      <c r="BP59" s="152"/>
      <c r="BQ59" s="152"/>
      <c r="BR59" s="152"/>
      <c r="BS59" s="152"/>
      <c r="BT59" s="152"/>
      <c r="BU59" s="152"/>
      <c r="BV59" s="152"/>
    </row>
    <row r="60" spans="1:74" x14ac:dyDescent="0.2">
      <c r="BK60" s="152"/>
      <c r="BL60" s="152"/>
      <c r="BM60" s="152"/>
      <c r="BN60" s="152"/>
      <c r="BO60" s="152"/>
      <c r="BP60" s="152"/>
      <c r="BQ60" s="152"/>
      <c r="BR60" s="152"/>
      <c r="BS60" s="152"/>
      <c r="BT60" s="152"/>
      <c r="BU60" s="152"/>
      <c r="BV60" s="152"/>
    </row>
    <row r="61" spans="1:74" x14ac:dyDescent="0.2">
      <c r="BK61" s="152"/>
      <c r="BL61" s="152"/>
      <c r="BM61" s="152"/>
      <c r="BN61" s="152"/>
      <c r="BO61" s="152"/>
      <c r="BP61" s="152"/>
      <c r="BQ61" s="152"/>
      <c r="BR61" s="152"/>
      <c r="BS61" s="152"/>
      <c r="BT61" s="152"/>
      <c r="BU61" s="152"/>
      <c r="BV61" s="152"/>
    </row>
    <row r="62" spans="1:74" x14ac:dyDescent="0.2">
      <c r="BK62" s="152"/>
      <c r="BL62" s="152"/>
      <c r="BM62" s="152"/>
      <c r="BN62" s="152"/>
      <c r="BO62" s="152"/>
      <c r="BP62" s="152"/>
      <c r="BQ62" s="152"/>
      <c r="BR62" s="152"/>
      <c r="BS62" s="152"/>
      <c r="BT62" s="152"/>
      <c r="BU62" s="152"/>
      <c r="BV62" s="152"/>
    </row>
    <row r="63" spans="1:74" x14ac:dyDescent="0.2">
      <c r="BK63" s="152"/>
      <c r="BL63" s="152"/>
      <c r="BM63" s="152"/>
      <c r="BN63" s="152"/>
      <c r="BO63" s="152"/>
      <c r="BP63" s="152"/>
      <c r="BQ63" s="152"/>
      <c r="BR63" s="152"/>
      <c r="BS63" s="152"/>
      <c r="BT63" s="152"/>
      <c r="BU63" s="152"/>
      <c r="BV63" s="152"/>
    </row>
    <row r="64" spans="1:74" x14ac:dyDescent="0.2">
      <c r="BK64" s="152"/>
      <c r="BL64" s="152"/>
      <c r="BM64" s="152"/>
      <c r="BN64" s="152"/>
      <c r="BO64" s="152"/>
      <c r="BP64" s="152"/>
      <c r="BQ64" s="152"/>
      <c r="BR64" s="152"/>
      <c r="BS64" s="152"/>
      <c r="BT64" s="152"/>
      <c r="BU64" s="152"/>
      <c r="BV64" s="152"/>
    </row>
    <row r="65" spans="63:74" x14ac:dyDescent="0.2">
      <c r="BK65" s="152"/>
      <c r="BL65" s="152"/>
      <c r="BM65" s="152"/>
      <c r="BN65" s="152"/>
      <c r="BO65" s="152"/>
      <c r="BP65" s="152"/>
      <c r="BQ65" s="152"/>
      <c r="BR65" s="152"/>
      <c r="BS65" s="152"/>
      <c r="BT65" s="152"/>
      <c r="BU65" s="152"/>
      <c r="BV65" s="152"/>
    </row>
    <row r="66" spans="63:74" x14ac:dyDescent="0.2">
      <c r="BK66" s="152"/>
      <c r="BL66" s="152"/>
      <c r="BM66" s="152"/>
      <c r="BN66" s="152"/>
      <c r="BO66" s="152"/>
      <c r="BP66" s="152"/>
      <c r="BQ66" s="152"/>
      <c r="BR66" s="152"/>
      <c r="BS66" s="152"/>
      <c r="BT66" s="152"/>
      <c r="BU66" s="152"/>
      <c r="BV66" s="152"/>
    </row>
    <row r="67" spans="63:74" x14ac:dyDescent="0.2">
      <c r="BK67" s="152"/>
      <c r="BL67" s="152"/>
      <c r="BM67" s="152"/>
      <c r="BN67" s="152"/>
      <c r="BO67" s="152"/>
      <c r="BP67" s="152"/>
      <c r="BQ67" s="152"/>
      <c r="BR67" s="152"/>
      <c r="BS67" s="152"/>
      <c r="BT67" s="152"/>
      <c r="BU67" s="152"/>
      <c r="BV67" s="152"/>
    </row>
    <row r="68" spans="63:74" x14ac:dyDescent="0.2">
      <c r="BK68" s="152"/>
      <c r="BL68" s="152"/>
      <c r="BM68" s="152"/>
      <c r="BN68" s="152"/>
      <c r="BO68" s="152"/>
      <c r="BP68" s="152"/>
      <c r="BQ68" s="152"/>
      <c r="BR68" s="152"/>
      <c r="BS68" s="152"/>
      <c r="BT68" s="152"/>
      <c r="BU68" s="152"/>
      <c r="BV68" s="152"/>
    </row>
    <row r="69" spans="63:74" x14ac:dyDescent="0.2">
      <c r="BK69" s="152"/>
      <c r="BL69" s="152"/>
      <c r="BM69" s="152"/>
      <c r="BN69" s="152"/>
      <c r="BO69" s="152"/>
      <c r="BP69" s="152"/>
      <c r="BQ69" s="152"/>
      <c r="BR69" s="152"/>
      <c r="BS69" s="152"/>
      <c r="BT69" s="152"/>
      <c r="BU69" s="152"/>
      <c r="BV69" s="152"/>
    </row>
    <row r="70" spans="63:74" x14ac:dyDescent="0.2">
      <c r="BK70" s="152"/>
      <c r="BL70" s="152"/>
      <c r="BM70" s="152"/>
      <c r="BN70" s="152"/>
      <c r="BO70" s="152"/>
      <c r="BP70" s="152"/>
      <c r="BQ70" s="152"/>
      <c r="BR70" s="152"/>
      <c r="BS70" s="152"/>
      <c r="BT70" s="152"/>
      <c r="BU70" s="152"/>
      <c r="BV70" s="152"/>
    </row>
    <row r="71" spans="63:74" x14ac:dyDescent="0.2">
      <c r="BK71" s="152"/>
      <c r="BL71" s="152"/>
      <c r="BM71" s="152"/>
      <c r="BN71" s="152"/>
      <c r="BO71" s="152"/>
      <c r="BP71" s="152"/>
      <c r="BQ71" s="152"/>
      <c r="BR71" s="152"/>
      <c r="BS71" s="152"/>
      <c r="BT71" s="152"/>
      <c r="BU71" s="152"/>
      <c r="BV71" s="152"/>
    </row>
    <row r="72" spans="63:74" x14ac:dyDescent="0.2">
      <c r="BK72" s="152"/>
      <c r="BL72" s="152"/>
      <c r="BM72" s="152"/>
      <c r="BN72" s="152"/>
      <c r="BO72" s="152"/>
      <c r="BP72" s="152"/>
      <c r="BQ72" s="152"/>
      <c r="BR72" s="152"/>
      <c r="BS72" s="152"/>
      <c r="BT72" s="152"/>
      <c r="BU72" s="152"/>
      <c r="BV72" s="152"/>
    </row>
    <row r="73" spans="63:74" x14ac:dyDescent="0.2">
      <c r="BK73" s="152"/>
      <c r="BL73" s="152"/>
      <c r="BM73" s="152"/>
      <c r="BN73" s="152"/>
      <c r="BO73" s="152"/>
      <c r="BP73" s="152"/>
      <c r="BQ73" s="152"/>
      <c r="BR73" s="152"/>
      <c r="BS73" s="152"/>
      <c r="BT73" s="152"/>
      <c r="BU73" s="152"/>
      <c r="BV73" s="152"/>
    </row>
    <row r="74" spans="63:74" x14ac:dyDescent="0.2">
      <c r="BK74" s="152"/>
      <c r="BL74" s="152"/>
      <c r="BM74" s="152"/>
      <c r="BN74" s="152"/>
      <c r="BO74" s="152"/>
      <c r="BP74" s="152"/>
      <c r="BQ74" s="152"/>
      <c r="BR74" s="152"/>
      <c r="BS74" s="152"/>
      <c r="BT74" s="152"/>
      <c r="BU74" s="152"/>
      <c r="BV74" s="152"/>
    </row>
    <row r="75" spans="63:74" x14ac:dyDescent="0.2">
      <c r="BK75" s="152"/>
      <c r="BL75" s="152"/>
      <c r="BM75" s="152"/>
      <c r="BN75" s="152"/>
      <c r="BO75" s="152"/>
      <c r="BP75" s="152"/>
      <c r="BQ75" s="152"/>
      <c r="BR75" s="152"/>
      <c r="BS75" s="152"/>
      <c r="BT75" s="152"/>
      <c r="BU75" s="152"/>
      <c r="BV75" s="152"/>
    </row>
    <row r="76" spans="63:74" x14ac:dyDescent="0.2">
      <c r="BK76" s="152"/>
      <c r="BL76" s="152"/>
      <c r="BM76" s="152"/>
      <c r="BN76" s="152"/>
      <c r="BO76" s="152"/>
      <c r="BP76" s="152"/>
      <c r="BQ76" s="152"/>
      <c r="BR76" s="152"/>
      <c r="BS76" s="152"/>
      <c r="BT76" s="152"/>
      <c r="BU76" s="152"/>
      <c r="BV76" s="152"/>
    </row>
    <row r="77" spans="63:74" x14ac:dyDescent="0.2">
      <c r="BK77" s="152"/>
      <c r="BL77" s="152"/>
      <c r="BM77" s="152"/>
      <c r="BN77" s="152"/>
      <c r="BO77" s="152"/>
      <c r="BP77" s="152"/>
      <c r="BQ77" s="152"/>
      <c r="BR77" s="152"/>
      <c r="BS77" s="152"/>
      <c r="BT77" s="152"/>
      <c r="BU77" s="152"/>
      <c r="BV77" s="152"/>
    </row>
    <row r="78" spans="63:74" x14ac:dyDescent="0.2">
      <c r="BK78" s="152"/>
      <c r="BL78" s="152"/>
      <c r="BM78" s="152"/>
      <c r="BN78" s="152"/>
      <c r="BO78" s="152"/>
      <c r="BP78" s="152"/>
      <c r="BQ78" s="152"/>
      <c r="BR78" s="152"/>
      <c r="BS78" s="152"/>
      <c r="BT78" s="152"/>
      <c r="BU78" s="152"/>
      <c r="BV78" s="152"/>
    </row>
    <row r="79" spans="63:74" x14ac:dyDescent="0.2">
      <c r="BK79" s="152"/>
      <c r="BL79" s="152"/>
      <c r="BM79" s="152"/>
      <c r="BN79" s="152"/>
      <c r="BO79" s="152"/>
      <c r="BP79" s="152"/>
      <c r="BQ79" s="152"/>
      <c r="BR79" s="152"/>
      <c r="BS79" s="152"/>
      <c r="BT79" s="152"/>
      <c r="BU79" s="152"/>
      <c r="BV79" s="152"/>
    </row>
    <row r="80" spans="63:74" x14ac:dyDescent="0.2">
      <c r="BK80" s="152"/>
      <c r="BL80" s="152"/>
      <c r="BM80" s="152"/>
      <c r="BN80" s="152"/>
      <c r="BO80" s="152"/>
      <c r="BP80" s="152"/>
      <c r="BQ80" s="152"/>
      <c r="BR80" s="152"/>
      <c r="BS80" s="152"/>
      <c r="BT80" s="152"/>
      <c r="BU80" s="152"/>
      <c r="BV80" s="152"/>
    </row>
    <row r="81" spans="63:74" x14ac:dyDescent="0.2">
      <c r="BK81" s="152"/>
      <c r="BL81" s="152"/>
      <c r="BM81" s="152"/>
      <c r="BN81" s="152"/>
      <c r="BO81" s="152"/>
      <c r="BP81" s="152"/>
      <c r="BQ81" s="152"/>
      <c r="BR81" s="152"/>
      <c r="BS81" s="152"/>
      <c r="BT81" s="152"/>
      <c r="BU81" s="152"/>
      <c r="BV81" s="152"/>
    </row>
    <row r="82" spans="63:74" x14ac:dyDescent="0.2">
      <c r="BK82" s="152"/>
      <c r="BL82" s="152"/>
      <c r="BM82" s="152"/>
      <c r="BN82" s="152"/>
      <c r="BO82" s="152"/>
      <c r="BP82" s="152"/>
      <c r="BQ82" s="152"/>
      <c r="BR82" s="152"/>
      <c r="BS82" s="152"/>
      <c r="BT82" s="152"/>
      <c r="BU82" s="152"/>
      <c r="BV82" s="152"/>
    </row>
    <row r="83" spans="63:74" x14ac:dyDescent="0.2">
      <c r="BK83" s="152"/>
      <c r="BL83" s="152"/>
      <c r="BM83" s="152"/>
      <c r="BN83" s="152"/>
      <c r="BO83" s="152"/>
      <c r="BP83" s="152"/>
      <c r="BQ83" s="152"/>
      <c r="BR83" s="152"/>
      <c r="BS83" s="152"/>
      <c r="BT83" s="152"/>
      <c r="BU83" s="152"/>
      <c r="BV83" s="152"/>
    </row>
    <row r="84" spans="63:74" x14ac:dyDescent="0.2">
      <c r="BK84" s="152"/>
      <c r="BL84" s="152"/>
      <c r="BM84" s="152"/>
      <c r="BN84" s="152"/>
      <c r="BO84" s="152"/>
      <c r="BP84" s="152"/>
      <c r="BQ84" s="152"/>
      <c r="BR84" s="152"/>
      <c r="BS84" s="152"/>
      <c r="BT84" s="152"/>
      <c r="BU84" s="152"/>
      <c r="BV84" s="152"/>
    </row>
    <row r="85" spans="63:74" x14ac:dyDescent="0.2">
      <c r="BK85" s="152"/>
      <c r="BL85" s="152"/>
      <c r="BM85" s="152"/>
      <c r="BN85" s="152"/>
      <c r="BO85" s="152"/>
      <c r="BP85" s="152"/>
      <c r="BQ85" s="152"/>
      <c r="BR85" s="152"/>
      <c r="BS85" s="152"/>
      <c r="BT85" s="152"/>
      <c r="BU85" s="152"/>
      <c r="BV85" s="152"/>
    </row>
    <row r="86" spans="63:74" x14ac:dyDescent="0.2">
      <c r="BK86" s="152"/>
      <c r="BL86" s="152"/>
      <c r="BM86" s="152"/>
      <c r="BN86" s="152"/>
      <c r="BO86" s="152"/>
      <c r="BP86" s="152"/>
      <c r="BQ86" s="152"/>
      <c r="BR86" s="152"/>
      <c r="BS86" s="152"/>
      <c r="BT86" s="152"/>
      <c r="BU86" s="152"/>
      <c r="BV86" s="152"/>
    </row>
    <row r="87" spans="63:74" x14ac:dyDescent="0.2">
      <c r="BK87" s="152"/>
      <c r="BL87" s="152"/>
      <c r="BM87" s="152"/>
      <c r="BN87" s="152"/>
      <c r="BO87" s="152"/>
      <c r="BP87" s="152"/>
      <c r="BQ87" s="152"/>
      <c r="BR87" s="152"/>
      <c r="BS87" s="152"/>
      <c r="BT87" s="152"/>
      <c r="BU87" s="152"/>
      <c r="BV87" s="152"/>
    </row>
    <row r="88" spans="63:74" x14ac:dyDescent="0.2">
      <c r="BK88" s="152"/>
      <c r="BL88" s="152"/>
      <c r="BM88" s="152"/>
      <c r="BN88" s="152"/>
      <c r="BO88" s="152"/>
      <c r="BP88" s="152"/>
      <c r="BQ88" s="152"/>
      <c r="BR88" s="152"/>
      <c r="BS88" s="152"/>
      <c r="BT88" s="152"/>
      <c r="BU88" s="152"/>
      <c r="BV88" s="152"/>
    </row>
    <row r="89" spans="63:74" x14ac:dyDescent="0.2">
      <c r="BK89" s="152"/>
      <c r="BL89" s="152"/>
      <c r="BM89" s="152"/>
      <c r="BN89" s="152"/>
      <c r="BO89" s="152"/>
      <c r="BP89" s="152"/>
      <c r="BQ89" s="152"/>
      <c r="BR89" s="152"/>
      <c r="BS89" s="152"/>
      <c r="BT89" s="152"/>
      <c r="BU89" s="152"/>
      <c r="BV89" s="152"/>
    </row>
    <row r="90" spans="63:74" x14ac:dyDescent="0.2">
      <c r="BK90" s="152"/>
      <c r="BL90" s="152"/>
      <c r="BM90" s="152"/>
      <c r="BN90" s="152"/>
      <c r="BO90" s="152"/>
      <c r="BP90" s="152"/>
      <c r="BQ90" s="152"/>
      <c r="BR90" s="152"/>
      <c r="BS90" s="152"/>
      <c r="BT90" s="152"/>
      <c r="BU90" s="152"/>
      <c r="BV90" s="152"/>
    </row>
    <row r="91" spans="63:74" x14ac:dyDescent="0.2">
      <c r="BK91" s="152"/>
      <c r="BL91" s="152"/>
      <c r="BM91" s="152"/>
      <c r="BN91" s="152"/>
      <c r="BO91" s="152"/>
      <c r="BP91" s="152"/>
      <c r="BQ91" s="152"/>
      <c r="BR91" s="152"/>
      <c r="BS91" s="152"/>
      <c r="BT91" s="152"/>
      <c r="BU91" s="152"/>
      <c r="BV91" s="152"/>
    </row>
    <row r="92" spans="63:74" x14ac:dyDescent="0.2">
      <c r="BK92" s="152"/>
      <c r="BL92" s="152"/>
      <c r="BM92" s="152"/>
      <c r="BN92" s="152"/>
      <c r="BO92" s="152"/>
      <c r="BP92" s="152"/>
      <c r="BQ92" s="152"/>
      <c r="BR92" s="152"/>
      <c r="BS92" s="152"/>
      <c r="BT92" s="152"/>
      <c r="BU92" s="152"/>
      <c r="BV92" s="152"/>
    </row>
    <row r="93" spans="63:74" x14ac:dyDescent="0.2">
      <c r="BK93" s="152"/>
      <c r="BL93" s="152"/>
      <c r="BM93" s="152"/>
      <c r="BN93" s="152"/>
      <c r="BO93" s="152"/>
      <c r="BP93" s="152"/>
      <c r="BQ93" s="152"/>
      <c r="BR93" s="152"/>
      <c r="BS93" s="152"/>
      <c r="BT93" s="152"/>
      <c r="BU93" s="152"/>
      <c r="BV93" s="152"/>
    </row>
    <row r="94" spans="63:74" x14ac:dyDescent="0.2">
      <c r="BK94" s="152"/>
      <c r="BL94" s="152"/>
      <c r="BM94" s="152"/>
      <c r="BN94" s="152"/>
      <c r="BO94" s="152"/>
      <c r="BP94" s="152"/>
      <c r="BQ94" s="152"/>
      <c r="BR94" s="152"/>
      <c r="BS94" s="152"/>
      <c r="BT94" s="152"/>
      <c r="BU94" s="152"/>
      <c r="BV94" s="152"/>
    </row>
    <row r="95" spans="63:74" x14ac:dyDescent="0.2">
      <c r="BK95" s="152"/>
      <c r="BL95" s="152"/>
      <c r="BM95" s="152"/>
      <c r="BN95" s="152"/>
      <c r="BO95" s="152"/>
      <c r="BP95" s="152"/>
      <c r="BQ95" s="152"/>
      <c r="BR95" s="152"/>
      <c r="BS95" s="152"/>
      <c r="BT95" s="152"/>
      <c r="BU95" s="152"/>
      <c r="BV95" s="152"/>
    </row>
    <row r="96" spans="63:74" x14ac:dyDescent="0.2">
      <c r="BK96" s="152"/>
      <c r="BL96" s="152"/>
      <c r="BM96" s="152"/>
      <c r="BN96" s="152"/>
      <c r="BO96" s="152"/>
      <c r="BP96" s="152"/>
      <c r="BQ96" s="152"/>
      <c r="BR96" s="152"/>
      <c r="BS96" s="152"/>
      <c r="BT96" s="152"/>
      <c r="BU96" s="152"/>
      <c r="BV96" s="152"/>
    </row>
    <row r="97" spans="63:74" x14ac:dyDescent="0.2">
      <c r="BK97" s="152"/>
      <c r="BL97" s="152"/>
      <c r="BM97" s="152"/>
      <c r="BN97" s="152"/>
      <c r="BO97" s="152"/>
      <c r="BP97" s="152"/>
      <c r="BQ97" s="152"/>
      <c r="BR97" s="152"/>
      <c r="BS97" s="152"/>
      <c r="BT97" s="152"/>
      <c r="BU97" s="152"/>
      <c r="BV97" s="152"/>
    </row>
    <row r="98" spans="63:74" x14ac:dyDescent="0.2">
      <c r="BK98" s="152"/>
      <c r="BL98" s="152"/>
      <c r="BM98" s="152"/>
      <c r="BN98" s="152"/>
      <c r="BO98" s="152"/>
      <c r="BP98" s="152"/>
      <c r="BQ98" s="152"/>
      <c r="BR98" s="152"/>
      <c r="BS98" s="152"/>
      <c r="BT98" s="152"/>
      <c r="BU98" s="152"/>
      <c r="BV98" s="152"/>
    </row>
    <row r="99" spans="63:74" x14ac:dyDescent="0.2">
      <c r="BK99" s="152"/>
      <c r="BL99" s="152"/>
      <c r="BM99" s="152"/>
      <c r="BN99" s="152"/>
      <c r="BO99" s="152"/>
      <c r="BP99" s="152"/>
      <c r="BQ99" s="152"/>
      <c r="BR99" s="152"/>
      <c r="BS99" s="152"/>
      <c r="BT99" s="152"/>
      <c r="BU99" s="152"/>
      <c r="BV99" s="152"/>
    </row>
    <row r="100" spans="63:74" x14ac:dyDescent="0.2">
      <c r="BK100" s="152"/>
      <c r="BL100" s="152"/>
      <c r="BM100" s="152"/>
      <c r="BN100" s="152"/>
      <c r="BO100" s="152"/>
      <c r="BP100" s="152"/>
      <c r="BQ100" s="152"/>
      <c r="BR100" s="152"/>
      <c r="BS100" s="152"/>
      <c r="BT100" s="152"/>
      <c r="BU100" s="152"/>
      <c r="BV100" s="152"/>
    </row>
    <row r="101" spans="63:74" x14ac:dyDescent="0.2">
      <c r="BK101" s="152"/>
      <c r="BL101" s="152"/>
      <c r="BM101" s="152"/>
      <c r="BN101" s="152"/>
      <c r="BO101" s="152"/>
      <c r="BP101" s="152"/>
      <c r="BQ101" s="152"/>
      <c r="BR101" s="152"/>
      <c r="BS101" s="152"/>
      <c r="BT101" s="152"/>
      <c r="BU101" s="152"/>
      <c r="BV101" s="152"/>
    </row>
    <row r="102" spans="63:74" x14ac:dyDescent="0.2">
      <c r="BK102" s="152"/>
      <c r="BL102" s="152"/>
      <c r="BM102" s="152"/>
      <c r="BN102" s="152"/>
      <c r="BO102" s="152"/>
      <c r="BP102" s="152"/>
      <c r="BQ102" s="152"/>
      <c r="BR102" s="152"/>
      <c r="BS102" s="152"/>
      <c r="BT102" s="152"/>
      <c r="BU102" s="152"/>
      <c r="BV102" s="152"/>
    </row>
    <row r="103" spans="63:74" x14ac:dyDescent="0.2">
      <c r="BK103" s="152"/>
      <c r="BL103" s="152"/>
      <c r="BM103" s="152"/>
      <c r="BN103" s="152"/>
      <c r="BO103" s="152"/>
      <c r="BP103" s="152"/>
      <c r="BQ103" s="152"/>
      <c r="BR103" s="152"/>
      <c r="BS103" s="152"/>
      <c r="BT103" s="152"/>
      <c r="BU103" s="152"/>
      <c r="BV103" s="152"/>
    </row>
    <row r="104" spans="63:74" x14ac:dyDescent="0.2">
      <c r="BK104" s="152"/>
      <c r="BL104" s="152"/>
      <c r="BM104" s="152"/>
      <c r="BN104" s="152"/>
      <c r="BO104" s="152"/>
      <c r="BP104" s="152"/>
      <c r="BQ104" s="152"/>
      <c r="BR104" s="152"/>
      <c r="BS104" s="152"/>
      <c r="BT104" s="152"/>
      <c r="BU104" s="152"/>
      <c r="BV104" s="152"/>
    </row>
    <row r="105" spans="63:74" x14ac:dyDescent="0.2">
      <c r="BK105" s="152"/>
      <c r="BL105" s="152"/>
      <c r="BM105" s="152"/>
      <c r="BN105" s="152"/>
      <c r="BO105" s="152"/>
      <c r="BP105" s="152"/>
      <c r="BQ105" s="152"/>
      <c r="BR105" s="152"/>
      <c r="BS105" s="152"/>
      <c r="BT105" s="152"/>
      <c r="BU105" s="152"/>
      <c r="BV105" s="152"/>
    </row>
    <row r="106" spans="63:74" x14ac:dyDescent="0.2">
      <c r="BK106" s="152"/>
      <c r="BL106" s="152"/>
      <c r="BM106" s="152"/>
      <c r="BN106" s="152"/>
      <c r="BO106" s="152"/>
      <c r="BP106" s="152"/>
      <c r="BQ106" s="152"/>
      <c r="BR106" s="152"/>
      <c r="BS106" s="152"/>
      <c r="BT106" s="152"/>
      <c r="BU106" s="152"/>
      <c r="BV106" s="152"/>
    </row>
    <row r="107" spans="63:74" x14ac:dyDescent="0.2">
      <c r="BK107" s="152"/>
      <c r="BL107" s="152"/>
      <c r="BM107" s="152"/>
      <c r="BN107" s="152"/>
      <c r="BO107" s="152"/>
      <c r="BP107" s="152"/>
      <c r="BQ107" s="152"/>
      <c r="BR107" s="152"/>
      <c r="BS107" s="152"/>
      <c r="BT107" s="152"/>
      <c r="BU107" s="152"/>
      <c r="BV107" s="152"/>
    </row>
    <row r="108" spans="63:74" x14ac:dyDescent="0.2">
      <c r="BK108" s="152"/>
      <c r="BL108" s="152"/>
      <c r="BM108" s="152"/>
      <c r="BN108" s="152"/>
      <c r="BO108" s="152"/>
      <c r="BP108" s="152"/>
      <c r="BQ108" s="152"/>
      <c r="BR108" s="152"/>
      <c r="BS108" s="152"/>
      <c r="BT108" s="152"/>
      <c r="BU108" s="152"/>
      <c r="BV108" s="152"/>
    </row>
    <row r="109" spans="63:74" x14ac:dyDescent="0.2">
      <c r="BK109" s="152"/>
      <c r="BL109" s="152"/>
      <c r="BM109" s="152"/>
      <c r="BN109" s="152"/>
      <c r="BO109" s="152"/>
      <c r="BP109" s="152"/>
      <c r="BQ109" s="152"/>
      <c r="BR109" s="152"/>
      <c r="BS109" s="152"/>
      <c r="BT109" s="152"/>
      <c r="BU109" s="152"/>
      <c r="BV109" s="152"/>
    </row>
    <row r="110" spans="63:74" x14ac:dyDescent="0.2">
      <c r="BK110" s="152"/>
      <c r="BL110" s="152"/>
      <c r="BM110" s="152"/>
      <c r="BN110" s="152"/>
      <c r="BO110" s="152"/>
      <c r="BP110" s="152"/>
      <c r="BQ110" s="152"/>
      <c r="BR110" s="152"/>
      <c r="BS110" s="152"/>
      <c r="BT110" s="152"/>
      <c r="BU110" s="152"/>
      <c r="BV110" s="152"/>
    </row>
    <row r="111" spans="63:74" x14ac:dyDescent="0.2">
      <c r="BK111" s="152"/>
      <c r="BL111" s="152"/>
      <c r="BM111" s="152"/>
      <c r="BN111" s="152"/>
      <c r="BO111" s="152"/>
      <c r="BP111" s="152"/>
      <c r="BQ111" s="152"/>
      <c r="BR111" s="152"/>
      <c r="BS111" s="152"/>
      <c r="BT111" s="152"/>
      <c r="BU111" s="152"/>
      <c r="BV111" s="152"/>
    </row>
    <row r="112" spans="63:74" x14ac:dyDescent="0.2">
      <c r="BK112" s="152"/>
      <c r="BL112" s="152"/>
      <c r="BM112" s="152"/>
      <c r="BN112" s="152"/>
      <c r="BO112" s="152"/>
      <c r="BP112" s="152"/>
      <c r="BQ112" s="152"/>
      <c r="BR112" s="152"/>
      <c r="BS112" s="152"/>
      <c r="BT112" s="152"/>
      <c r="BU112" s="152"/>
      <c r="BV112" s="152"/>
    </row>
    <row r="113" spans="63:74" x14ac:dyDescent="0.2">
      <c r="BK113" s="152"/>
      <c r="BL113" s="152"/>
      <c r="BM113" s="152"/>
      <c r="BN113" s="152"/>
      <c r="BO113" s="152"/>
      <c r="BP113" s="152"/>
      <c r="BQ113" s="152"/>
      <c r="BR113" s="152"/>
      <c r="BS113" s="152"/>
      <c r="BT113" s="152"/>
      <c r="BU113" s="152"/>
      <c r="BV113" s="152"/>
    </row>
    <row r="114" spans="63:74" x14ac:dyDescent="0.2">
      <c r="BK114" s="152"/>
      <c r="BL114" s="152"/>
      <c r="BM114" s="152"/>
      <c r="BN114" s="152"/>
      <c r="BO114" s="152"/>
      <c r="BP114" s="152"/>
      <c r="BQ114" s="152"/>
      <c r="BR114" s="152"/>
      <c r="BS114" s="152"/>
      <c r="BT114" s="152"/>
      <c r="BU114" s="152"/>
      <c r="BV114" s="152"/>
    </row>
    <row r="115" spans="63:74" x14ac:dyDescent="0.2">
      <c r="BK115" s="152"/>
      <c r="BL115" s="152"/>
      <c r="BM115" s="152"/>
      <c r="BN115" s="152"/>
      <c r="BO115" s="152"/>
      <c r="BP115" s="152"/>
      <c r="BQ115" s="152"/>
      <c r="BR115" s="152"/>
      <c r="BS115" s="152"/>
      <c r="BT115" s="152"/>
      <c r="BU115" s="152"/>
      <c r="BV115" s="152"/>
    </row>
    <row r="116" spans="63:74" x14ac:dyDescent="0.2">
      <c r="BK116" s="152"/>
      <c r="BL116" s="152"/>
      <c r="BM116" s="152"/>
      <c r="BN116" s="152"/>
      <c r="BO116" s="152"/>
      <c r="BP116" s="152"/>
      <c r="BQ116" s="152"/>
      <c r="BR116" s="152"/>
      <c r="BS116" s="152"/>
      <c r="BT116" s="152"/>
      <c r="BU116" s="152"/>
      <c r="BV116" s="152"/>
    </row>
    <row r="117" spans="63:74" x14ac:dyDescent="0.2">
      <c r="BK117" s="152"/>
      <c r="BL117" s="152"/>
      <c r="BM117" s="152"/>
      <c r="BN117" s="152"/>
      <c r="BO117" s="152"/>
      <c r="BP117" s="152"/>
      <c r="BQ117" s="152"/>
      <c r="BR117" s="152"/>
      <c r="BS117" s="152"/>
      <c r="BT117" s="152"/>
      <c r="BU117" s="152"/>
      <c r="BV117" s="152"/>
    </row>
    <row r="118" spans="63:74" x14ac:dyDescent="0.2">
      <c r="BK118" s="152"/>
      <c r="BL118" s="152"/>
      <c r="BM118" s="152"/>
      <c r="BN118" s="152"/>
      <c r="BO118" s="152"/>
      <c r="BP118" s="152"/>
      <c r="BQ118" s="152"/>
      <c r="BR118" s="152"/>
      <c r="BS118" s="152"/>
      <c r="BT118" s="152"/>
      <c r="BU118" s="152"/>
      <c r="BV118" s="152"/>
    </row>
    <row r="119" spans="63:74" x14ac:dyDescent="0.2">
      <c r="BK119" s="152"/>
      <c r="BL119" s="152"/>
      <c r="BM119" s="152"/>
      <c r="BN119" s="152"/>
      <c r="BO119" s="152"/>
      <c r="BP119" s="152"/>
      <c r="BQ119" s="152"/>
      <c r="BR119" s="152"/>
      <c r="BS119" s="152"/>
      <c r="BT119" s="152"/>
      <c r="BU119" s="152"/>
      <c r="BV119" s="152"/>
    </row>
    <row r="120" spans="63:74" x14ac:dyDescent="0.2">
      <c r="BK120" s="152"/>
      <c r="BL120" s="152"/>
      <c r="BM120" s="152"/>
      <c r="BN120" s="152"/>
      <c r="BO120" s="152"/>
      <c r="BP120" s="152"/>
      <c r="BQ120" s="152"/>
      <c r="BR120" s="152"/>
      <c r="BS120" s="152"/>
      <c r="BT120" s="152"/>
      <c r="BU120" s="152"/>
      <c r="BV120" s="152"/>
    </row>
    <row r="121" spans="63:74" x14ac:dyDescent="0.2">
      <c r="BK121" s="152"/>
      <c r="BL121" s="152"/>
      <c r="BM121" s="152"/>
      <c r="BN121" s="152"/>
      <c r="BO121" s="152"/>
      <c r="BP121" s="152"/>
      <c r="BQ121" s="152"/>
      <c r="BR121" s="152"/>
      <c r="BS121" s="152"/>
      <c r="BT121" s="152"/>
      <c r="BU121" s="152"/>
      <c r="BV121" s="152"/>
    </row>
    <row r="122" spans="63:74" x14ac:dyDescent="0.2">
      <c r="BK122" s="152"/>
      <c r="BL122" s="152"/>
      <c r="BM122" s="152"/>
      <c r="BN122" s="152"/>
      <c r="BO122" s="152"/>
      <c r="BP122" s="152"/>
      <c r="BQ122" s="152"/>
      <c r="BR122" s="152"/>
      <c r="BS122" s="152"/>
      <c r="BT122" s="152"/>
      <c r="BU122" s="152"/>
      <c r="BV122" s="152"/>
    </row>
    <row r="123" spans="63:74" x14ac:dyDescent="0.2">
      <c r="BK123" s="152"/>
      <c r="BL123" s="152"/>
      <c r="BM123" s="152"/>
      <c r="BN123" s="152"/>
      <c r="BO123" s="152"/>
      <c r="BP123" s="152"/>
      <c r="BQ123" s="152"/>
      <c r="BR123" s="152"/>
      <c r="BS123" s="152"/>
      <c r="BT123" s="152"/>
      <c r="BU123" s="152"/>
      <c r="BV123" s="152"/>
    </row>
    <row r="124" spans="63:74" x14ac:dyDescent="0.2">
      <c r="BK124" s="152"/>
      <c r="BL124" s="152"/>
      <c r="BM124" s="152"/>
      <c r="BN124" s="152"/>
      <c r="BO124" s="152"/>
      <c r="BP124" s="152"/>
      <c r="BQ124" s="152"/>
      <c r="BR124" s="152"/>
      <c r="BS124" s="152"/>
      <c r="BT124" s="152"/>
      <c r="BU124" s="152"/>
      <c r="BV124" s="152"/>
    </row>
    <row r="125" spans="63:74" x14ac:dyDescent="0.2">
      <c r="BK125" s="152"/>
      <c r="BL125" s="152"/>
      <c r="BM125" s="152"/>
      <c r="BN125" s="152"/>
      <c r="BO125" s="152"/>
      <c r="BP125" s="152"/>
      <c r="BQ125" s="152"/>
      <c r="BR125" s="152"/>
      <c r="BS125" s="152"/>
      <c r="BT125" s="152"/>
      <c r="BU125" s="152"/>
      <c r="BV125" s="152"/>
    </row>
    <row r="126" spans="63:74" x14ac:dyDescent="0.2">
      <c r="BK126" s="152"/>
      <c r="BL126" s="152"/>
      <c r="BM126" s="152"/>
      <c r="BN126" s="152"/>
      <c r="BO126" s="152"/>
      <c r="BP126" s="152"/>
      <c r="BQ126" s="152"/>
      <c r="BR126" s="152"/>
      <c r="BS126" s="152"/>
      <c r="BT126" s="152"/>
      <c r="BU126" s="152"/>
      <c r="BV126" s="152"/>
    </row>
    <row r="127" spans="63:74" x14ac:dyDescent="0.2">
      <c r="BK127" s="152"/>
      <c r="BL127" s="152"/>
      <c r="BM127" s="152"/>
      <c r="BN127" s="152"/>
      <c r="BO127" s="152"/>
      <c r="BP127" s="152"/>
      <c r="BQ127" s="152"/>
      <c r="BR127" s="152"/>
      <c r="BS127" s="152"/>
      <c r="BT127" s="152"/>
      <c r="BU127" s="152"/>
      <c r="BV127" s="152"/>
    </row>
    <row r="128" spans="63:74" x14ac:dyDescent="0.2">
      <c r="BK128" s="152"/>
      <c r="BL128" s="152"/>
      <c r="BM128" s="152"/>
      <c r="BN128" s="152"/>
      <c r="BO128" s="152"/>
      <c r="BP128" s="152"/>
      <c r="BQ128" s="152"/>
      <c r="BR128" s="152"/>
      <c r="BS128" s="152"/>
      <c r="BT128" s="152"/>
      <c r="BU128" s="152"/>
      <c r="BV128" s="152"/>
    </row>
    <row r="129" spans="63:74" x14ac:dyDescent="0.2">
      <c r="BK129" s="152"/>
      <c r="BL129" s="152"/>
      <c r="BM129" s="152"/>
      <c r="BN129" s="152"/>
      <c r="BO129" s="152"/>
      <c r="BP129" s="152"/>
      <c r="BQ129" s="152"/>
      <c r="BR129" s="152"/>
      <c r="BS129" s="152"/>
      <c r="BT129" s="152"/>
      <c r="BU129" s="152"/>
      <c r="BV129" s="152"/>
    </row>
    <row r="130" spans="63:74" x14ac:dyDescent="0.2">
      <c r="BK130" s="152"/>
      <c r="BL130" s="152"/>
      <c r="BM130" s="152"/>
      <c r="BN130" s="152"/>
      <c r="BO130" s="152"/>
      <c r="BP130" s="152"/>
      <c r="BQ130" s="152"/>
      <c r="BR130" s="152"/>
      <c r="BS130" s="152"/>
      <c r="BT130" s="152"/>
      <c r="BU130" s="152"/>
      <c r="BV130" s="152"/>
    </row>
    <row r="131" spans="63:74" x14ac:dyDescent="0.2">
      <c r="BK131" s="152"/>
      <c r="BL131" s="152"/>
      <c r="BM131" s="152"/>
      <c r="BN131" s="152"/>
      <c r="BO131" s="152"/>
      <c r="BP131" s="152"/>
      <c r="BQ131" s="152"/>
      <c r="BR131" s="152"/>
      <c r="BS131" s="152"/>
      <c r="BT131" s="152"/>
      <c r="BU131" s="152"/>
      <c r="BV131" s="152"/>
    </row>
    <row r="132" spans="63:74" x14ac:dyDescent="0.2">
      <c r="BK132" s="152"/>
      <c r="BL132" s="152"/>
      <c r="BM132" s="152"/>
      <c r="BN132" s="152"/>
      <c r="BO132" s="152"/>
      <c r="BP132" s="152"/>
      <c r="BQ132" s="152"/>
      <c r="BR132" s="152"/>
      <c r="BS132" s="152"/>
      <c r="BT132" s="152"/>
      <c r="BU132" s="152"/>
      <c r="BV132" s="152"/>
    </row>
    <row r="133" spans="63:74" x14ac:dyDescent="0.2">
      <c r="BK133" s="152"/>
      <c r="BL133" s="152"/>
      <c r="BM133" s="152"/>
      <c r="BN133" s="152"/>
      <c r="BO133" s="152"/>
      <c r="BP133" s="152"/>
      <c r="BQ133" s="152"/>
      <c r="BR133" s="152"/>
      <c r="BS133" s="152"/>
      <c r="BT133" s="152"/>
      <c r="BU133" s="152"/>
      <c r="BV133" s="152"/>
    </row>
    <row r="134" spans="63:74" x14ac:dyDescent="0.2">
      <c r="BK134" s="152"/>
      <c r="BL134" s="152"/>
      <c r="BM134" s="152"/>
      <c r="BN134" s="152"/>
      <c r="BO134" s="152"/>
      <c r="BP134" s="152"/>
      <c r="BQ134" s="152"/>
      <c r="BR134" s="152"/>
      <c r="BS134" s="152"/>
      <c r="BT134" s="152"/>
      <c r="BU134" s="152"/>
      <c r="BV134" s="152"/>
    </row>
    <row r="135" spans="63:74" x14ac:dyDescent="0.2">
      <c r="BK135" s="152"/>
      <c r="BL135" s="152"/>
      <c r="BM135" s="152"/>
      <c r="BN135" s="152"/>
      <c r="BO135" s="152"/>
      <c r="BP135" s="152"/>
      <c r="BQ135" s="152"/>
      <c r="BR135" s="152"/>
      <c r="BS135" s="152"/>
      <c r="BT135" s="152"/>
      <c r="BU135" s="152"/>
      <c r="BV135" s="152"/>
    </row>
    <row r="136" spans="63:74" x14ac:dyDescent="0.2">
      <c r="BK136" s="152"/>
      <c r="BL136" s="152"/>
      <c r="BM136" s="152"/>
      <c r="BN136" s="152"/>
      <c r="BO136" s="152"/>
      <c r="BP136" s="152"/>
      <c r="BQ136" s="152"/>
      <c r="BR136" s="152"/>
      <c r="BS136" s="152"/>
      <c r="BT136" s="152"/>
      <c r="BU136" s="152"/>
      <c r="BV136" s="152"/>
    </row>
    <row r="137" spans="63:74" x14ac:dyDescent="0.2">
      <c r="BK137" s="152"/>
      <c r="BL137" s="152"/>
      <c r="BM137" s="152"/>
      <c r="BN137" s="152"/>
      <c r="BO137" s="152"/>
      <c r="BP137" s="152"/>
      <c r="BQ137" s="152"/>
      <c r="BR137" s="152"/>
      <c r="BS137" s="152"/>
      <c r="BT137" s="152"/>
      <c r="BU137" s="152"/>
      <c r="BV137" s="152"/>
    </row>
    <row r="138" spans="63:74" x14ac:dyDescent="0.2">
      <c r="BK138" s="152"/>
      <c r="BL138" s="152"/>
      <c r="BM138" s="152"/>
      <c r="BN138" s="152"/>
      <c r="BO138" s="152"/>
      <c r="BP138" s="152"/>
      <c r="BQ138" s="152"/>
      <c r="BR138" s="152"/>
      <c r="BS138" s="152"/>
      <c r="BT138" s="152"/>
      <c r="BU138" s="152"/>
      <c r="BV138" s="152"/>
    </row>
    <row r="139" spans="63:74" x14ac:dyDescent="0.2">
      <c r="BK139" s="152"/>
      <c r="BL139" s="152"/>
      <c r="BM139" s="152"/>
      <c r="BN139" s="152"/>
      <c r="BO139" s="152"/>
      <c r="BP139" s="152"/>
      <c r="BQ139" s="152"/>
      <c r="BR139" s="152"/>
      <c r="BS139" s="152"/>
      <c r="BT139" s="152"/>
      <c r="BU139" s="152"/>
      <c r="BV139" s="152"/>
    </row>
    <row r="140" spans="63:74" x14ac:dyDescent="0.2">
      <c r="BK140" s="152"/>
      <c r="BL140" s="152"/>
      <c r="BM140" s="152"/>
      <c r="BN140" s="152"/>
      <c r="BO140" s="152"/>
      <c r="BP140" s="152"/>
      <c r="BQ140" s="152"/>
      <c r="BR140" s="152"/>
      <c r="BS140" s="152"/>
      <c r="BT140" s="152"/>
      <c r="BU140" s="152"/>
      <c r="BV140" s="152"/>
    </row>
    <row r="141" spans="63:74" x14ac:dyDescent="0.2">
      <c r="BK141" s="152"/>
      <c r="BL141" s="152"/>
      <c r="BM141" s="152"/>
      <c r="BN141" s="152"/>
      <c r="BO141" s="152"/>
      <c r="BP141" s="152"/>
      <c r="BQ141" s="152"/>
      <c r="BR141" s="152"/>
      <c r="BS141" s="152"/>
      <c r="BT141" s="152"/>
      <c r="BU141" s="152"/>
      <c r="BV141" s="152"/>
    </row>
    <row r="142" spans="63:74" x14ac:dyDescent="0.2">
      <c r="BK142" s="152"/>
      <c r="BL142" s="152"/>
      <c r="BM142" s="152"/>
      <c r="BN142" s="152"/>
      <c r="BO142" s="152"/>
      <c r="BP142" s="152"/>
      <c r="BQ142" s="152"/>
      <c r="BR142" s="152"/>
      <c r="BS142" s="152"/>
      <c r="BT142" s="152"/>
      <c r="BU142" s="152"/>
      <c r="BV142" s="152"/>
    </row>
    <row r="143" spans="63:74" x14ac:dyDescent="0.2">
      <c r="BK143" s="152"/>
      <c r="BL143" s="152"/>
      <c r="BM143" s="152"/>
      <c r="BN143" s="152"/>
      <c r="BO143" s="152"/>
      <c r="BP143" s="152"/>
      <c r="BQ143" s="152"/>
      <c r="BR143" s="152"/>
      <c r="BS143" s="152"/>
      <c r="BT143" s="152"/>
      <c r="BU143" s="152"/>
      <c r="BV143" s="152"/>
    </row>
    <row r="144" spans="63:74" x14ac:dyDescent="0.2">
      <c r="BK144" s="152"/>
      <c r="BL144" s="152"/>
      <c r="BM144" s="152"/>
      <c r="BN144" s="152"/>
      <c r="BO144" s="152"/>
      <c r="BP144" s="152"/>
      <c r="BQ144" s="152"/>
      <c r="BR144" s="152"/>
      <c r="BS144" s="152"/>
      <c r="BT144" s="152"/>
      <c r="BU144" s="152"/>
      <c r="BV144" s="152"/>
    </row>
  </sheetData>
  <mergeCells count="22">
    <mergeCell ref="B55:Q55"/>
    <mergeCell ref="A1:A2"/>
    <mergeCell ref="B1:AL1"/>
    <mergeCell ref="B51:Q51"/>
    <mergeCell ref="B43:Q43"/>
    <mergeCell ref="B48:Q48"/>
    <mergeCell ref="B41:Q41"/>
    <mergeCell ref="B42:Q42"/>
    <mergeCell ref="B46:Q46"/>
    <mergeCell ref="B47:Q47"/>
    <mergeCell ref="B45:Q45"/>
    <mergeCell ref="B49:R49"/>
    <mergeCell ref="B54:Q54"/>
    <mergeCell ref="B52:Q52"/>
    <mergeCell ref="B53:Q53"/>
    <mergeCell ref="B50:Q50"/>
    <mergeCell ref="AM3:AX3"/>
    <mergeCell ref="AY3:BJ3"/>
    <mergeCell ref="BK3:BV3"/>
    <mergeCell ref="C3:N3"/>
    <mergeCell ref="O3:Z3"/>
    <mergeCell ref="AA3:AL3"/>
  </mergeCells>
  <phoneticPr fontId="7" type="noConversion"/>
  <hyperlinks>
    <hyperlink ref="A1:A2" location="Contents!A1" display="Table of Contents" xr:uid="{00000000-0004-0000-0300-000000000000}"/>
  </hyperlinks>
  <pageMargins left="0.25" right="0.25" top="0.25" bottom="0.25" header="0.5" footer="0.5"/>
  <pageSetup scale="20" orientation="portrait"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0">
    <pageSetUpPr fitToPage="1"/>
  </sheetPr>
  <dimension ref="A1:BV133"/>
  <sheetViews>
    <sheetView zoomScaleNormal="100" workbookViewId="0">
      <pane xSplit="2" ySplit="4" topLeftCell="AG5" activePane="bottomRight" state="frozen"/>
      <selection activeCell="BF63" sqref="BF63"/>
      <selection pane="topRight" activeCell="BF63" sqref="BF63"/>
      <selection pane="bottomLeft" activeCell="BF63" sqref="BF63"/>
      <selection pane="bottomRight" activeCell="AX44" sqref="AX44"/>
    </sheetView>
  </sheetViews>
  <sheetFormatPr defaultColWidth="8.5703125" defaultRowHeight="11.25" x14ac:dyDescent="0.2"/>
  <cols>
    <col min="1" max="1" width="17.42578125" style="89" customWidth="1"/>
    <col min="2" max="2" width="42.5703125" style="83" customWidth="1"/>
    <col min="3" max="50" width="6.5703125" style="83" customWidth="1"/>
    <col min="51" max="55" width="6.5703125" style="640" customWidth="1"/>
    <col min="56" max="58" width="6.5703125" style="637" customWidth="1"/>
    <col min="59" max="61" width="6.5703125" style="640" customWidth="1"/>
    <col min="62" max="62" width="6.5703125" style="195" customWidth="1"/>
    <col min="63" max="74" width="6.5703125" style="83" customWidth="1"/>
    <col min="75" max="16384" width="8.5703125" style="83"/>
  </cols>
  <sheetData>
    <row r="1" spans="1:74" ht="12.75" x14ac:dyDescent="0.2">
      <c r="A1" s="996" t="s">
        <v>478</v>
      </c>
      <c r="B1" s="1014" t="s">
        <v>889</v>
      </c>
      <c r="C1" s="995"/>
      <c r="D1" s="995"/>
      <c r="E1" s="995"/>
      <c r="F1" s="995"/>
      <c r="G1" s="995"/>
      <c r="H1" s="995"/>
      <c r="I1" s="995"/>
      <c r="J1" s="995"/>
      <c r="K1" s="995"/>
      <c r="L1" s="995"/>
      <c r="M1" s="995"/>
      <c r="N1" s="995"/>
      <c r="O1" s="995"/>
      <c r="P1" s="995"/>
      <c r="Q1" s="995"/>
      <c r="R1" s="995"/>
      <c r="S1" s="995"/>
      <c r="T1" s="995"/>
      <c r="U1" s="995"/>
      <c r="V1" s="995"/>
      <c r="W1" s="995"/>
      <c r="X1" s="995"/>
      <c r="Y1" s="995"/>
      <c r="Z1" s="995"/>
      <c r="AA1" s="995"/>
      <c r="AB1" s="995"/>
      <c r="AC1" s="995"/>
      <c r="AD1" s="995"/>
      <c r="AE1" s="995"/>
      <c r="AF1" s="995"/>
      <c r="AG1" s="995"/>
      <c r="AH1" s="995"/>
      <c r="AI1" s="995"/>
      <c r="AJ1" s="995"/>
      <c r="AK1" s="995"/>
      <c r="AL1" s="995"/>
    </row>
    <row r="2" spans="1:74" ht="12.75" x14ac:dyDescent="0.2">
      <c r="A2" s="997"/>
      <c r="B2" s="222" t="str">
        <f>"U.S. Energy Information Administration  |  Short-Term Energy Outlook  - "&amp;Dates!D1</f>
        <v>U.S. Energy Information Administration  |  Short-Term Energy Outlook  - March 2026</v>
      </c>
      <c r="C2" s="225"/>
      <c r="D2" s="225"/>
      <c r="E2" s="225"/>
      <c r="F2" s="225"/>
      <c r="G2" s="309"/>
      <c r="H2" s="309"/>
      <c r="I2" s="309"/>
      <c r="J2" s="309"/>
      <c r="K2" s="333"/>
      <c r="L2" s="333"/>
      <c r="M2" s="333"/>
      <c r="N2" s="333"/>
      <c r="O2" s="333"/>
      <c r="P2" s="333"/>
      <c r="Q2" s="333"/>
      <c r="R2" s="333"/>
      <c r="S2" s="333"/>
      <c r="T2" s="333"/>
      <c r="U2" s="333"/>
      <c r="V2" s="333"/>
      <c r="W2" s="333"/>
      <c r="X2" s="333"/>
      <c r="Y2" s="333"/>
      <c r="Z2" s="333"/>
      <c r="AA2" s="333"/>
      <c r="AB2" s="333"/>
      <c r="AC2" s="333"/>
      <c r="AD2" s="333"/>
      <c r="AE2" s="333"/>
      <c r="AF2" s="333"/>
      <c r="AG2" s="333"/>
      <c r="AH2" s="333"/>
      <c r="AI2" s="333"/>
      <c r="AJ2" s="333"/>
      <c r="AK2" s="333"/>
      <c r="AL2" s="333"/>
    </row>
    <row r="3" spans="1:74" s="7" customFormat="1" ht="12.75" x14ac:dyDescent="0.2">
      <c r="A3" s="316" t="s">
        <v>760</v>
      </c>
      <c r="B3" s="332"/>
      <c r="C3" s="1015">
        <f>Dates!D3</f>
        <v>2022</v>
      </c>
      <c r="D3" s="1016"/>
      <c r="E3" s="1016"/>
      <c r="F3" s="1016"/>
      <c r="G3" s="1016"/>
      <c r="H3" s="1016"/>
      <c r="I3" s="1016"/>
      <c r="J3" s="1016"/>
      <c r="K3" s="1016"/>
      <c r="L3" s="1016"/>
      <c r="M3" s="1016"/>
      <c r="N3" s="1017"/>
      <c r="O3" s="1015">
        <f>C3+1</f>
        <v>2023</v>
      </c>
      <c r="P3" s="1018"/>
      <c r="Q3" s="1018"/>
      <c r="R3" s="1018"/>
      <c r="S3" s="1018"/>
      <c r="T3" s="1018"/>
      <c r="U3" s="1018"/>
      <c r="V3" s="1018"/>
      <c r="W3" s="1018"/>
      <c r="X3" s="1016"/>
      <c r="Y3" s="1016"/>
      <c r="Z3" s="1017"/>
      <c r="AA3" s="1019">
        <f>O3+1</f>
        <v>2024</v>
      </c>
      <c r="AB3" s="1016"/>
      <c r="AC3" s="1016"/>
      <c r="AD3" s="1016"/>
      <c r="AE3" s="1016"/>
      <c r="AF3" s="1016"/>
      <c r="AG3" s="1016"/>
      <c r="AH3" s="1016"/>
      <c r="AI3" s="1016"/>
      <c r="AJ3" s="1016"/>
      <c r="AK3" s="1016"/>
      <c r="AL3" s="1017"/>
      <c r="AM3" s="988">
        <f>AA3+1</f>
        <v>2025</v>
      </c>
      <c r="AN3" s="991"/>
      <c r="AO3" s="991"/>
      <c r="AP3" s="991"/>
      <c r="AQ3" s="991"/>
      <c r="AR3" s="991"/>
      <c r="AS3" s="991"/>
      <c r="AT3" s="991"/>
      <c r="AU3" s="991"/>
      <c r="AV3" s="991"/>
      <c r="AW3" s="991"/>
      <c r="AX3" s="992"/>
      <c r="AY3" s="988">
        <f>AM3+1</f>
        <v>2026</v>
      </c>
      <c r="AZ3" s="989"/>
      <c r="BA3" s="989"/>
      <c r="BB3" s="989"/>
      <c r="BC3" s="989"/>
      <c r="BD3" s="989"/>
      <c r="BE3" s="989"/>
      <c r="BF3" s="989"/>
      <c r="BG3" s="989"/>
      <c r="BH3" s="989"/>
      <c r="BI3" s="989"/>
      <c r="BJ3" s="990"/>
      <c r="BK3" s="988">
        <f>AY3+1</f>
        <v>2027</v>
      </c>
      <c r="BL3" s="991"/>
      <c r="BM3" s="991"/>
      <c r="BN3" s="991"/>
      <c r="BO3" s="991"/>
      <c r="BP3" s="991"/>
      <c r="BQ3" s="991"/>
      <c r="BR3" s="991"/>
      <c r="BS3" s="991"/>
      <c r="BT3" s="991"/>
      <c r="BU3" s="991"/>
      <c r="BV3" s="992"/>
    </row>
    <row r="4" spans="1:74" s="7" customFormat="1" x14ac:dyDescent="0.2">
      <c r="A4" s="322" t="str">
        <f>TEXT(Dates!$D$2,"dddd, mmmm d, yyyy")</f>
        <v>Monday, March 9, 2026</v>
      </c>
      <c r="B4" s="11"/>
      <c r="C4" s="12" t="s">
        <v>214</v>
      </c>
      <c r="D4" s="12" t="s">
        <v>215</v>
      </c>
      <c r="E4" s="12" t="s">
        <v>216</v>
      </c>
      <c r="F4" s="12" t="s">
        <v>217</v>
      </c>
      <c r="G4" s="12" t="s">
        <v>218</v>
      </c>
      <c r="H4" s="12" t="s">
        <v>219</v>
      </c>
      <c r="I4" s="12" t="s">
        <v>220</v>
      </c>
      <c r="J4" s="12" t="s">
        <v>221</v>
      </c>
      <c r="K4" s="12" t="s">
        <v>222</v>
      </c>
      <c r="L4" s="12" t="s">
        <v>223</v>
      </c>
      <c r="M4" s="12" t="s">
        <v>224</v>
      </c>
      <c r="N4" s="12" t="s">
        <v>225</v>
      </c>
      <c r="O4" s="12" t="s">
        <v>214</v>
      </c>
      <c r="P4" s="12" t="s">
        <v>215</v>
      </c>
      <c r="Q4" s="12" t="s">
        <v>216</v>
      </c>
      <c r="R4" s="12" t="s">
        <v>217</v>
      </c>
      <c r="S4" s="12" t="s">
        <v>218</v>
      </c>
      <c r="T4" s="12" t="s">
        <v>219</v>
      </c>
      <c r="U4" s="12" t="s">
        <v>220</v>
      </c>
      <c r="V4" s="12" t="s">
        <v>221</v>
      </c>
      <c r="W4" s="12" t="s">
        <v>222</v>
      </c>
      <c r="X4" s="12" t="s">
        <v>223</v>
      </c>
      <c r="Y4" s="12" t="s">
        <v>224</v>
      </c>
      <c r="Z4" s="12" t="s">
        <v>225</v>
      </c>
      <c r="AA4" s="12" t="s">
        <v>214</v>
      </c>
      <c r="AB4" s="12" t="s">
        <v>215</v>
      </c>
      <c r="AC4" s="12" t="s">
        <v>216</v>
      </c>
      <c r="AD4" s="12" t="s">
        <v>217</v>
      </c>
      <c r="AE4" s="12" t="s">
        <v>218</v>
      </c>
      <c r="AF4" s="12" t="s">
        <v>219</v>
      </c>
      <c r="AG4" s="12" t="s">
        <v>220</v>
      </c>
      <c r="AH4" s="12" t="s">
        <v>221</v>
      </c>
      <c r="AI4" s="12" t="s">
        <v>222</v>
      </c>
      <c r="AJ4" s="12" t="s">
        <v>223</v>
      </c>
      <c r="AK4" s="12" t="s">
        <v>224</v>
      </c>
      <c r="AL4" s="12" t="s">
        <v>225</v>
      </c>
      <c r="AM4" s="12" t="s">
        <v>214</v>
      </c>
      <c r="AN4" s="12" t="s">
        <v>215</v>
      </c>
      <c r="AO4" s="12" t="s">
        <v>216</v>
      </c>
      <c r="AP4" s="12" t="s">
        <v>217</v>
      </c>
      <c r="AQ4" s="12" t="s">
        <v>218</v>
      </c>
      <c r="AR4" s="12" t="s">
        <v>219</v>
      </c>
      <c r="AS4" s="12" t="s">
        <v>220</v>
      </c>
      <c r="AT4" s="12" t="s">
        <v>221</v>
      </c>
      <c r="AU4" s="12" t="s">
        <v>222</v>
      </c>
      <c r="AV4" s="12" t="s">
        <v>223</v>
      </c>
      <c r="AW4" s="12" t="s">
        <v>224</v>
      </c>
      <c r="AX4" s="12" t="s">
        <v>225</v>
      </c>
      <c r="AY4" s="633" t="s">
        <v>214</v>
      </c>
      <c r="AZ4" s="633" t="s">
        <v>215</v>
      </c>
      <c r="BA4" s="633" t="s">
        <v>216</v>
      </c>
      <c r="BB4" s="633" t="s">
        <v>217</v>
      </c>
      <c r="BC4" s="633" t="s">
        <v>218</v>
      </c>
      <c r="BD4" s="633" t="s">
        <v>219</v>
      </c>
      <c r="BE4" s="633" t="s">
        <v>220</v>
      </c>
      <c r="BF4" s="633" t="s">
        <v>221</v>
      </c>
      <c r="BG4" s="633" t="s">
        <v>222</v>
      </c>
      <c r="BH4" s="633" t="s">
        <v>223</v>
      </c>
      <c r="BI4" s="633" t="s">
        <v>224</v>
      </c>
      <c r="BJ4" s="12" t="s">
        <v>225</v>
      </c>
      <c r="BK4" s="12" t="s">
        <v>214</v>
      </c>
      <c r="BL4" s="12" t="s">
        <v>215</v>
      </c>
      <c r="BM4" s="12" t="s">
        <v>216</v>
      </c>
      <c r="BN4" s="12" t="s">
        <v>217</v>
      </c>
      <c r="BO4" s="12" t="s">
        <v>218</v>
      </c>
      <c r="BP4" s="12" t="s">
        <v>219</v>
      </c>
      <c r="BQ4" s="12" t="s">
        <v>220</v>
      </c>
      <c r="BR4" s="12" t="s">
        <v>221</v>
      </c>
      <c r="BS4" s="12" t="s">
        <v>222</v>
      </c>
      <c r="BT4" s="12" t="s">
        <v>223</v>
      </c>
      <c r="BU4" s="12" t="s">
        <v>224</v>
      </c>
      <c r="BV4" s="12" t="s">
        <v>225</v>
      </c>
    </row>
    <row r="5" spans="1:74" ht="11.1" customHeight="1" x14ac:dyDescent="0.2">
      <c r="A5" s="323"/>
      <c r="B5" s="324" t="s">
        <v>752</v>
      </c>
      <c r="C5" s="289"/>
      <c r="D5" s="289"/>
      <c r="E5" s="289"/>
      <c r="F5" s="289"/>
      <c r="G5" s="289"/>
      <c r="H5" s="289"/>
      <c r="I5" s="289"/>
      <c r="J5" s="289"/>
      <c r="K5" s="289"/>
      <c r="L5" s="289"/>
      <c r="M5" s="289"/>
      <c r="N5" s="289"/>
      <c r="O5" s="289"/>
      <c r="P5" s="289"/>
      <c r="Q5" s="289"/>
      <c r="R5" s="289"/>
      <c r="S5" s="289"/>
      <c r="T5" s="289"/>
      <c r="U5" s="289"/>
      <c r="V5" s="289"/>
      <c r="W5" s="289"/>
      <c r="X5" s="289"/>
      <c r="Y5" s="289"/>
      <c r="Z5" s="289"/>
      <c r="AA5" s="289"/>
      <c r="AB5" s="289"/>
      <c r="AC5" s="289"/>
      <c r="AD5" s="289"/>
      <c r="AE5" s="289"/>
      <c r="AF5" s="289"/>
      <c r="AG5" s="289"/>
      <c r="AH5" s="289"/>
      <c r="AI5" s="289"/>
      <c r="AJ5" s="289"/>
      <c r="AK5" s="289"/>
      <c r="AL5" s="289"/>
      <c r="AM5" s="289"/>
      <c r="AN5" s="289"/>
      <c r="AO5" s="289"/>
      <c r="AP5" s="289"/>
      <c r="AQ5" s="289"/>
      <c r="AR5" s="289"/>
      <c r="AS5" s="289"/>
      <c r="AT5" s="289"/>
      <c r="AU5" s="289"/>
      <c r="AV5" s="289"/>
      <c r="AW5" s="289"/>
      <c r="AX5" s="289"/>
      <c r="AY5" s="289"/>
      <c r="AZ5" s="642"/>
      <c r="BA5" s="860"/>
      <c r="BB5" s="860"/>
      <c r="BC5" s="860"/>
      <c r="BD5" s="388"/>
      <c r="BE5" s="388"/>
      <c r="BF5" s="388"/>
      <c r="BG5" s="388"/>
      <c r="BH5" s="388"/>
      <c r="BI5" s="388"/>
      <c r="BJ5" s="355"/>
      <c r="BK5" s="355"/>
      <c r="BL5" s="355"/>
      <c r="BM5" s="355"/>
      <c r="BN5" s="355"/>
      <c r="BO5" s="355"/>
      <c r="BP5" s="355"/>
      <c r="BQ5" s="355"/>
      <c r="BR5" s="355"/>
      <c r="BS5" s="355"/>
      <c r="BT5" s="355"/>
      <c r="BU5" s="355"/>
      <c r="BV5" s="355"/>
    </row>
    <row r="6" spans="1:74" s="272" customFormat="1" ht="11.1" customHeight="1" x14ac:dyDescent="0.2">
      <c r="A6" s="395" t="s">
        <v>178</v>
      </c>
      <c r="B6" s="389" t="s">
        <v>810</v>
      </c>
      <c r="C6" s="105">
        <v>98.380853215000002</v>
      </c>
      <c r="D6" s="105">
        <v>99.540919040999995</v>
      </c>
      <c r="E6" s="105">
        <v>100.04949256</v>
      </c>
      <c r="F6" s="105">
        <v>99.422655128000002</v>
      </c>
      <c r="G6" s="105">
        <v>99.432769609999994</v>
      </c>
      <c r="H6" s="105">
        <v>99.944142795999994</v>
      </c>
      <c r="I6" s="105">
        <v>101.06798916</v>
      </c>
      <c r="J6" s="105">
        <v>101.61498263</v>
      </c>
      <c r="K6" s="105">
        <v>102.1451237</v>
      </c>
      <c r="L6" s="105">
        <v>102.31617435</v>
      </c>
      <c r="M6" s="105">
        <v>102.47813743</v>
      </c>
      <c r="N6" s="105">
        <v>100.84972517999999</v>
      </c>
      <c r="O6" s="105">
        <v>101.59435775999999</v>
      </c>
      <c r="P6" s="105">
        <v>102.19092675</v>
      </c>
      <c r="Q6" s="105">
        <v>102.54044533</v>
      </c>
      <c r="R6" s="105">
        <v>102.33190481</v>
      </c>
      <c r="S6" s="105">
        <v>101.82038683</v>
      </c>
      <c r="T6" s="105">
        <v>102.72801891</v>
      </c>
      <c r="U6" s="105">
        <v>102.21087143</v>
      </c>
      <c r="V6" s="105">
        <v>101.94122509</v>
      </c>
      <c r="W6" s="105">
        <v>103.04322576</v>
      </c>
      <c r="X6" s="105">
        <v>103.2978162</v>
      </c>
      <c r="Y6" s="105">
        <v>104.08580087999999</v>
      </c>
      <c r="Z6" s="105">
        <v>104.08269507</v>
      </c>
      <c r="AA6" s="105">
        <v>101.63935066000001</v>
      </c>
      <c r="AB6" s="105">
        <v>102.89129959</v>
      </c>
      <c r="AC6" s="105">
        <v>103.71699845000001</v>
      </c>
      <c r="AD6" s="105">
        <v>103.59967322</v>
      </c>
      <c r="AE6" s="105">
        <v>103.23701912999999</v>
      </c>
      <c r="AF6" s="105">
        <v>103.22652539000001</v>
      </c>
      <c r="AG6" s="105">
        <v>103.33307931</v>
      </c>
      <c r="AH6" s="105">
        <v>103.716301</v>
      </c>
      <c r="AI6" s="105">
        <v>102.55470565</v>
      </c>
      <c r="AJ6" s="105">
        <v>103.90199499000001</v>
      </c>
      <c r="AK6" s="105">
        <v>104.00038714999999</v>
      </c>
      <c r="AL6" s="105">
        <v>103.89230297</v>
      </c>
      <c r="AM6" s="105">
        <v>102.78667357</v>
      </c>
      <c r="AN6" s="105">
        <v>103.31020178999999</v>
      </c>
      <c r="AO6" s="105">
        <v>104.77752739</v>
      </c>
      <c r="AP6" s="105">
        <v>104.46494447000001</v>
      </c>
      <c r="AQ6" s="105">
        <v>104.94616365</v>
      </c>
      <c r="AR6" s="105">
        <v>106.15471436999999</v>
      </c>
      <c r="AS6" s="105">
        <v>107.24353735</v>
      </c>
      <c r="AT6" s="105">
        <v>107.7687291</v>
      </c>
      <c r="AU6" s="105">
        <v>108.91353959999999</v>
      </c>
      <c r="AV6" s="105">
        <v>108.52833894</v>
      </c>
      <c r="AW6" s="105">
        <v>108.5238475</v>
      </c>
      <c r="AX6" s="105">
        <v>108.04957819000001</v>
      </c>
      <c r="AY6" s="105">
        <v>105.98759205</v>
      </c>
      <c r="AZ6" s="911">
        <v>107.87949712</v>
      </c>
      <c r="BA6" s="388">
        <v>101.81686015</v>
      </c>
      <c r="BB6" s="388">
        <v>104.47518938</v>
      </c>
      <c r="BC6" s="388">
        <v>105.73751197</v>
      </c>
      <c r="BD6" s="388">
        <v>107.13410842</v>
      </c>
      <c r="BE6" s="388">
        <v>108.09191029</v>
      </c>
      <c r="BF6" s="388">
        <v>108.38269021000001</v>
      </c>
      <c r="BG6" s="388">
        <v>108.28092454999999</v>
      </c>
      <c r="BH6" s="388">
        <v>108.76971752999999</v>
      </c>
      <c r="BI6" s="388">
        <v>109.12620250000001</v>
      </c>
      <c r="BJ6" s="388">
        <v>108.88284050999999</v>
      </c>
      <c r="BK6" s="388">
        <v>108.71881753</v>
      </c>
      <c r="BL6" s="388">
        <v>108.82822813</v>
      </c>
      <c r="BM6" s="388">
        <v>108.99058959</v>
      </c>
      <c r="BN6" s="388">
        <v>109.25484074000001</v>
      </c>
      <c r="BO6" s="388">
        <v>109.04847410000001</v>
      </c>
      <c r="BP6" s="388">
        <v>109.71348241</v>
      </c>
      <c r="BQ6" s="388">
        <v>109.82911335</v>
      </c>
      <c r="BR6" s="388">
        <v>109.97597261999999</v>
      </c>
      <c r="BS6" s="388">
        <v>109.76193173999999</v>
      </c>
      <c r="BT6" s="388">
        <v>110.29689858</v>
      </c>
      <c r="BU6" s="388">
        <v>110.57195624000001</v>
      </c>
      <c r="BV6" s="388">
        <v>110.24651459</v>
      </c>
    </row>
    <row r="7" spans="1:74" ht="11.1" customHeight="1" x14ac:dyDescent="0.2">
      <c r="A7" s="323" t="s">
        <v>811</v>
      </c>
      <c r="B7" s="391" t="s">
        <v>933</v>
      </c>
      <c r="C7" s="289">
        <v>74.604158698999996</v>
      </c>
      <c r="D7" s="289">
        <v>75.846891506000006</v>
      </c>
      <c r="E7" s="289">
        <v>75.751307853</v>
      </c>
      <c r="F7" s="289">
        <v>75.090164361999996</v>
      </c>
      <c r="G7" s="289">
        <v>74.471552674999998</v>
      </c>
      <c r="H7" s="289">
        <v>74.765997295999995</v>
      </c>
      <c r="I7" s="289">
        <v>75.714630002999996</v>
      </c>
      <c r="J7" s="289">
        <v>76.757349501999997</v>
      </c>
      <c r="K7" s="289">
        <v>77.288801934999995</v>
      </c>
      <c r="L7" s="289">
        <v>77.242087061999996</v>
      </c>
      <c r="M7" s="289">
        <v>77.361835893999995</v>
      </c>
      <c r="N7" s="289">
        <v>76.779679826999995</v>
      </c>
      <c r="O7" s="289">
        <v>76.819525017999993</v>
      </c>
      <c r="P7" s="289">
        <v>77.420400388999994</v>
      </c>
      <c r="Q7" s="289">
        <v>77.425712035000004</v>
      </c>
      <c r="R7" s="289">
        <v>76.781533214999996</v>
      </c>
      <c r="S7" s="289">
        <v>76.181143024999997</v>
      </c>
      <c r="T7" s="289">
        <v>76.652682476999999</v>
      </c>
      <c r="U7" s="289">
        <v>76.031262849000001</v>
      </c>
      <c r="V7" s="289">
        <v>75.565976989999996</v>
      </c>
      <c r="W7" s="289">
        <v>76.531095764</v>
      </c>
      <c r="X7" s="289">
        <v>76.731738978999999</v>
      </c>
      <c r="Y7" s="289">
        <v>77.498721110000005</v>
      </c>
      <c r="Z7" s="289">
        <v>77.757852263000004</v>
      </c>
      <c r="AA7" s="289">
        <v>76.365899979000005</v>
      </c>
      <c r="AB7" s="289">
        <v>77.059176042000004</v>
      </c>
      <c r="AC7" s="289">
        <v>77.499530125000007</v>
      </c>
      <c r="AD7" s="289">
        <v>77.022628948000005</v>
      </c>
      <c r="AE7" s="289">
        <v>76.357867713000005</v>
      </c>
      <c r="AF7" s="289">
        <v>76.067908191000001</v>
      </c>
      <c r="AG7" s="289">
        <v>76.359316954999997</v>
      </c>
      <c r="AH7" s="289">
        <v>76.588630512999998</v>
      </c>
      <c r="AI7" s="289">
        <v>75.485522553999999</v>
      </c>
      <c r="AJ7" s="289">
        <v>76.464457538999994</v>
      </c>
      <c r="AK7" s="289">
        <v>76.635218154</v>
      </c>
      <c r="AL7" s="289">
        <v>77.029748583</v>
      </c>
      <c r="AM7" s="289">
        <v>76.697130281</v>
      </c>
      <c r="AN7" s="289">
        <v>76.908649999999994</v>
      </c>
      <c r="AO7" s="289">
        <v>78.019756000000001</v>
      </c>
      <c r="AP7" s="289">
        <v>77.544211000000004</v>
      </c>
      <c r="AQ7" s="289">
        <v>77.637264999999999</v>
      </c>
      <c r="AR7" s="289">
        <v>78.749684000000002</v>
      </c>
      <c r="AS7" s="289">
        <v>79.262681000000001</v>
      </c>
      <c r="AT7" s="289">
        <v>79.756021000000004</v>
      </c>
      <c r="AU7" s="289">
        <v>80.930856000000006</v>
      </c>
      <c r="AV7" s="289">
        <v>80.732562999999999</v>
      </c>
      <c r="AW7" s="289">
        <v>80.534520999999998</v>
      </c>
      <c r="AX7" s="289">
        <v>80.378670763000002</v>
      </c>
      <c r="AY7" s="289">
        <v>79.371291472999999</v>
      </c>
      <c r="AZ7" s="899">
        <v>80.596244781999999</v>
      </c>
      <c r="BA7" s="355">
        <v>74.503045967999995</v>
      </c>
      <c r="BB7" s="355">
        <v>76.775518691000002</v>
      </c>
      <c r="BC7" s="355">
        <v>77.607172431999999</v>
      </c>
      <c r="BD7" s="355">
        <v>78.741268098999996</v>
      </c>
      <c r="BE7" s="355">
        <v>79.602594726000007</v>
      </c>
      <c r="BF7" s="355">
        <v>79.858656308999997</v>
      </c>
      <c r="BG7" s="355">
        <v>79.787926780999996</v>
      </c>
      <c r="BH7" s="355">
        <v>80.162264039999997</v>
      </c>
      <c r="BI7" s="355">
        <v>80.528243251000006</v>
      </c>
      <c r="BJ7" s="355">
        <v>80.601154457999996</v>
      </c>
      <c r="BK7" s="355">
        <v>80.625411679999999</v>
      </c>
      <c r="BL7" s="355">
        <v>80.780385328999998</v>
      </c>
      <c r="BM7" s="355">
        <v>80.681316605999996</v>
      </c>
      <c r="BN7" s="355">
        <v>80.574698768999994</v>
      </c>
      <c r="BO7" s="355">
        <v>80.084598635999996</v>
      </c>
      <c r="BP7" s="355">
        <v>80.626399386000003</v>
      </c>
      <c r="BQ7" s="355">
        <v>80.699176832000006</v>
      </c>
      <c r="BR7" s="355">
        <v>80.801294385999995</v>
      </c>
      <c r="BS7" s="355">
        <v>80.751368486000004</v>
      </c>
      <c r="BT7" s="355">
        <v>81.142838372</v>
      </c>
      <c r="BU7" s="355">
        <v>81.364527899999999</v>
      </c>
      <c r="BV7" s="355">
        <v>81.339619815000006</v>
      </c>
    </row>
    <row r="8" spans="1:74" ht="11.1" customHeight="1" x14ac:dyDescent="0.2">
      <c r="A8" s="323" t="s">
        <v>812</v>
      </c>
      <c r="B8" s="391" t="s">
        <v>934</v>
      </c>
      <c r="C8" s="289">
        <v>23.776694515999999</v>
      </c>
      <c r="D8" s="289">
        <v>23.694027536</v>
      </c>
      <c r="E8" s="289">
        <v>24.298184710000001</v>
      </c>
      <c r="F8" s="289">
        <v>24.332490766999999</v>
      </c>
      <c r="G8" s="289">
        <v>24.961216934999999</v>
      </c>
      <c r="H8" s="289">
        <v>25.178145499999999</v>
      </c>
      <c r="I8" s="289">
        <v>25.353359161</v>
      </c>
      <c r="J8" s="289">
        <v>24.857633129</v>
      </c>
      <c r="K8" s="289">
        <v>24.856321767000001</v>
      </c>
      <c r="L8" s="289">
        <v>25.074087290000001</v>
      </c>
      <c r="M8" s="289">
        <v>25.116301533000001</v>
      </c>
      <c r="N8" s="289">
        <v>24.070045355000001</v>
      </c>
      <c r="O8" s="289">
        <v>24.774832742000001</v>
      </c>
      <c r="P8" s="289">
        <v>24.770526357000001</v>
      </c>
      <c r="Q8" s="289">
        <v>25.11473329</v>
      </c>
      <c r="R8" s="289">
        <v>25.550371599999998</v>
      </c>
      <c r="S8" s="289">
        <v>25.639243806</v>
      </c>
      <c r="T8" s="289">
        <v>26.075336433</v>
      </c>
      <c r="U8" s="289">
        <v>26.179608581</v>
      </c>
      <c r="V8" s="289">
        <v>26.375248097</v>
      </c>
      <c r="W8" s="289">
        <v>26.512129999999999</v>
      </c>
      <c r="X8" s="289">
        <v>26.566077226000001</v>
      </c>
      <c r="Y8" s="289">
        <v>26.587079766999999</v>
      </c>
      <c r="Z8" s="289">
        <v>26.324842805999999</v>
      </c>
      <c r="AA8" s="289">
        <v>25.273450677</v>
      </c>
      <c r="AB8" s="289">
        <v>25.832123551999999</v>
      </c>
      <c r="AC8" s="289">
        <v>26.217468322999999</v>
      </c>
      <c r="AD8" s="289">
        <v>26.577044267000002</v>
      </c>
      <c r="AE8" s="289">
        <v>26.879151418999999</v>
      </c>
      <c r="AF8" s="289">
        <v>27.158617199999998</v>
      </c>
      <c r="AG8" s="289">
        <v>26.973762355000002</v>
      </c>
      <c r="AH8" s="289">
        <v>27.127670483999999</v>
      </c>
      <c r="AI8" s="289">
        <v>27.0691831</v>
      </c>
      <c r="AJ8" s="289">
        <v>27.437537452000001</v>
      </c>
      <c r="AK8" s="289">
        <v>27.365169000000002</v>
      </c>
      <c r="AL8" s="289">
        <v>26.862554386999999</v>
      </c>
      <c r="AM8" s="289">
        <v>26.089543290000002</v>
      </c>
      <c r="AN8" s="289">
        <v>26.401551785999999</v>
      </c>
      <c r="AO8" s="289">
        <v>26.757771386999998</v>
      </c>
      <c r="AP8" s="289">
        <v>26.920733467000002</v>
      </c>
      <c r="AQ8" s="289">
        <v>27.308898644999999</v>
      </c>
      <c r="AR8" s="289">
        <v>27.405030366999998</v>
      </c>
      <c r="AS8" s="289">
        <v>27.980856355</v>
      </c>
      <c r="AT8" s="289">
        <v>28.012708097000001</v>
      </c>
      <c r="AU8" s="289">
        <v>27.982683600000001</v>
      </c>
      <c r="AV8" s="289">
        <v>27.795775935000002</v>
      </c>
      <c r="AW8" s="289">
        <v>27.989326500000001</v>
      </c>
      <c r="AX8" s="289">
        <v>27.670907427</v>
      </c>
      <c r="AY8" s="289">
        <v>26.616300581000001</v>
      </c>
      <c r="AZ8" s="899">
        <v>27.283252342000001</v>
      </c>
      <c r="BA8" s="355">
        <v>27.313814185999998</v>
      </c>
      <c r="BB8" s="355">
        <v>27.699670689000001</v>
      </c>
      <c r="BC8" s="355">
        <v>28.130339538000001</v>
      </c>
      <c r="BD8" s="355">
        <v>28.392840317000001</v>
      </c>
      <c r="BE8" s="355">
        <v>28.489315560000001</v>
      </c>
      <c r="BF8" s="355">
        <v>28.524033900999999</v>
      </c>
      <c r="BG8" s="355">
        <v>28.492997768999999</v>
      </c>
      <c r="BH8" s="355">
        <v>28.607453495000001</v>
      </c>
      <c r="BI8" s="355">
        <v>28.597959249999999</v>
      </c>
      <c r="BJ8" s="355">
        <v>28.281686049000001</v>
      </c>
      <c r="BK8" s="355">
        <v>28.093405851</v>
      </c>
      <c r="BL8" s="355">
        <v>28.047842802000002</v>
      </c>
      <c r="BM8" s="355">
        <v>28.309272986</v>
      </c>
      <c r="BN8" s="355">
        <v>28.680141968000001</v>
      </c>
      <c r="BO8" s="355">
        <v>28.963875467000001</v>
      </c>
      <c r="BP8" s="355">
        <v>29.087083020000001</v>
      </c>
      <c r="BQ8" s="355">
        <v>29.129936518000001</v>
      </c>
      <c r="BR8" s="355">
        <v>29.174678234000002</v>
      </c>
      <c r="BS8" s="355">
        <v>29.010563259000001</v>
      </c>
      <c r="BT8" s="355">
        <v>29.154060209000001</v>
      </c>
      <c r="BU8" s="355">
        <v>29.207428342</v>
      </c>
      <c r="BV8" s="355">
        <v>28.906894779999998</v>
      </c>
    </row>
    <row r="9" spans="1:74" ht="11.1" customHeight="1" x14ac:dyDescent="0.2">
      <c r="A9" s="323"/>
      <c r="B9" s="390"/>
      <c r="C9" s="289"/>
      <c r="D9" s="289"/>
      <c r="E9" s="289"/>
      <c r="F9" s="289"/>
      <c r="G9" s="289"/>
      <c r="H9" s="289"/>
      <c r="I9" s="289"/>
      <c r="J9" s="289"/>
      <c r="K9" s="289"/>
      <c r="L9" s="289"/>
      <c r="M9" s="289"/>
      <c r="N9" s="289"/>
      <c r="O9" s="289"/>
      <c r="P9" s="289"/>
      <c r="Q9" s="289"/>
      <c r="R9" s="289"/>
      <c r="S9" s="289"/>
      <c r="T9" s="289"/>
      <c r="U9" s="289"/>
      <c r="V9" s="289"/>
      <c r="W9" s="289"/>
      <c r="X9" s="289"/>
      <c r="Y9" s="289"/>
      <c r="Z9" s="289"/>
      <c r="AA9" s="289"/>
      <c r="AB9" s="289"/>
      <c r="AC9" s="289"/>
      <c r="AD9" s="289"/>
      <c r="AE9" s="289"/>
      <c r="AF9" s="289"/>
      <c r="AG9" s="289"/>
      <c r="AH9" s="289"/>
      <c r="AI9" s="289"/>
      <c r="AJ9" s="289"/>
      <c r="AK9" s="289"/>
      <c r="AL9" s="289"/>
      <c r="AM9" s="289"/>
      <c r="AN9" s="289"/>
      <c r="AO9" s="289"/>
      <c r="AP9" s="289"/>
      <c r="AQ9" s="289"/>
      <c r="AR9" s="289"/>
      <c r="AS9" s="289"/>
      <c r="AT9" s="289"/>
      <c r="AU9" s="289"/>
      <c r="AV9" s="289"/>
      <c r="AW9" s="289"/>
      <c r="AX9" s="289"/>
      <c r="AY9" s="289"/>
      <c r="AZ9" s="899"/>
      <c r="BA9" s="355"/>
      <c r="BB9" s="355"/>
      <c r="BC9" s="355"/>
      <c r="BD9" s="355"/>
      <c r="BE9" s="355"/>
      <c r="BF9" s="355"/>
      <c r="BG9" s="355"/>
      <c r="BH9" s="355"/>
      <c r="BI9" s="355"/>
      <c r="BJ9" s="355"/>
      <c r="BK9" s="355"/>
      <c r="BL9" s="355"/>
      <c r="BM9" s="355"/>
      <c r="BN9" s="355"/>
      <c r="BO9" s="355"/>
      <c r="BP9" s="355"/>
      <c r="BQ9" s="355"/>
      <c r="BR9" s="355"/>
      <c r="BS9" s="355"/>
      <c r="BT9" s="355"/>
      <c r="BU9" s="355"/>
      <c r="BV9" s="355"/>
    </row>
    <row r="10" spans="1:74" s="272" customFormat="1" ht="11.1" customHeight="1" x14ac:dyDescent="0.2">
      <c r="A10" s="395" t="s">
        <v>178</v>
      </c>
      <c r="B10" s="389" t="s">
        <v>810</v>
      </c>
      <c r="C10" s="105">
        <v>98.380853215000002</v>
      </c>
      <c r="D10" s="105">
        <v>99.540919040999995</v>
      </c>
      <c r="E10" s="105">
        <v>100.04949256</v>
      </c>
      <c r="F10" s="105">
        <v>99.422655128000002</v>
      </c>
      <c r="G10" s="105">
        <v>99.432769609999994</v>
      </c>
      <c r="H10" s="105">
        <v>99.944142795999994</v>
      </c>
      <c r="I10" s="105">
        <v>101.06798916</v>
      </c>
      <c r="J10" s="105">
        <v>101.61498263</v>
      </c>
      <c r="K10" s="105">
        <v>102.1451237</v>
      </c>
      <c r="L10" s="105">
        <v>102.31617435</v>
      </c>
      <c r="M10" s="105">
        <v>102.47813743</v>
      </c>
      <c r="N10" s="105">
        <v>100.84972517999999</v>
      </c>
      <c r="O10" s="105">
        <v>101.59435775999999</v>
      </c>
      <c r="P10" s="105">
        <v>102.19092675</v>
      </c>
      <c r="Q10" s="105">
        <v>102.54044533</v>
      </c>
      <c r="R10" s="105">
        <v>102.33190481</v>
      </c>
      <c r="S10" s="105">
        <v>101.82038683</v>
      </c>
      <c r="T10" s="105">
        <v>102.72801891</v>
      </c>
      <c r="U10" s="105">
        <v>102.21087143</v>
      </c>
      <c r="V10" s="105">
        <v>101.94122509</v>
      </c>
      <c r="W10" s="105">
        <v>103.04322576</v>
      </c>
      <c r="X10" s="105">
        <v>103.2978162</v>
      </c>
      <c r="Y10" s="105">
        <v>104.08580087999999</v>
      </c>
      <c r="Z10" s="105">
        <v>104.08269507</v>
      </c>
      <c r="AA10" s="105">
        <v>101.63935066000001</v>
      </c>
      <c r="AB10" s="105">
        <v>102.89129959</v>
      </c>
      <c r="AC10" s="105">
        <v>103.71699845000001</v>
      </c>
      <c r="AD10" s="105">
        <v>103.59967322</v>
      </c>
      <c r="AE10" s="105">
        <v>103.23701912999999</v>
      </c>
      <c r="AF10" s="105">
        <v>103.22652539000001</v>
      </c>
      <c r="AG10" s="105">
        <v>103.33307931</v>
      </c>
      <c r="AH10" s="105">
        <v>103.716301</v>
      </c>
      <c r="AI10" s="105">
        <v>102.55470565</v>
      </c>
      <c r="AJ10" s="105">
        <v>103.90199499000001</v>
      </c>
      <c r="AK10" s="105">
        <v>104.00038714999999</v>
      </c>
      <c r="AL10" s="105">
        <v>103.89230297</v>
      </c>
      <c r="AM10" s="105">
        <v>102.78667357</v>
      </c>
      <c r="AN10" s="105">
        <v>103.31020178999999</v>
      </c>
      <c r="AO10" s="105">
        <v>104.77752739</v>
      </c>
      <c r="AP10" s="105">
        <v>104.46494447000001</v>
      </c>
      <c r="AQ10" s="105">
        <v>104.94616365</v>
      </c>
      <c r="AR10" s="105">
        <v>106.15471436999999</v>
      </c>
      <c r="AS10" s="105">
        <v>107.24353735</v>
      </c>
      <c r="AT10" s="105">
        <v>107.7687291</v>
      </c>
      <c r="AU10" s="105">
        <v>108.91353959999999</v>
      </c>
      <c r="AV10" s="105">
        <v>108.52833894</v>
      </c>
      <c r="AW10" s="105">
        <v>108.5238475</v>
      </c>
      <c r="AX10" s="105">
        <v>108.04957819000001</v>
      </c>
      <c r="AY10" s="105">
        <v>105.98759205</v>
      </c>
      <c r="AZ10" s="911">
        <v>107.87949712</v>
      </c>
      <c r="BA10" s="388">
        <v>101.81686015</v>
      </c>
      <c r="BB10" s="388">
        <v>104.47518938</v>
      </c>
      <c r="BC10" s="388">
        <v>105.73751197</v>
      </c>
      <c r="BD10" s="388">
        <v>107.13410842</v>
      </c>
      <c r="BE10" s="388">
        <v>108.09191029</v>
      </c>
      <c r="BF10" s="388">
        <v>108.38269021000001</v>
      </c>
      <c r="BG10" s="388">
        <v>108.28092454999999</v>
      </c>
      <c r="BH10" s="388">
        <v>108.76971752999999</v>
      </c>
      <c r="BI10" s="388">
        <v>109.12620250000001</v>
      </c>
      <c r="BJ10" s="388">
        <v>108.88284050999999</v>
      </c>
      <c r="BK10" s="388">
        <v>108.71881753</v>
      </c>
      <c r="BL10" s="388">
        <v>108.82822813</v>
      </c>
      <c r="BM10" s="388">
        <v>108.99058959</v>
      </c>
      <c r="BN10" s="388">
        <v>109.25484074000001</v>
      </c>
      <c r="BO10" s="388">
        <v>109.04847410000001</v>
      </c>
      <c r="BP10" s="388">
        <v>109.71348241</v>
      </c>
      <c r="BQ10" s="388">
        <v>109.82911335</v>
      </c>
      <c r="BR10" s="388">
        <v>109.97597261999999</v>
      </c>
      <c r="BS10" s="388">
        <v>109.76193173999999</v>
      </c>
      <c r="BT10" s="388">
        <v>110.29689858</v>
      </c>
      <c r="BU10" s="388">
        <v>110.57195624000001</v>
      </c>
      <c r="BV10" s="388">
        <v>110.24651459</v>
      </c>
    </row>
    <row r="11" spans="1:74" s="272" customFormat="1" ht="11.1" customHeight="1" x14ac:dyDescent="0.2">
      <c r="A11" s="395" t="s">
        <v>176</v>
      </c>
      <c r="B11" s="392" t="s">
        <v>939</v>
      </c>
      <c r="C11" s="105">
        <v>32.347700000000003</v>
      </c>
      <c r="D11" s="105">
        <v>33.175600000000003</v>
      </c>
      <c r="E11" s="105">
        <v>32.793500000000002</v>
      </c>
      <c r="F11" s="105">
        <v>33.213799999999999</v>
      </c>
      <c r="G11" s="105">
        <v>32.801600000000001</v>
      </c>
      <c r="H11" s="105">
        <v>33.006399999999999</v>
      </c>
      <c r="I11" s="105">
        <v>33.151299999999999</v>
      </c>
      <c r="J11" s="105">
        <v>34.113300000000002</v>
      </c>
      <c r="K11" s="105">
        <v>34.295000000000002</v>
      </c>
      <c r="L11" s="105">
        <v>33.963900000000002</v>
      </c>
      <c r="M11" s="105">
        <v>33.579000000000001</v>
      </c>
      <c r="N11" s="105">
        <v>33.521700000000003</v>
      </c>
      <c r="O11" s="105">
        <v>32.987900000000003</v>
      </c>
      <c r="P11" s="105">
        <v>33.291200000000003</v>
      </c>
      <c r="Q11" s="105">
        <v>33.556199999999997</v>
      </c>
      <c r="R11" s="105">
        <v>33.527900000000002</v>
      </c>
      <c r="S11" s="105">
        <v>32.966999999999999</v>
      </c>
      <c r="T11" s="105">
        <v>33.122599999999998</v>
      </c>
      <c r="U11" s="105">
        <v>32.269500000000001</v>
      </c>
      <c r="V11" s="105">
        <v>32.0154</v>
      </c>
      <c r="W11" s="105">
        <v>32.6952</v>
      </c>
      <c r="X11" s="105">
        <v>32.664200000000001</v>
      </c>
      <c r="Y11" s="105">
        <v>32.768799999999999</v>
      </c>
      <c r="Z11" s="105">
        <v>32.758899999999997</v>
      </c>
      <c r="AA11" s="105">
        <v>32.598399999999998</v>
      </c>
      <c r="AB11" s="105">
        <v>32.893799999999999</v>
      </c>
      <c r="AC11" s="105">
        <v>33.191899999999997</v>
      </c>
      <c r="AD11" s="105">
        <v>33.140599999999999</v>
      </c>
      <c r="AE11" s="105">
        <v>33.031799999999997</v>
      </c>
      <c r="AF11" s="105">
        <v>32.622900000000001</v>
      </c>
      <c r="AG11" s="105">
        <v>33.051900000000003</v>
      </c>
      <c r="AH11" s="105">
        <v>32.9818</v>
      </c>
      <c r="AI11" s="105">
        <v>32.363</v>
      </c>
      <c r="AJ11" s="105">
        <v>32.881599999999999</v>
      </c>
      <c r="AK11" s="105">
        <v>32.895699999999998</v>
      </c>
      <c r="AL11" s="105">
        <v>32.978700000000003</v>
      </c>
      <c r="AM11" s="105">
        <v>32.794499999999999</v>
      </c>
      <c r="AN11" s="105">
        <v>32.910299999999999</v>
      </c>
      <c r="AO11" s="105">
        <v>33.166499999999999</v>
      </c>
      <c r="AP11" s="105">
        <v>33.005200000000002</v>
      </c>
      <c r="AQ11" s="105">
        <v>33.477200000000003</v>
      </c>
      <c r="AR11" s="105">
        <v>33.905299999999997</v>
      </c>
      <c r="AS11" s="105">
        <v>33.712200000000003</v>
      </c>
      <c r="AT11" s="105">
        <v>33.723799999999997</v>
      </c>
      <c r="AU11" s="105">
        <v>34.976199999999999</v>
      </c>
      <c r="AV11" s="105">
        <v>34.6828</v>
      </c>
      <c r="AW11" s="105">
        <v>34.4998</v>
      </c>
      <c r="AX11" s="105">
        <v>34.589974749</v>
      </c>
      <c r="AY11" s="105">
        <v>34.479315780999997</v>
      </c>
      <c r="AZ11" s="911">
        <v>35.163262688000003</v>
      </c>
      <c r="BA11" s="388">
        <v>29.033866862</v>
      </c>
      <c r="BB11" s="388">
        <v>31.126305375000001</v>
      </c>
      <c r="BC11" s="388">
        <v>32.253577169000003</v>
      </c>
      <c r="BD11" s="388">
        <v>33.052690525000003</v>
      </c>
      <c r="BE11" s="388">
        <v>33.970120395999999</v>
      </c>
      <c r="BF11" s="388">
        <v>34.227619482000001</v>
      </c>
      <c r="BG11" s="388">
        <v>34.275178234999998</v>
      </c>
      <c r="BH11" s="388">
        <v>34.371881778000002</v>
      </c>
      <c r="BI11" s="388">
        <v>34.269663430000001</v>
      </c>
      <c r="BJ11" s="388">
        <v>34.288644855000001</v>
      </c>
      <c r="BK11" s="388">
        <v>34.413957513</v>
      </c>
      <c r="BL11" s="388">
        <v>34.417083855000001</v>
      </c>
      <c r="BM11" s="388">
        <v>34.538813015999999</v>
      </c>
      <c r="BN11" s="388">
        <v>34.611306325000001</v>
      </c>
      <c r="BO11" s="388">
        <v>34.613603859999998</v>
      </c>
      <c r="BP11" s="388">
        <v>34.756707765999998</v>
      </c>
      <c r="BQ11" s="388">
        <v>34.759072089</v>
      </c>
      <c r="BR11" s="388">
        <v>34.781579512999997</v>
      </c>
      <c r="BS11" s="388">
        <v>34.704158401999997</v>
      </c>
      <c r="BT11" s="388">
        <v>34.705896146000001</v>
      </c>
      <c r="BU11" s="388">
        <v>34.648722747000001</v>
      </c>
      <c r="BV11" s="388">
        <v>34.651738321000003</v>
      </c>
    </row>
    <row r="12" spans="1:74" ht="11.1" customHeight="1" x14ac:dyDescent="0.2">
      <c r="A12" s="323" t="s">
        <v>177</v>
      </c>
      <c r="B12" s="393" t="s">
        <v>933</v>
      </c>
      <c r="C12" s="289">
        <v>26.75</v>
      </c>
      <c r="D12" s="289">
        <v>27.6</v>
      </c>
      <c r="E12" s="289">
        <v>27.215</v>
      </c>
      <c r="F12" s="289">
        <v>27.62</v>
      </c>
      <c r="G12" s="289">
        <v>27.204599999999999</v>
      </c>
      <c r="H12" s="289">
        <v>27.4</v>
      </c>
      <c r="I12" s="289">
        <v>27.54</v>
      </c>
      <c r="J12" s="289">
        <v>28.52</v>
      </c>
      <c r="K12" s="289">
        <v>28.7</v>
      </c>
      <c r="L12" s="289">
        <v>28.364999999999998</v>
      </c>
      <c r="M12" s="289">
        <v>27.99</v>
      </c>
      <c r="N12" s="289">
        <v>28</v>
      </c>
      <c r="O12" s="289">
        <v>27.395</v>
      </c>
      <c r="P12" s="289">
        <v>27.68</v>
      </c>
      <c r="Q12" s="289">
        <v>27.914999999999999</v>
      </c>
      <c r="R12" s="289">
        <v>27.82</v>
      </c>
      <c r="S12" s="289">
        <v>27.315000000000001</v>
      </c>
      <c r="T12" s="289">
        <v>27.405000000000001</v>
      </c>
      <c r="U12" s="289">
        <v>26.55</v>
      </c>
      <c r="V12" s="289">
        <v>26.245000000000001</v>
      </c>
      <c r="W12" s="289">
        <v>26.905000000000001</v>
      </c>
      <c r="X12" s="289">
        <v>26.855</v>
      </c>
      <c r="Y12" s="289">
        <v>26.95</v>
      </c>
      <c r="Z12" s="289">
        <v>26.94</v>
      </c>
      <c r="AA12" s="289">
        <v>26.81</v>
      </c>
      <c r="AB12" s="289">
        <v>27.094999999999999</v>
      </c>
      <c r="AC12" s="289">
        <v>27.395</v>
      </c>
      <c r="AD12" s="289">
        <v>27.34</v>
      </c>
      <c r="AE12" s="289">
        <v>27.23</v>
      </c>
      <c r="AF12" s="289">
        <v>26.82</v>
      </c>
      <c r="AG12" s="289">
        <v>27.25</v>
      </c>
      <c r="AH12" s="289">
        <v>27.18</v>
      </c>
      <c r="AI12" s="289">
        <v>26.56</v>
      </c>
      <c r="AJ12" s="289">
        <v>27.08</v>
      </c>
      <c r="AK12" s="289">
        <v>27.094999999999999</v>
      </c>
      <c r="AL12" s="289">
        <v>27.18</v>
      </c>
      <c r="AM12" s="289">
        <v>27.04</v>
      </c>
      <c r="AN12" s="289">
        <v>27.16</v>
      </c>
      <c r="AO12" s="289">
        <v>27.42</v>
      </c>
      <c r="AP12" s="289">
        <v>27.234999999999999</v>
      </c>
      <c r="AQ12" s="289">
        <v>27.71</v>
      </c>
      <c r="AR12" s="289">
        <v>28.18</v>
      </c>
      <c r="AS12" s="289">
        <v>27.9</v>
      </c>
      <c r="AT12" s="289">
        <v>27.914999999999999</v>
      </c>
      <c r="AU12" s="289">
        <v>29.13</v>
      </c>
      <c r="AV12" s="289">
        <v>28.815000000000001</v>
      </c>
      <c r="AW12" s="289">
        <v>28.635000000000002</v>
      </c>
      <c r="AX12" s="289">
        <v>28.695</v>
      </c>
      <c r="AY12" s="289">
        <v>28.565000000000001</v>
      </c>
      <c r="AZ12" s="899">
        <v>29.25</v>
      </c>
      <c r="BA12" s="355">
        <v>23.082999999999998</v>
      </c>
      <c r="BB12" s="355">
        <v>25.177</v>
      </c>
      <c r="BC12" s="355">
        <v>26.265999999999998</v>
      </c>
      <c r="BD12" s="355">
        <v>27.065999999999999</v>
      </c>
      <c r="BE12" s="355">
        <v>27.954999999999998</v>
      </c>
      <c r="BF12" s="355">
        <v>28.213999999999999</v>
      </c>
      <c r="BG12" s="355">
        <v>28.213000000000001</v>
      </c>
      <c r="BH12" s="355">
        <v>28.312000000000001</v>
      </c>
      <c r="BI12" s="355">
        <v>28.210999999999999</v>
      </c>
      <c r="BJ12" s="355">
        <v>28.210999999999999</v>
      </c>
      <c r="BK12" s="355">
        <v>28.295000000000002</v>
      </c>
      <c r="BL12" s="355">
        <v>28.298999999999999</v>
      </c>
      <c r="BM12" s="355">
        <v>28.402999999999999</v>
      </c>
      <c r="BN12" s="355">
        <v>28.477</v>
      </c>
      <c r="BO12" s="355">
        <v>28.481000000000002</v>
      </c>
      <c r="BP12" s="355">
        <v>28.605</v>
      </c>
      <c r="BQ12" s="355">
        <v>28.609000000000002</v>
      </c>
      <c r="BR12" s="355">
        <v>28.613</v>
      </c>
      <c r="BS12" s="355">
        <v>28.516999999999999</v>
      </c>
      <c r="BT12" s="355">
        <v>28.521000000000001</v>
      </c>
      <c r="BU12" s="355">
        <v>28.425000000000001</v>
      </c>
      <c r="BV12" s="355">
        <v>28.428999999999998</v>
      </c>
    </row>
    <row r="13" spans="1:74" ht="11.1" customHeight="1" x14ac:dyDescent="0.2">
      <c r="A13" s="323" t="s">
        <v>210</v>
      </c>
      <c r="B13" s="393" t="s">
        <v>934</v>
      </c>
      <c r="C13" s="289">
        <v>5.5976999999999997</v>
      </c>
      <c r="D13" s="289">
        <v>5.5755999999999997</v>
      </c>
      <c r="E13" s="289">
        <v>5.5785</v>
      </c>
      <c r="F13" s="289">
        <v>5.5937999999999999</v>
      </c>
      <c r="G13" s="289">
        <v>5.5970000000000004</v>
      </c>
      <c r="H13" s="289">
        <v>5.6063999999999998</v>
      </c>
      <c r="I13" s="289">
        <v>5.6113</v>
      </c>
      <c r="J13" s="289">
        <v>5.5933000000000002</v>
      </c>
      <c r="K13" s="289">
        <v>5.5949999999999998</v>
      </c>
      <c r="L13" s="289">
        <v>5.5989000000000004</v>
      </c>
      <c r="M13" s="289">
        <v>5.5890000000000004</v>
      </c>
      <c r="N13" s="289">
        <v>5.5217000000000001</v>
      </c>
      <c r="O13" s="289">
        <v>5.5929000000000002</v>
      </c>
      <c r="P13" s="289">
        <v>5.6112000000000002</v>
      </c>
      <c r="Q13" s="289">
        <v>5.6412000000000004</v>
      </c>
      <c r="R13" s="289">
        <v>5.7079000000000004</v>
      </c>
      <c r="S13" s="289">
        <v>5.6520000000000001</v>
      </c>
      <c r="T13" s="289">
        <v>5.7176</v>
      </c>
      <c r="U13" s="289">
        <v>5.7195</v>
      </c>
      <c r="V13" s="289">
        <v>5.7704000000000004</v>
      </c>
      <c r="W13" s="289">
        <v>5.7901999999999996</v>
      </c>
      <c r="X13" s="289">
        <v>5.8091999999999997</v>
      </c>
      <c r="Y13" s="289">
        <v>5.8188000000000004</v>
      </c>
      <c r="Z13" s="289">
        <v>5.8189000000000002</v>
      </c>
      <c r="AA13" s="289">
        <v>5.7884000000000002</v>
      </c>
      <c r="AB13" s="289">
        <v>5.7988</v>
      </c>
      <c r="AC13" s="289">
        <v>5.7968999999999999</v>
      </c>
      <c r="AD13" s="289">
        <v>5.8006000000000002</v>
      </c>
      <c r="AE13" s="289">
        <v>5.8018000000000001</v>
      </c>
      <c r="AF13" s="289">
        <v>5.8029000000000002</v>
      </c>
      <c r="AG13" s="289">
        <v>5.8018999999999998</v>
      </c>
      <c r="AH13" s="289">
        <v>5.8018000000000001</v>
      </c>
      <c r="AI13" s="289">
        <v>5.8029999999999999</v>
      </c>
      <c r="AJ13" s="289">
        <v>5.8015999999999996</v>
      </c>
      <c r="AK13" s="289">
        <v>5.8007</v>
      </c>
      <c r="AL13" s="289">
        <v>5.7987000000000002</v>
      </c>
      <c r="AM13" s="289">
        <v>5.7545000000000002</v>
      </c>
      <c r="AN13" s="289">
        <v>5.7503000000000002</v>
      </c>
      <c r="AO13" s="289">
        <v>5.7465000000000002</v>
      </c>
      <c r="AP13" s="289">
        <v>5.7702</v>
      </c>
      <c r="AQ13" s="289">
        <v>5.7671999999999999</v>
      </c>
      <c r="AR13" s="289">
        <v>5.7252999999999998</v>
      </c>
      <c r="AS13" s="289">
        <v>5.8121999999999998</v>
      </c>
      <c r="AT13" s="289">
        <v>5.8087999999999997</v>
      </c>
      <c r="AU13" s="289">
        <v>5.8461999999999996</v>
      </c>
      <c r="AV13" s="289">
        <v>5.8677999999999999</v>
      </c>
      <c r="AW13" s="289">
        <v>5.8647999999999998</v>
      </c>
      <c r="AX13" s="289">
        <v>5.8949747490000002</v>
      </c>
      <c r="AY13" s="289">
        <v>5.9143157814</v>
      </c>
      <c r="AZ13" s="899">
        <v>5.9132626881999997</v>
      </c>
      <c r="BA13" s="355">
        <v>5.9508668616999998</v>
      </c>
      <c r="BB13" s="355">
        <v>5.9493053753999998</v>
      </c>
      <c r="BC13" s="355">
        <v>5.9875771690999997</v>
      </c>
      <c r="BD13" s="355">
        <v>5.9866905246000002</v>
      </c>
      <c r="BE13" s="355">
        <v>6.0151203962000004</v>
      </c>
      <c r="BF13" s="355">
        <v>6.0136194825000002</v>
      </c>
      <c r="BG13" s="355">
        <v>6.0621782353000002</v>
      </c>
      <c r="BH13" s="355">
        <v>6.0598817781000003</v>
      </c>
      <c r="BI13" s="355">
        <v>6.0586634297000002</v>
      </c>
      <c r="BJ13" s="355">
        <v>6.0776448551</v>
      </c>
      <c r="BK13" s="355">
        <v>6.1189575132999998</v>
      </c>
      <c r="BL13" s="355">
        <v>6.1180838554000001</v>
      </c>
      <c r="BM13" s="355">
        <v>6.1358130163000002</v>
      </c>
      <c r="BN13" s="355">
        <v>6.1343063249999998</v>
      </c>
      <c r="BO13" s="355">
        <v>6.1326038604999997</v>
      </c>
      <c r="BP13" s="355">
        <v>6.1517077663000004</v>
      </c>
      <c r="BQ13" s="355">
        <v>6.1500720887</v>
      </c>
      <c r="BR13" s="355">
        <v>6.1685795128000001</v>
      </c>
      <c r="BS13" s="355">
        <v>6.1871584022999997</v>
      </c>
      <c r="BT13" s="355">
        <v>6.1848961462999998</v>
      </c>
      <c r="BU13" s="355">
        <v>6.2237227471000001</v>
      </c>
      <c r="BV13" s="355">
        <v>6.2227383207999996</v>
      </c>
    </row>
    <row r="14" spans="1:74" s="272" customFormat="1" ht="11.1" customHeight="1" x14ac:dyDescent="0.2">
      <c r="A14" s="395" t="s">
        <v>211</v>
      </c>
      <c r="B14" s="392" t="s">
        <v>834</v>
      </c>
      <c r="C14" s="105">
        <v>66.033153214999999</v>
      </c>
      <c r="D14" s="105">
        <v>66.365319041000006</v>
      </c>
      <c r="E14" s="105">
        <v>67.255992562000003</v>
      </c>
      <c r="F14" s="105">
        <v>66.208855127999996</v>
      </c>
      <c r="G14" s="105">
        <v>66.631169610000001</v>
      </c>
      <c r="H14" s="105">
        <v>66.937742795999995</v>
      </c>
      <c r="I14" s="105">
        <v>67.916689164000005</v>
      </c>
      <c r="J14" s="105">
        <v>67.501682630999994</v>
      </c>
      <c r="K14" s="105">
        <v>67.850123702000005</v>
      </c>
      <c r="L14" s="105">
        <v>68.352274351999995</v>
      </c>
      <c r="M14" s="105">
        <v>68.899137426999999</v>
      </c>
      <c r="N14" s="105">
        <v>67.328025182000005</v>
      </c>
      <c r="O14" s="105">
        <v>68.606457759999998</v>
      </c>
      <c r="P14" s="105">
        <v>68.899726745999999</v>
      </c>
      <c r="Q14" s="105">
        <v>68.984245325000003</v>
      </c>
      <c r="R14" s="105">
        <v>68.804004814999999</v>
      </c>
      <c r="S14" s="105">
        <v>68.853386831999998</v>
      </c>
      <c r="T14" s="105">
        <v>69.605418909999997</v>
      </c>
      <c r="U14" s="105">
        <v>69.941371430000004</v>
      </c>
      <c r="V14" s="105">
        <v>69.925825087000007</v>
      </c>
      <c r="W14" s="105">
        <v>70.348025763999999</v>
      </c>
      <c r="X14" s="105">
        <v>70.633616204999996</v>
      </c>
      <c r="Y14" s="105">
        <v>71.317000875999994</v>
      </c>
      <c r="Z14" s="105">
        <v>71.323795068999999</v>
      </c>
      <c r="AA14" s="105">
        <v>69.040950656000007</v>
      </c>
      <c r="AB14" s="105">
        <v>69.997499593000001</v>
      </c>
      <c r="AC14" s="105">
        <v>70.525098447000005</v>
      </c>
      <c r="AD14" s="105">
        <v>70.459073215000004</v>
      </c>
      <c r="AE14" s="105">
        <v>70.205219133</v>
      </c>
      <c r="AF14" s="105">
        <v>70.603625390999994</v>
      </c>
      <c r="AG14" s="105">
        <v>70.281179309999999</v>
      </c>
      <c r="AH14" s="105">
        <v>70.734500996999998</v>
      </c>
      <c r="AI14" s="105">
        <v>70.191705654000003</v>
      </c>
      <c r="AJ14" s="105">
        <v>71.02039499</v>
      </c>
      <c r="AK14" s="105">
        <v>71.104687154000004</v>
      </c>
      <c r="AL14" s="105">
        <v>70.913602969999999</v>
      </c>
      <c r="AM14" s="105">
        <v>69.992173570999995</v>
      </c>
      <c r="AN14" s="105">
        <v>70.399901786000001</v>
      </c>
      <c r="AO14" s="105">
        <v>71.611027386999993</v>
      </c>
      <c r="AP14" s="105">
        <v>71.459744466999993</v>
      </c>
      <c r="AQ14" s="105">
        <v>71.468963645000002</v>
      </c>
      <c r="AR14" s="105">
        <v>72.249414367</v>
      </c>
      <c r="AS14" s="105">
        <v>73.531337355000005</v>
      </c>
      <c r="AT14" s="105">
        <v>74.044929096999994</v>
      </c>
      <c r="AU14" s="105">
        <v>73.937339600000001</v>
      </c>
      <c r="AV14" s="105">
        <v>73.845538934999993</v>
      </c>
      <c r="AW14" s="105">
        <v>74.024047499999995</v>
      </c>
      <c r="AX14" s="105">
        <v>73.459603440999999</v>
      </c>
      <c r="AY14" s="105">
        <v>71.508276272000003</v>
      </c>
      <c r="AZ14" s="911">
        <v>72.716234435999993</v>
      </c>
      <c r="BA14" s="388">
        <v>72.782993292</v>
      </c>
      <c r="BB14" s="388">
        <v>73.348884005000002</v>
      </c>
      <c r="BC14" s="388">
        <v>73.4839348</v>
      </c>
      <c r="BD14" s="388">
        <v>74.081417891000001</v>
      </c>
      <c r="BE14" s="388">
        <v>74.121789890000002</v>
      </c>
      <c r="BF14" s="388">
        <v>74.155070727999998</v>
      </c>
      <c r="BG14" s="388">
        <v>74.005746314999996</v>
      </c>
      <c r="BH14" s="388">
        <v>74.397835756999996</v>
      </c>
      <c r="BI14" s="388">
        <v>74.856539072000004</v>
      </c>
      <c r="BJ14" s="388">
        <v>74.594195651999996</v>
      </c>
      <c r="BK14" s="388">
        <v>74.304860017999999</v>
      </c>
      <c r="BL14" s="388">
        <v>74.411144276000002</v>
      </c>
      <c r="BM14" s="388">
        <v>74.451776576</v>
      </c>
      <c r="BN14" s="388">
        <v>74.643534411999994</v>
      </c>
      <c r="BO14" s="388">
        <v>74.434870242000002</v>
      </c>
      <c r="BP14" s="388">
        <v>74.956774640000006</v>
      </c>
      <c r="BQ14" s="388">
        <v>75.070041261</v>
      </c>
      <c r="BR14" s="388">
        <v>75.194393108</v>
      </c>
      <c r="BS14" s="388">
        <v>75.057773342000004</v>
      </c>
      <c r="BT14" s="388">
        <v>75.591002434999993</v>
      </c>
      <c r="BU14" s="388">
        <v>75.923233494000002</v>
      </c>
      <c r="BV14" s="388">
        <v>75.594776273999997</v>
      </c>
    </row>
    <row r="15" spans="1:74" ht="11.1" customHeight="1" x14ac:dyDescent="0.2">
      <c r="A15" s="323" t="s">
        <v>813</v>
      </c>
      <c r="B15" s="393" t="s">
        <v>933</v>
      </c>
      <c r="C15" s="289">
        <v>47.854158699000003</v>
      </c>
      <c r="D15" s="289">
        <v>48.246891505999997</v>
      </c>
      <c r="E15" s="289">
        <v>48.536307852999997</v>
      </c>
      <c r="F15" s="289">
        <v>47.470164361999998</v>
      </c>
      <c r="G15" s="289">
        <v>47.266952674999999</v>
      </c>
      <c r="H15" s="289">
        <v>47.365997296000003</v>
      </c>
      <c r="I15" s="289">
        <v>48.174630002999997</v>
      </c>
      <c r="J15" s="289">
        <v>48.237349502000001</v>
      </c>
      <c r="K15" s="289">
        <v>48.588801934999999</v>
      </c>
      <c r="L15" s="289">
        <v>48.877087062000001</v>
      </c>
      <c r="M15" s="289">
        <v>49.371835894</v>
      </c>
      <c r="N15" s="289">
        <v>48.779679827000002</v>
      </c>
      <c r="O15" s="289">
        <v>49.424525017999997</v>
      </c>
      <c r="P15" s="289">
        <v>49.740400389000001</v>
      </c>
      <c r="Q15" s="289">
        <v>49.510712034999997</v>
      </c>
      <c r="R15" s="289">
        <v>48.961533215000003</v>
      </c>
      <c r="S15" s="289">
        <v>48.866143025</v>
      </c>
      <c r="T15" s="289">
        <v>49.247682476999998</v>
      </c>
      <c r="U15" s="289">
        <v>49.481262848999997</v>
      </c>
      <c r="V15" s="289">
        <v>49.320976989999998</v>
      </c>
      <c r="W15" s="289">
        <v>49.626095763999999</v>
      </c>
      <c r="X15" s="289">
        <v>49.876738979000002</v>
      </c>
      <c r="Y15" s="289">
        <v>50.548721110000002</v>
      </c>
      <c r="Z15" s="289">
        <v>50.817852262999999</v>
      </c>
      <c r="AA15" s="289">
        <v>49.555899979000003</v>
      </c>
      <c r="AB15" s="289">
        <v>49.964176041999998</v>
      </c>
      <c r="AC15" s="289">
        <v>50.104530124999997</v>
      </c>
      <c r="AD15" s="289">
        <v>49.682628948000001</v>
      </c>
      <c r="AE15" s="289">
        <v>49.127867713000001</v>
      </c>
      <c r="AF15" s="289">
        <v>49.247908191</v>
      </c>
      <c r="AG15" s="289">
        <v>49.109316954999997</v>
      </c>
      <c r="AH15" s="289">
        <v>49.408630512999999</v>
      </c>
      <c r="AI15" s="289">
        <v>48.925522553999997</v>
      </c>
      <c r="AJ15" s="289">
        <v>49.384457539000003</v>
      </c>
      <c r="AK15" s="289">
        <v>49.540218154000002</v>
      </c>
      <c r="AL15" s="289">
        <v>49.849748583</v>
      </c>
      <c r="AM15" s="289">
        <v>49.657130281000001</v>
      </c>
      <c r="AN15" s="289">
        <v>49.748649999999998</v>
      </c>
      <c r="AO15" s="289">
        <v>50.599755999999999</v>
      </c>
      <c r="AP15" s="289">
        <v>50.309210999999998</v>
      </c>
      <c r="AQ15" s="289">
        <v>49.927264999999998</v>
      </c>
      <c r="AR15" s="289">
        <v>50.569684000000002</v>
      </c>
      <c r="AS15" s="289">
        <v>51.362681000000002</v>
      </c>
      <c r="AT15" s="289">
        <v>51.841020999999998</v>
      </c>
      <c r="AU15" s="289">
        <v>51.800856000000003</v>
      </c>
      <c r="AV15" s="289">
        <v>51.917563000000001</v>
      </c>
      <c r="AW15" s="289">
        <v>51.899521</v>
      </c>
      <c r="AX15" s="289">
        <v>51.683670763000002</v>
      </c>
      <c r="AY15" s="289">
        <v>50.806291473000002</v>
      </c>
      <c r="AZ15" s="899">
        <v>51.346244781999999</v>
      </c>
      <c r="BA15" s="355">
        <v>51.420045967999997</v>
      </c>
      <c r="BB15" s="355">
        <v>51.598518691000002</v>
      </c>
      <c r="BC15" s="355">
        <v>51.341172432</v>
      </c>
      <c r="BD15" s="355">
        <v>51.675268099</v>
      </c>
      <c r="BE15" s="355">
        <v>51.647594726000001</v>
      </c>
      <c r="BF15" s="355">
        <v>51.644656308999998</v>
      </c>
      <c r="BG15" s="355">
        <v>51.574926781000002</v>
      </c>
      <c r="BH15" s="355">
        <v>51.850264039999999</v>
      </c>
      <c r="BI15" s="355">
        <v>52.317243251000001</v>
      </c>
      <c r="BJ15" s="355">
        <v>52.390154457999998</v>
      </c>
      <c r="BK15" s="355">
        <v>52.330411679999997</v>
      </c>
      <c r="BL15" s="355">
        <v>52.481385328999998</v>
      </c>
      <c r="BM15" s="355">
        <v>52.278316605999997</v>
      </c>
      <c r="BN15" s="355">
        <v>52.097698768999997</v>
      </c>
      <c r="BO15" s="355">
        <v>51.603598636000001</v>
      </c>
      <c r="BP15" s="355">
        <v>52.021399385999999</v>
      </c>
      <c r="BQ15" s="355">
        <v>52.090176831999997</v>
      </c>
      <c r="BR15" s="355">
        <v>52.188294386000003</v>
      </c>
      <c r="BS15" s="355">
        <v>52.234368486000001</v>
      </c>
      <c r="BT15" s="355">
        <v>52.621838371999999</v>
      </c>
      <c r="BU15" s="355">
        <v>52.939527900000002</v>
      </c>
      <c r="BV15" s="355">
        <v>52.910619814999997</v>
      </c>
    </row>
    <row r="16" spans="1:74" ht="11.1" customHeight="1" x14ac:dyDescent="0.2">
      <c r="A16" s="323" t="s">
        <v>814</v>
      </c>
      <c r="B16" s="393" t="s">
        <v>934</v>
      </c>
      <c r="C16" s="289">
        <v>18.178994515999999</v>
      </c>
      <c r="D16" s="289">
        <v>18.118427535999999</v>
      </c>
      <c r="E16" s="289">
        <v>18.719684709999999</v>
      </c>
      <c r="F16" s="289">
        <v>18.738690767000001</v>
      </c>
      <c r="G16" s="289">
        <v>19.364216935000002</v>
      </c>
      <c r="H16" s="289">
        <v>19.571745499999999</v>
      </c>
      <c r="I16" s="289">
        <v>19.742059161</v>
      </c>
      <c r="J16" s="289">
        <v>19.264333129000001</v>
      </c>
      <c r="K16" s="289">
        <v>19.261321766999998</v>
      </c>
      <c r="L16" s="289">
        <v>19.475187290000001</v>
      </c>
      <c r="M16" s="289">
        <v>19.527301532999999</v>
      </c>
      <c r="N16" s="289">
        <v>18.548345354999999</v>
      </c>
      <c r="O16" s="289">
        <v>19.181932742000001</v>
      </c>
      <c r="P16" s="289">
        <v>19.159326357000001</v>
      </c>
      <c r="Q16" s="289">
        <v>19.473533289999999</v>
      </c>
      <c r="R16" s="289">
        <v>19.8424716</v>
      </c>
      <c r="S16" s="289">
        <v>19.987243805999999</v>
      </c>
      <c r="T16" s="289">
        <v>20.357736432999999</v>
      </c>
      <c r="U16" s="289">
        <v>20.460108581</v>
      </c>
      <c r="V16" s="289">
        <v>20.604848097000001</v>
      </c>
      <c r="W16" s="289">
        <v>20.72193</v>
      </c>
      <c r="X16" s="289">
        <v>20.756877226</v>
      </c>
      <c r="Y16" s="289">
        <v>20.768279766999999</v>
      </c>
      <c r="Z16" s="289">
        <v>20.505942806</v>
      </c>
      <c r="AA16" s="289">
        <v>19.485050677</v>
      </c>
      <c r="AB16" s="289">
        <v>20.033323551999999</v>
      </c>
      <c r="AC16" s="289">
        <v>20.420568323000001</v>
      </c>
      <c r="AD16" s="289">
        <v>20.776444266999999</v>
      </c>
      <c r="AE16" s="289">
        <v>21.077351418999999</v>
      </c>
      <c r="AF16" s="289">
        <v>21.355717200000001</v>
      </c>
      <c r="AG16" s="289">
        <v>21.171862354999998</v>
      </c>
      <c r="AH16" s="289">
        <v>21.325870483999999</v>
      </c>
      <c r="AI16" s="289">
        <v>21.266183099999999</v>
      </c>
      <c r="AJ16" s="289">
        <v>21.635937452</v>
      </c>
      <c r="AK16" s="289">
        <v>21.564468999999999</v>
      </c>
      <c r="AL16" s="289">
        <v>21.063854386999999</v>
      </c>
      <c r="AM16" s="289">
        <v>20.335043290000002</v>
      </c>
      <c r="AN16" s="289">
        <v>20.651251786</v>
      </c>
      <c r="AO16" s="289">
        <v>21.011271387000001</v>
      </c>
      <c r="AP16" s="289">
        <v>21.150533466999999</v>
      </c>
      <c r="AQ16" s="289">
        <v>21.541698645</v>
      </c>
      <c r="AR16" s="289">
        <v>21.679730367000001</v>
      </c>
      <c r="AS16" s="289">
        <v>22.168656355</v>
      </c>
      <c r="AT16" s="289">
        <v>22.203908096999999</v>
      </c>
      <c r="AU16" s="289">
        <v>22.136483599999998</v>
      </c>
      <c r="AV16" s="289">
        <v>21.927975934999999</v>
      </c>
      <c r="AW16" s="289">
        <v>22.124526500000002</v>
      </c>
      <c r="AX16" s="289">
        <v>21.775932678</v>
      </c>
      <c r="AY16" s="289">
        <v>20.701984799000002</v>
      </c>
      <c r="AZ16" s="899">
        <v>21.369989654000001</v>
      </c>
      <c r="BA16" s="355">
        <v>21.362947324</v>
      </c>
      <c r="BB16" s="355">
        <v>21.750365314</v>
      </c>
      <c r="BC16" s="355">
        <v>22.142762368</v>
      </c>
      <c r="BD16" s="355">
        <v>22.406149792000001</v>
      </c>
      <c r="BE16" s="355">
        <v>22.474195164000001</v>
      </c>
      <c r="BF16" s="355">
        <v>22.510414419</v>
      </c>
      <c r="BG16" s="355">
        <v>22.430819534000001</v>
      </c>
      <c r="BH16" s="355">
        <v>22.547571717</v>
      </c>
      <c r="BI16" s="355">
        <v>22.539295821</v>
      </c>
      <c r="BJ16" s="355">
        <v>22.204041193999998</v>
      </c>
      <c r="BK16" s="355">
        <v>21.974448337999998</v>
      </c>
      <c r="BL16" s="355">
        <v>21.929758947</v>
      </c>
      <c r="BM16" s="355">
        <v>22.17345997</v>
      </c>
      <c r="BN16" s="355">
        <v>22.545835643</v>
      </c>
      <c r="BO16" s="355">
        <v>22.831271606000001</v>
      </c>
      <c r="BP16" s="355">
        <v>22.935375254</v>
      </c>
      <c r="BQ16" s="355">
        <v>22.979864428999999</v>
      </c>
      <c r="BR16" s="355">
        <v>23.006098721000001</v>
      </c>
      <c r="BS16" s="355">
        <v>22.823404856</v>
      </c>
      <c r="BT16" s="355">
        <v>22.969164063000001</v>
      </c>
      <c r="BU16" s="355">
        <v>22.983705595</v>
      </c>
      <c r="BV16" s="355">
        <v>22.684156459</v>
      </c>
    </row>
    <row r="17" spans="1:74" ht="11.1" customHeight="1" x14ac:dyDescent="0.2">
      <c r="A17" s="323"/>
      <c r="B17" s="325"/>
      <c r="C17" s="289"/>
      <c r="D17" s="289"/>
      <c r="E17" s="289"/>
      <c r="F17" s="289"/>
      <c r="G17" s="289"/>
      <c r="H17" s="289"/>
      <c r="I17" s="289"/>
      <c r="J17" s="289"/>
      <c r="K17" s="289"/>
      <c r="L17" s="289"/>
      <c r="M17" s="289"/>
      <c r="N17" s="289"/>
      <c r="O17" s="289"/>
      <c r="P17" s="289"/>
      <c r="Q17" s="289"/>
      <c r="R17" s="289"/>
      <c r="S17" s="289"/>
      <c r="T17" s="289"/>
      <c r="U17" s="289"/>
      <c r="V17" s="289"/>
      <c r="W17" s="289"/>
      <c r="X17" s="289"/>
      <c r="Y17" s="289"/>
      <c r="Z17" s="289"/>
      <c r="AA17" s="289"/>
      <c r="AB17" s="289"/>
      <c r="AC17" s="289"/>
      <c r="AD17" s="289"/>
      <c r="AE17" s="289"/>
      <c r="AF17" s="289"/>
      <c r="AG17" s="289"/>
      <c r="AH17" s="289"/>
      <c r="AI17" s="289"/>
      <c r="AJ17" s="289"/>
      <c r="AK17" s="289"/>
      <c r="AL17" s="289"/>
      <c r="AM17" s="289"/>
      <c r="AN17" s="289"/>
      <c r="AO17" s="289"/>
      <c r="AP17" s="289"/>
      <c r="AQ17" s="289"/>
      <c r="AR17" s="289"/>
      <c r="AS17" s="289"/>
      <c r="AT17" s="289"/>
      <c r="AU17" s="289"/>
      <c r="AV17" s="289"/>
      <c r="AW17" s="289"/>
      <c r="AX17" s="289"/>
      <c r="AY17" s="289"/>
      <c r="AZ17" s="899"/>
      <c r="BA17" s="355"/>
      <c r="BB17" s="355"/>
      <c r="BC17" s="355"/>
      <c r="BD17" s="355"/>
      <c r="BE17" s="355"/>
      <c r="BF17" s="355"/>
      <c r="BG17" s="355"/>
      <c r="BH17" s="355"/>
      <c r="BI17" s="355"/>
      <c r="BJ17" s="355"/>
      <c r="BK17" s="355"/>
      <c r="BL17" s="355"/>
      <c r="BM17" s="355"/>
      <c r="BN17" s="355"/>
      <c r="BO17" s="355"/>
      <c r="BP17" s="355"/>
      <c r="BQ17" s="355"/>
      <c r="BR17" s="355"/>
      <c r="BS17" s="355"/>
      <c r="BT17" s="355"/>
      <c r="BU17" s="355"/>
      <c r="BV17" s="355"/>
    </row>
    <row r="18" spans="1:74" ht="11.1" customHeight="1" x14ac:dyDescent="0.2">
      <c r="A18" s="323"/>
      <c r="B18" s="324" t="s">
        <v>553</v>
      </c>
      <c r="C18" s="289"/>
      <c r="D18" s="289"/>
      <c r="E18" s="289"/>
      <c r="F18" s="289"/>
      <c r="G18" s="289"/>
      <c r="H18" s="289"/>
      <c r="I18" s="289"/>
      <c r="J18" s="289"/>
      <c r="K18" s="289"/>
      <c r="L18" s="289"/>
      <c r="M18" s="289"/>
      <c r="N18" s="289"/>
      <c r="O18" s="289"/>
      <c r="P18" s="289"/>
      <c r="Q18" s="289"/>
      <c r="R18" s="289"/>
      <c r="S18" s="289"/>
      <c r="T18" s="289"/>
      <c r="U18" s="289"/>
      <c r="V18" s="289"/>
      <c r="W18" s="289"/>
      <c r="X18" s="289"/>
      <c r="Y18" s="289"/>
      <c r="Z18" s="289"/>
      <c r="AA18" s="289"/>
      <c r="AB18" s="289"/>
      <c r="AC18" s="289"/>
      <c r="AD18" s="289"/>
      <c r="AE18" s="289"/>
      <c r="AF18" s="289"/>
      <c r="AG18" s="289"/>
      <c r="AH18" s="289"/>
      <c r="AI18" s="289"/>
      <c r="AJ18" s="289"/>
      <c r="AK18" s="289"/>
      <c r="AL18" s="289"/>
      <c r="AM18" s="289"/>
      <c r="AN18" s="289"/>
      <c r="AO18" s="289"/>
      <c r="AP18" s="289"/>
      <c r="AQ18" s="289"/>
      <c r="AR18" s="289"/>
      <c r="AS18" s="289"/>
      <c r="AT18" s="289"/>
      <c r="AU18" s="289"/>
      <c r="AV18" s="289"/>
      <c r="AW18" s="289"/>
      <c r="AX18" s="289"/>
      <c r="AY18" s="289"/>
      <c r="AZ18" s="899"/>
      <c r="BA18" s="355"/>
      <c r="BB18" s="355"/>
      <c r="BC18" s="355"/>
      <c r="BD18" s="355"/>
      <c r="BE18" s="355"/>
      <c r="BF18" s="355"/>
      <c r="BG18" s="355"/>
      <c r="BH18" s="355"/>
      <c r="BI18" s="355"/>
      <c r="BJ18" s="355"/>
      <c r="BK18" s="355"/>
      <c r="BL18" s="355"/>
      <c r="BM18" s="355"/>
      <c r="BN18" s="355"/>
      <c r="BO18" s="355"/>
      <c r="BP18" s="355"/>
      <c r="BQ18" s="355"/>
      <c r="BR18" s="355"/>
      <c r="BS18" s="355"/>
      <c r="BT18" s="355"/>
      <c r="BU18" s="355"/>
      <c r="BV18" s="355"/>
    </row>
    <row r="19" spans="1:74" s="272" customFormat="1" ht="11.1" customHeight="1" x14ac:dyDescent="0.2">
      <c r="A19" s="395" t="s">
        <v>173</v>
      </c>
      <c r="B19" s="389" t="s">
        <v>810</v>
      </c>
      <c r="C19" s="105">
        <v>97.204407423999996</v>
      </c>
      <c r="D19" s="105">
        <v>100.45605451</v>
      </c>
      <c r="E19" s="105">
        <v>99.222004071000001</v>
      </c>
      <c r="F19" s="105">
        <v>97.920641169999996</v>
      </c>
      <c r="G19" s="105">
        <v>99.201077308999999</v>
      </c>
      <c r="H19" s="105">
        <v>101.00595104</v>
      </c>
      <c r="I19" s="105">
        <v>100.2310303</v>
      </c>
      <c r="J19" s="105">
        <v>100.79262566</v>
      </c>
      <c r="K19" s="105">
        <v>101.06850424</v>
      </c>
      <c r="L19" s="105">
        <v>98.840311173000003</v>
      </c>
      <c r="M19" s="105">
        <v>100.37423489</v>
      </c>
      <c r="N19" s="105">
        <v>100.95198658</v>
      </c>
      <c r="O19" s="105">
        <v>97.930606139999995</v>
      </c>
      <c r="P19" s="105">
        <v>101.55325379</v>
      </c>
      <c r="Q19" s="105">
        <v>101.00860398</v>
      </c>
      <c r="R19" s="105">
        <v>100.02995910999999</v>
      </c>
      <c r="S19" s="105">
        <v>101.4492705</v>
      </c>
      <c r="T19" s="105">
        <v>103.14403743</v>
      </c>
      <c r="U19" s="105">
        <v>101.79194041</v>
      </c>
      <c r="V19" s="105">
        <v>102.05528738</v>
      </c>
      <c r="W19" s="105">
        <v>102.01653832</v>
      </c>
      <c r="X19" s="105">
        <v>101.46528791999999</v>
      </c>
      <c r="Y19" s="105">
        <v>102.37059667</v>
      </c>
      <c r="Z19" s="105">
        <v>102.55881407</v>
      </c>
      <c r="AA19" s="105">
        <v>99.774019164999999</v>
      </c>
      <c r="AB19" s="105">
        <v>101.92540412</v>
      </c>
      <c r="AC19" s="105">
        <v>101.34478548</v>
      </c>
      <c r="AD19" s="105">
        <v>102.17515435999999</v>
      </c>
      <c r="AE19" s="105">
        <v>103.15607822</v>
      </c>
      <c r="AF19" s="105">
        <v>103.80948554</v>
      </c>
      <c r="AG19" s="105">
        <v>103.99333504000001</v>
      </c>
      <c r="AH19" s="105">
        <v>103.53442978</v>
      </c>
      <c r="AI19" s="105">
        <v>103.40297465</v>
      </c>
      <c r="AJ19" s="105">
        <v>103.73436347000001</v>
      </c>
      <c r="AK19" s="105">
        <v>103.34743011</v>
      </c>
      <c r="AL19" s="105">
        <v>103.57483673999999</v>
      </c>
      <c r="AM19" s="105">
        <v>101.68361944</v>
      </c>
      <c r="AN19" s="105">
        <v>103.12576358</v>
      </c>
      <c r="AO19" s="105">
        <v>102.03547876</v>
      </c>
      <c r="AP19" s="105">
        <v>103.21558706</v>
      </c>
      <c r="AQ19" s="105">
        <v>103.08922674999999</v>
      </c>
      <c r="AR19" s="105">
        <v>105.37321513000001</v>
      </c>
      <c r="AS19" s="105">
        <v>105.07111464</v>
      </c>
      <c r="AT19" s="105">
        <v>104.14882111</v>
      </c>
      <c r="AU19" s="105">
        <v>105.50563892</v>
      </c>
      <c r="AV19" s="105">
        <v>104.10939816</v>
      </c>
      <c r="AW19" s="105">
        <v>103.94983153</v>
      </c>
      <c r="AX19" s="105">
        <v>105.98530165</v>
      </c>
      <c r="AY19" s="105">
        <v>103.11212810000001</v>
      </c>
      <c r="AZ19" s="911">
        <v>105.13861873</v>
      </c>
      <c r="BA19" s="388">
        <v>103.69689418999999</v>
      </c>
      <c r="BB19" s="388">
        <v>104.38297642000001</v>
      </c>
      <c r="BC19" s="388">
        <v>104.62407419</v>
      </c>
      <c r="BD19" s="388">
        <v>106.20741592</v>
      </c>
      <c r="BE19" s="388">
        <v>106.06271692</v>
      </c>
      <c r="BF19" s="388">
        <v>105.94608503000001</v>
      </c>
      <c r="BG19" s="388">
        <v>106.0790705</v>
      </c>
      <c r="BH19" s="388">
        <v>104.78090061</v>
      </c>
      <c r="BI19" s="388">
        <v>105.45650435</v>
      </c>
      <c r="BJ19" s="388">
        <v>106.63077878999999</v>
      </c>
      <c r="BK19" s="388">
        <v>103.93618979999999</v>
      </c>
      <c r="BL19" s="388">
        <v>106.38555066000001</v>
      </c>
      <c r="BM19" s="388">
        <v>105.2269625</v>
      </c>
      <c r="BN19" s="388">
        <v>106.01597774</v>
      </c>
      <c r="BO19" s="388">
        <v>106.28554508000001</v>
      </c>
      <c r="BP19" s="388">
        <v>107.80711539000001</v>
      </c>
      <c r="BQ19" s="388">
        <v>107.45666192</v>
      </c>
      <c r="BR19" s="388">
        <v>107.32439909999999</v>
      </c>
      <c r="BS19" s="388">
        <v>107.47228937</v>
      </c>
      <c r="BT19" s="388">
        <v>106.22538311</v>
      </c>
      <c r="BU19" s="388">
        <v>106.98008435</v>
      </c>
      <c r="BV19" s="388">
        <v>108.20590098</v>
      </c>
    </row>
    <row r="20" spans="1:74" s="272" customFormat="1" ht="11.1" customHeight="1" x14ac:dyDescent="0.2">
      <c r="A20" s="395" t="s">
        <v>166</v>
      </c>
      <c r="B20" s="392" t="s">
        <v>935</v>
      </c>
      <c r="C20" s="105">
        <v>44.441421400000003</v>
      </c>
      <c r="D20" s="105">
        <v>46.603728472</v>
      </c>
      <c r="E20" s="105">
        <v>46.140415629000003</v>
      </c>
      <c r="F20" s="105">
        <v>44.485986988999997</v>
      </c>
      <c r="G20" s="105">
        <v>44.945332161000003</v>
      </c>
      <c r="H20" s="105">
        <v>46.115895272000003</v>
      </c>
      <c r="I20" s="105">
        <v>45.713259893999997</v>
      </c>
      <c r="J20" s="105">
        <v>46.536002281000002</v>
      </c>
      <c r="K20" s="105">
        <v>46.134259845999999</v>
      </c>
      <c r="L20" s="105">
        <v>45.044369766000003</v>
      </c>
      <c r="M20" s="105">
        <v>46.010772123999999</v>
      </c>
      <c r="N20" s="105">
        <v>45.956097591999999</v>
      </c>
      <c r="O20" s="105">
        <v>43.988347840000003</v>
      </c>
      <c r="P20" s="105">
        <v>46.208346427999999</v>
      </c>
      <c r="Q20" s="105">
        <v>45.870443047999998</v>
      </c>
      <c r="R20" s="105">
        <v>44.505314886000001</v>
      </c>
      <c r="S20" s="105">
        <v>45.460024699000002</v>
      </c>
      <c r="T20" s="105">
        <v>46.598897158</v>
      </c>
      <c r="U20" s="105">
        <v>45.68647996</v>
      </c>
      <c r="V20" s="105">
        <v>46.306116537999998</v>
      </c>
      <c r="W20" s="105">
        <v>45.612835410999999</v>
      </c>
      <c r="X20" s="105">
        <v>46.207943620000002</v>
      </c>
      <c r="Y20" s="105">
        <v>46.358800692000003</v>
      </c>
      <c r="Z20" s="105">
        <v>45.949306565999997</v>
      </c>
      <c r="AA20" s="105">
        <v>44.591687788000002</v>
      </c>
      <c r="AB20" s="105">
        <v>45.329575331999997</v>
      </c>
      <c r="AC20" s="105">
        <v>44.948688683999997</v>
      </c>
      <c r="AD20" s="105">
        <v>45.496864715999997</v>
      </c>
      <c r="AE20" s="105">
        <v>46.028722416999997</v>
      </c>
      <c r="AF20" s="105">
        <v>46.133844705999998</v>
      </c>
      <c r="AG20" s="105">
        <v>46.562037963000002</v>
      </c>
      <c r="AH20" s="105">
        <v>46.806867642999997</v>
      </c>
      <c r="AI20" s="105">
        <v>46.134536400999998</v>
      </c>
      <c r="AJ20" s="105">
        <v>47.273619850000003</v>
      </c>
      <c r="AK20" s="105">
        <v>46.056835165999999</v>
      </c>
      <c r="AL20" s="105">
        <v>45.868125970999998</v>
      </c>
      <c r="AM20" s="105">
        <v>45.185888974000001</v>
      </c>
      <c r="AN20" s="105">
        <v>45.716757958999999</v>
      </c>
      <c r="AO20" s="105">
        <v>44.877933585000001</v>
      </c>
      <c r="AP20" s="105">
        <v>45.612874323</v>
      </c>
      <c r="AQ20" s="105">
        <v>44.806042247999997</v>
      </c>
      <c r="AR20" s="105">
        <v>46.424931121999997</v>
      </c>
      <c r="AS20" s="105">
        <v>46.658676829999997</v>
      </c>
      <c r="AT20" s="105">
        <v>46.117298316999999</v>
      </c>
      <c r="AU20" s="105">
        <v>46.688395747999998</v>
      </c>
      <c r="AV20" s="105">
        <v>46.422213141</v>
      </c>
      <c r="AW20" s="105">
        <v>45.208037720999997</v>
      </c>
      <c r="AX20" s="105">
        <v>46.610118745000001</v>
      </c>
      <c r="AY20" s="105">
        <v>45.312178842000002</v>
      </c>
      <c r="AZ20" s="911">
        <v>46.437720157999998</v>
      </c>
      <c r="BA20" s="388">
        <v>45.419552969000001</v>
      </c>
      <c r="BB20" s="388">
        <v>45.285645312</v>
      </c>
      <c r="BC20" s="388">
        <v>45.195379225000003</v>
      </c>
      <c r="BD20" s="388">
        <v>46.029603149000003</v>
      </c>
      <c r="BE20" s="388">
        <v>46.348592230999998</v>
      </c>
      <c r="BF20" s="388">
        <v>46.653569300999997</v>
      </c>
      <c r="BG20" s="388">
        <v>45.970452379000001</v>
      </c>
      <c r="BH20" s="388">
        <v>46.108004929000003</v>
      </c>
      <c r="BI20" s="388">
        <v>45.672335046999997</v>
      </c>
      <c r="BJ20" s="388">
        <v>46.067454220999998</v>
      </c>
      <c r="BK20" s="388">
        <v>45.068639709000003</v>
      </c>
      <c r="BL20" s="388">
        <v>46.399588455</v>
      </c>
      <c r="BM20" s="388">
        <v>45.643104823999998</v>
      </c>
      <c r="BN20" s="388">
        <v>45.585112477999999</v>
      </c>
      <c r="BO20" s="388">
        <v>45.515127020000001</v>
      </c>
      <c r="BP20" s="388">
        <v>46.330940796</v>
      </c>
      <c r="BQ20" s="388">
        <v>46.555034487999997</v>
      </c>
      <c r="BR20" s="388">
        <v>46.857015634</v>
      </c>
      <c r="BS20" s="388">
        <v>46.150211245999998</v>
      </c>
      <c r="BT20" s="388">
        <v>46.26189754</v>
      </c>
      <c r="BU20" s="388">
        <v>45.872015101999999</v>
      </c>
      <c r="BV20" s="388">
        <v>46.300304707999999</v>
      </c>
    </row>
    <row r="21" spans="1:74" ht="11.1" customHeight="1" x14ac:dyDescent="0.2">
      <c r="A21" s="323" t="s">
        <v>162</v>
      </c>
      <c r="B21" s="393" t="s">
        <v>940</v>
      </c>
      <c r="C21" s="289">
        <v>2.3574999999999999</v>
      </c>
      <c r="D21" s="289">
        <v>2.4460999999999999</v>
      </c>
      <c r="E21" s="289">
        <v>2.214</v>
      </c>
      <c r="F21" s="289">
        <v>2.2357999999999998</v>
      </c>
      <c r="G21" s="289">
        <v>2.2814999999999999</v>
      </c>
      <c r="H21" s="289">
        <v>2.5057999999999998</v>
      </c>
      <c r="I21" s="289">
        <v>2.5062000000000002</v>
      </c>
      <c r="J21" s="289">
        <v>2.4134000000000002</v>
      </c>
      <c r="K21" s="289">
        <v>2.4085999999999999</v>
      </c>
      <c r="L21" s="289">
        <v>2.4251</v>
      </c>
      <c r="M21" s="289">
        <v>2.5041000000000002</v>
      </c>
      <c r="N21" s="289">
        <v>2.5255000000000001</v>
      </c>
      <c r="O21" s="289">
        <v>2.2873000000000001</v>
      </c>
      <c r="P21" s="289">
        <v>2.383</v>
      </c>
      <c r="Q21" s="289">
        <v>2.3365</v>
      </c>
      <c r="R21" s="289">
        <v>2.2742</v>
      </c>
      <c r="S21" s="289">
        <v>2.3083</v>
      </c>
      <c r="T21" s="289">
        <v>2.6846999999999999</v>
      </c>
      <c r="U21" s="289">
        <v>2.6899000000000002</v>
      </c>
      <c r="V21" s="289">
        <v>2.5979999999999999</v>
      </c>
      <c r="W21" s="289">
        <v>2.3570000000000002</v>
      </c>
      <c r="X21" s="289">
        <v>2.5699000000000001</v>
      </c>
      <c r="Y21" s="289">
        <v>2.3953000000000002</v>
      </c>
      <c r="Z21" s="289">
        <v>2.4590999999999998</v>
      </c>
      <c r="AA21" s="289">
        <v>2.4144999999999999</v>
      </c>
      <c r="AB21" s="289">
        <v>2.4302000000000001</v>
      </c>
      <c r="AC21" s="289">
        <v>2.2688000000000001</v>
      </c>
      <c r="AD21" s="289">
        <v>2.2000999999999999</v>
      </c>
      <c r="AE21" s="289">
        <v>2.4098999999999999</v>
      </c>
      <c r="AF21" s="289">
        <v>2.5335999999999999</v>
      </c>
      <c r="AG21" s="289">
        <v>2.5678000000000001</v>
      </c>
      <c r="AH21" s="289">
        <v>2.5148000000000001</v>
      </c>
      <c r="AI21" s="289">
        <v>2.4893999999999998</v>
      </c>
      <c r="AJ21" s="289">
        <v>2.4817999999999998</v>
      </c>
      <c r="AK21" s="289">
        <v>2.5505</v>
      </c>
      <c r="AL21" s="289">
        <v>2.4207000000000001</v>
      </c>
      <c r="AM21" s="289">
        <v>2.4559000000000002</v>
      </c>
      <c r="AN21" s="289">
        <v>2.4199000000000002</v>
      </c>
      <c r="AO21" s="289">
        <v>2.4125000000000001</v>
      </c>
      <c r="AP21" s="289">
        <v>2.3037000000000001</v>
      </c>
      <c r="AQ21" s="289">
        <v>2.3374999999999999</v>
      </c>
      <c r="AR21" s="289">
        <v>2.3445</v>
      </c>
      <c r="AS21" s="289">
        <v>2.5003000000000002</v>
      </c>
      <c r="AT21" s="289">
        <v>2.5164</v>
      </c>
      <c r="AU21" s="289">
        <v>2.7235</v>
      </c>
      <c r="AV21" s="289">
        <v>2.5461</v>
      </c>
      <c r="AW21" s="289">
        <v>2.6762999999999999</v>
      </c>
      <c r="AX21" s="289">
        <v>2.4558971868000001</v>
      </c>
      <c r="AY21" s="289">
        <v>2.4765431185</v>
      </c>
      <c r="AZ21" s="899">
        <v>2.4885526262000002</v>
      </c>
      <c r="BA21" s="355">
        <v>2.4244601007000002</v>
      </c>
      <c r="BB21" s="355">
        <v>2.3600270750000001</v>
      </c>
      <c r="BC21" s="355">
        <v>2.4365839595000001</v>
      </c>
      <c r="BD21" s="355">
        <v>2.5017445841999999</v>
      </c>
      <c r="BE21" s="355">
        <v>2.5588598207</v>
      </c>
      <c r="BF21" s="355">
        <v>2.5655812723999998</v>
      </c>
      <c r="BG21" s="355">
        <v>2.518422121</v>
      </c>
      <c r="BH21" s="355">
        <v>2.4894110526</v>
      </c>
      <c r="BI21" s="355">
        <v>2.4927657458999999</v>
      </c>
      <c r="BJ21" s="355">
        <v>2.4686445235000001</v>
      </c>
      <c r="BK21" s="355">
        <v>2.4686717473000002</v>
      </c>
      <c r="BL21" s="355">
        <v>2.5008399407000002</v>
      </c>
      <c r="BM21" s="355">
        <v>2.3861818064999998</v>
      </c>
      <c r="BN21" s="355">
        <v>2.3113797824</v>
      </c>
      <c r="BO21" s="355">
        <v>2.4385640670000002</v>
      </c>
      <c r="BP21" s="355">
        <v>2.5140972972000002</v>
      </c>
      <c r="BQ21" s="355">
        <v>2.5714956798999999</v>
      </c>
      <c r="BR21" s="355">
        <v>2.5782504529999999</v>
      </c>
      <c r="BS21" s="355">
        <v>2.5308575121999999</v>
      </c>
      <c r="BT21" s="355">
        <v>2.5017026225999999</v>
      </c>
      <c r="BU21" s="355">
        <v>2.5050739467000001</v>
      </c>
      <c r="BV21" s="355">
        <v>2.4808331445</v>
      </c>
    </row>
    <row r="22" spans="1:74" ht="11.1" customHeight="1" x14ac:dyDescent="0.2">
      <c r="A22" s="323" t="s">
        <v>163</v>
      </c>
      <c r="B22" s="393" t="s">
        <v>941</v>
      </c>
      <c r="C22" s="289">
        <v>12.4656</v>
      </c>
      <c r="D22" s="289">
        <v>13.8146</v>
      </c>
      <c r="E22" s="289">
        <v>13.5626</v>
      </c>
      <c r="F22" s="289">
        <v>13.2898</v>
      </c>
      <c r="G22" s="289">
        <v>13.460100000000001</v>
      </c>
      <c r="H22" s="289">
        <v>13.873900000000001</v>
      </c>
      <c r="I22" s="289">
        <v>13.852</v>
      </c>
      <c r="J22" s="289">
        <v>14.136799999999999</v>
      </c>
      <c r="K22" s="289">
        <v>14.2507</v>
      </c>
      <c r="L22" s="289">
        <v>13.284800000000001</v>
      </c>
      <c r="M22" s="289">
        <v>13.470599999999999</v>
      </c>
      <c r="N22" s="289">
        <v>13.4839</v>
      </c>
      <c r="O22" s="289">
        <v>12.382300000000001</v>
      </c>
      <c r="P22" s="289">
        <v>13.602499999999999</v>
      </c>
      <c r="Q22" s="289">
        <v>13.3696</v>
      </c>
      <c r="R22" s="289">
        <v>13.0617</v>
      </c>
      <c r="S22" s="289">
        <v>13.658099999999999</v>
      </c>
      <c r="T22" s="289">
        <v>13.924799999999999</v>
      </c>
      <c r="U22" s="289">
        <v>13.615600000000001</v>
      </c>
      <c r="V22" s="289">
        <v>13.5541</v>
      </c>
      <c r="W22" s="289">
        <v>13.799099999999999</v>
      </c>
      <c r="X22" s="289">
        <v>13.7408</v>
      </c>
      <c r="Y22" s="289">
        <v>13.3697</v>
      </c>
      <c r="Z22" s="289">
        <v>12.9758</v>
      </c>
      <c r="AA22" s="289">
        <v>12.556800000000001</v>
      </c>
      <c r="AB22" s="289">
        <v>12.963200000000001</v>
      </c>
      <c r="AC22" s="289">
        <v>12.9115</v>
      </c>
      <c r="AD22" s="289">
        <v>13.671099999999999</v>
      </c>
      <c r="AE22" s="289">
        <v>13.4156</v>
      </c>
      <c r="AF22" s="289">
        <v>13.706</v>
      </c>
      <c r="AG22" s="289">
        <v>14.2104</v>
      </c>
      <c r="AH22" s="289">
        <v>13.837199999999999</v>
      </c>
      <c r="AI22" s="289">
        <v>13.9664</v>
      </c>
      <c r="AJ22" s="289">
        <v>14.1043</v>
      </c>
      <c r="AK22" s="289">
        <v>13.405099999999999</v>
      </c>
      <c r="AL22" s="289">
        <v>12.9147</v>
      </c>
      <c r="AM22" s="289">
        <v>12.48</v>
      </c>
      <c r="AN22" s="289">
        <v>13.2445</v>
      </c>
      <c r="AO22" s="289">
        <v>13.0534</v>
      </c>
      <c r="AP22" s="289">
        <v>13.7159</v>
      </c>
      <c r="AQ22" s="289">
        <v>13.260300000000001</v>
      </c>
      <c r="AR22" s="289">
        <v>13.9651</v>
      </c>
      <c r="AS22" s="289">
        <v>13.8759</v>
      </c>
      <c r="AT22" s="289">
        <v>13.313000000000001</v>
      </c>
      <c r="AU22" s="289">
        <v>13.946199999999999</v>
      </c>
      <c r="AV22" s="289">
        <v>13.8378</v>
      </c>
      <c r="AW22" s="289">
        <v>12.9618</v>
      </c>
      <c r="AX22" s="289">
        <v>13.278662214000001</v>
      </c>
      <c r="AY22" s="289">
        <v>12.676614164</v>
      </c>
      <c r="AZ22" s="899">
        <v>13.38037636</v>
      </c>
      <c r="BA22" s="355">
        <v>13.203455475</v>
      </c>
      <c r="BB22" s="355">
        <v>13.391295118</v>
      </c>
      <c r="BC22" s="355">
        <v>13.265230967999999</v>
      </c>
      <c r="BD22" s="355">
        <v>13.634182123</v>
      </c>
      <c r="BE22" s="355">
        <v>13.861653494</v>
      </c>
      <c r="BF22" s="355">
        <v>13.737155419</v>
      </c>
      <c r="BG22" s="355">
        <v>13.902608487</v>
      </c>
      <c r="BH22" s="355">
        <v>13.704863415</v>
      </c>
      <c r="BI22" s="355">
        <v>13.325843853</v>
      </c>
      <c r="BJ22" s="355">
        <v>13.137037123000001</v>
      </c>
      <c r="BK22" s="355">
        <v>12.612494976000001</v>
      </c>
      <c r="BL22" s="355">
        <v>13.42292323</v>
      </c>
      <c r="BM22" s="355">
        <v>13.244535039000001</v>
      </c>
      <c r="BN22" s="355">
        <v>13.433932543999999</v>
      </c>
      <c r="BO22" s="355">
        <v>13.306822872</v>
      </c>
      <c r="BP22" s="355">
        <v>13.678833948999999</v>
      </c>
      <c r="BQ22" s="355">
        <v>13.908191868999999</v>
      </c>
      <c r="BR22" s="355">
        <v>13.782661260999999</v>
      </c>
      <c r="BS22" s="355">
        <v>13.949486524999999</v>
      </c>
      <c r="BT22" s="355">
        <v>13.750101441</v>
      </c>
      <c r="BU22" s="355">
        <v>13.367938453000001</v>
      </c>
      <c r="BV22" s="355">
        <v>13.177565841</v>
      </c>
    </row>
    <row r="23" spans="1:74" ht="11.1" customHeight="1" x14ac:dyDescent="0.2">
      <c r="A23" s="323" t="s">
        <v>164</v>
      </c>
      <c r="B23" s="393" t="s">
        <v>942</v>
      </c>
      <c r="C23" s="289">
        <v>3.7709999999999999</v>
      </c>
      <c r="D23" s="289">
        <v>3.8090999999999999</v>
      </c>
      <c r="E23" s="289">
        <v>3.4796999999999998</v>
      </c>
      <c r="F23" s="289">
        <v>2.9710999999999999</v>
      </c>
      <c r="G23" s="289">
        <v>2.9194</v>
      </c>
      <c r="H23" s="289">
        <v>3.0842999999999998</v>
      </c>
      <c r="I23" s="289">
        <v>3.0636999999999999</v>
      </c>
      <c r="J23" s="289">
        <v>3.2801999999999998</v>
      </c>
      <c r="K23" s="289">
        <v>3.1183999999999998</v>
      </c>
      <c r="L23" s="289">
        <v>3.1932</v>
      </c>
      <c r="M23" s="289">
        <v>3.4176000000000002</v>
      </c>
      <c r="N23" s="289">
        <v>3.9664999999999999</v>
      </c>
      <c r="O23" s="289">
        <v>3.7176</v>
      </c>
      <c r="P23" s="289">
        <v>3.8746</v>
      </c>
      <c r="Q23" s="289">
        <v>3.4718</v>
      </c>
      <c r="R23" s="289">
        <v>3.1440999999999999</v>
      </c>
      <c r="S23" s="289">
        <v>2.9523000000000001</v>
      </c>
      <c r="T23" s="289">
        <v>3.0402999999999998</v>
      </c>
      <c r="U23" s="289">
        <v>3.0221</v>
      </c>
      <c r="V23" s="289">
        <v>3.0800999999999998</v>
      </c>
      <c r="W23" s="289">
        <v>3.0510000000000002</v>
      </c>
      <c r="X23" s="289">
        <v>3.0369000000000002</v>
      </c>
      <c r="Y23" s="289">
        <v>3.3893</v>
      </c>
      <c r="Z23" s="289">
        <v>3.6996000000000002</v>
      </c>
      <c r="AA23" s="289">
        <v>3.4416000000000002</v>
      </c>
      <c r="AB23" s="289">
        <v>3.5148000000000001</v>
      </c>
      <c r="AC23" s="289">
        <v>3.3511000000000002</v>
      </c>
      <c r="AD23" s="289">
        <v>3.0954999999999999</v>
      </c>
      <c r="AE23" s="289">
        <v>2.8754</v>
      </c>
      <c r="AF23" s="289">
        <v>2.8786</v>
      </c>
      <c r="AG23" s="289">
        <v>2.8611</v>
      </c>
      <c r="AH23" s="289">
        <v>2.9569999999999999</v>
      </c>
      <c r="AI23" s="289">
        <v>2.9098000000000002</v>
      </c>
      <c r="AJ23" s="289">
        <v>2.9548000000000001</v>
      </c>
      <c r="AK23" s="289">
        <v>3.2989000000000002</v>
      </c>
      <c r="AL23" s="289">
        <v>3.5568</v>
      </c>
      <c r="AM23" s="289">
        <v>3.3774000000000002</v>
      </c>
      <c r="AN23" s="289">
        <v>3.4581</v>
      </c>
      <c r="AO23" s="289">
        <v>3.2111000000000001</v>
      </c>
      <c r="AP23" s="289">
        <v>3.0531000000000001</v>
      </c>
      <c r="AQ23" s="289">
        <v>2.7181000000000002</v>
      </c>
      <c r="AR23" s="289">
        <v>2.8574999999999999</v>
      </c>
      <c r="AS23" s="289">
        <v>2.8277999999999999</v>
      </c>
      <c r="AT23" s="289">
        <v>2.8759000000000001</v>
      </c>
      <c r="AU23" s="289">
        <v>2.9365000000000001</v>
      </c>
      <c r="AV23" s="289">
        <v>2.9384999999999999</v>
      </c>
      <c r="AW23" s="289">
        <v>3.1232000000000002</v>
      </c>
      <c r="AX23" s="289">
        <v>3.5258635283999999</v>
      </c>
      <c r="AY23" s="289">
        <v>3.3875397685999999</v>
      </c>
      <c r="AZ23" s="899">
        <v>3.5510685338000001</v>
      </c>
      <c r="BA23" s="355">
        <v>3.2422891752999998</v>
      </c>
      <c r="BB23" s="355">
        <v>2.9190705567999999</v>
      </c>
      <c r="BC23" s="355">
        <v>2.7108901161999999</v>
      </c>
      <c r="BD23" s="355">
        <v>2.7063759838000001</v>
      </c>
      <c r="BE23" s="355">
        <v>2.8054098765000002</v>
      </c>
      <c r="BF23" s="355">
        <v>2.8719580079</v>
      </c>
      <c r="BG23" s="355">
        <v>2.8014483564999999</v>
      </c>
      <c r="BH23" s="355">
        <v>2.8257217483999999</v>
      </c>
      <c r="BI23" s="355">
        <v>3.1070736871000002</v>
      </c>
      <c r="BJ23" s="355">
        <v>3.4593381890999999</v>
      </c>
      <c r="BK23" s="355">
        <v>3.3127434475999999</v>
      </c>
      <c r="BL23" s="355">
        <v>3.4932858483999998</v>
      </c>
      <c r="BM23" s="355">
        <v>3.1895309212999998</v>
      </c>
      <c r="BN23" s="355">
        <v>2.8715716887</v>
      </c>
      <c r="BO23" s="355">
        <v>2.6667787426</v>
      </c>
      <c r="BP23" s="355">
        <v>2.6623380637</v>
      </c>
      <c r="BQ23" s="355">
        <v>2.7597604853000002</v>
      </c>
      <c r="BR23" s="355">
        <v>2.8252257512000001</v>
      </c>
      <c r="BS23" s="355">
        <v>2.7558634269</v>
      </c>
      <c r="BT23" s="355">
        <v>2.7797418442000001</v>
      </c>
      <c r="BU23" s="355">
        <v>3.056515648</v>
      </c>
      <c r="BV23" s="355">
        <v>3.4030481319999999</v>
      </c>
    </row>
    <row r="24" spans="1:74" ht="11.1" customHeight="1" x14ac:dyDescent="0.2">
      <c r="A24" s="323" t="s">
        <v>160</v>
      </c>
      <c r="B24" s="393" t="s">
        <v>195</v>
      </c>
      <c r="C24" s="289">
        <v>19.613111</v>
      </c>
      <c r="D24" s="289">
        <v>20.190412999999999</v>
      </c>
      <c r="E24" s="289">
        <v>20.483485999999999</v>
      </c>
      <c r="F24" s="289">
        <v>19.727340999999999</v>
      </c>
      <c r="G24" s="289">
        <v>19.839566999999999</v>
      </c>
      <c r="H24" s="289">
        <v>20.433236999999998</v>
      </c>
      <c r="I24" s="289">
        <v>19.925560999999998</v>
      </c>
      <c r="J24" s="289">
        <v>20.265028999999998</v>
      </c>
      <c r="K24" s="289">
        <v>20.129058000000001</v>
      </c>
      <c r="L24" s="289">
        <v>20.006618</v>
      </c>
      <c r="M24" s="289">
        <v>20.214213999999998</v>
      </c>
      <c r="N24" s="289">
        <v>19.327209</v>
      </c>
      <c r="O24" s="289">
        <v>19.353483000000001</v>
      </c>
      <c r="P24" s="289">
        <v>19.941524000000001</v>
      </c>
      <c r="Q24" s="289">
        <v>20.207293</v>
      </c>
      <c r="R24" s="289">
        <v>19.971914999999999</v>
      </c>
      <c r="S24" s="289">
        <v>20.323443000000001</v>
      </c>
      <c r="T24" s="289">
        <v>20.755185999999998</v>
      </c>
      <c r="U24" s="289">
        <v>20.042788999999999</v>
      </c>
      <c r="V24" s="289">
        <v>20.767872000000001</v>
      </c>
      <c r="W24" s="289">
        <v>20.154582999999999</v>
      </c>
      <c r="X24" s="289">
        <v>20.631443999999998</v>
      </c>
      <c r="Y24" s="289">
        <v>20.738980000000002</v>
      </c>
      <c r="Z24" s="289">
        <v>20.396183000000001</v>
      </c>
      <c r="AA24" s="289">
        <v>19.789279000000001</v>
      </c>
      <c r="AB24" s="289">
        <v>19.972377999999999</v>
      </c>
      <c r="AC24" s="289">
        <v>20.011388</v>
      </c>
      <c r="AD24" s="289">
        <v>20.155279</v>
      </c>
      <c r="AE24" s="289">
        <v>20.887834000000002</v>
      </c>
      <c r="AF24" s="289">
        <v>20.536577000000001</v>
      </c>
      <c r="AG24" s="289">
        <v>20.593178000000002</v>
      </c>
      <c r="AH24" s="289">
        <v>20.984949</v>
      </c>
      <c r="AI24" s="289">
        <v>20.356294999999999</v>
      </c>
      <c r="AJ24" s="289">
        <v>21.249372000000001</v>
      </c>
      <c r="AK24" s="289">
        <v>20.367203</v>
      </c>
      <c r="AL24" s="289">
        <v>20.615046</v>
      </c>
      <c r="AM24" s="289">
        <v>20.735623</v>
      </c>
      <c r="AN24" s="289">
        <v>20.225491999999999</v>
      </c>
      <c r="AO24" s="289">
        <v>19.949864000000002</v>
      </c>
      <c r="AP24" s="289">
        <v>20.212610000000002</v>
      </c>
      <c r="AQ24" s="289">
        <v>20.322932000000002</v>
      </c>
      <c r="AR24" s="289">
        <v>21.007194999999999</v>
      </c>
      <c r="AS24" s="289">
        <v>20.984271</v>
      </c>
      <c r="AT24" s="289">
        <v>21.195426000000001</v>
      </c>
      <c r="AU24" s="289">
        <v>20.720071999999998</v>
      </c>
      <c r="AV24" s="289">
        <v>20.846401</v>
      </c>
      <c r="AW24" s="289">
        <v>20.226613</v>
      </c>
      <c r="AX24" s="289">
        <v>20.85136</v>
      </c>
      <c r="AY24" s="289">
        <v>20.488326213000001</v>
      </c>
      <c r="AZ24" s="899">
        <v>20.592611550000001</v>
      </c>
      <c r="BA24" s="355">
        <v>20.254930000000002</v>
      </c>
      <c r="BB24" s="355">
        <v>20.35519</v>
      </c>
      <c r="BC24" s="355">
        <v>20.485939999999999</v>
      </c>
      <c r="BD24" s="355">
        <v>20.86421</v>
      </c>
      <c r="BE24" s="355">
        <v>20.810020000000002</v>
      </c>
      <c r="BF24" s="355">
        <v>21.092669999999998</v>
      </c>
      <c r="BG24" s="355">
        <v>20.5137</v>
      </c>
      <c r="BH24" s="355">
        <v>20.84956</v>
      </c>
      <c r="BI24" s="355">
        <v>20.338080000000001</v>
      </c>
      <c r="BJ24" s="355">
        <v>20.561990000000002</v>
      </c>
      <c r="BK24" s="355">
        <v>20.320350000000001</v>
      </c>
      <c r="BL24" s="355">
        <v>20.46499</v>
      </c>
      <c r="BM24" s="355">
        <v>20.436889999999998</v>
      </c>
      <c r="BN24" s="355">
        <v>20.656849999999999</v>
      </c>
      <c r="BO24" s="355">
        <v>20.75478</v>
      </c>
      <c r="BP24" s="355">
        <v>21.1113</v>
      </c>
      <c r="BQ24" s="355">
        <v>20.95186</v>
      </c>
      <c r="BR24" s="355">
        <v>21.24333</v>
      </c>
      <c r="BS24" s="355">
        <v>20.638529999999999</v>
      </c>
      <c r="BT24" s="355">
        <v>20.950749999999999</v>
      </c>
      <c r="BU24" s="355">
        <v>20.481549999999999</v>
      </c>
      <c r="BV24" s="355">
        <v>20.70628</v>
      </c>
    </row>
    <row r="25" spans="1:74" ht="11.1" customHeight="1" x14ac:dyDescent="0.2">
      <c r="A25" s="323" t="s">
        <v>161</v>
      </c>
      <c r="B25" s="393" t="s">
        <v>943</v>
      </c>
      <c r="C25" s="289">
        <v>0.11231040004999999</v>
      </c>
      <c r="D25" s="289">
        <v>0.1099154718</v>
      </c>
      <c r="E25" s="289">
        <v>0.11632962867</v>
      </c>
      <c r="F25" s="289">
        <v>0.11734598907</v>
      </c>
      <c r="G25" s="289">
        <v>0.12166516114000001</v>
      </c>
      <c r="H25" s="289">
        <v>0.12355827178999999</v>
      </c>
      <c r="I25" s="289">
        <v>0.13359889352000001</v>
      </c>
      <c r="J25" s="289">
        <v>0.13367328072000001</v>
      </c>
      <c r="K25" s="289">
        <v>0.1342018455</v>
      </c>
      <c r="L25" s="289">
        <v>0.12635176569000001</v>
      </c>
      <c r="M25" s="289">
        <v>0.12505812382000001</v>
      </c>
      <c r="N25" s="289">
        <v>0.12678859226</v>
      </c>
      <c r="O25" s="289">
        <v>0.12906483978</v>
      </c>
      <c r="P25" s="289">
        <v>0.12612242848999999</v>
      </c>
      <c r="Q25" s="289">
        <v>0.13345004770999999</v>
      </c>
      <c r="R25" s="289">
        <v>0.13479988607999999</v>
      </c>
      <c r="S25" s="289">
        <v>0.13988169873</v>
      </c>
      <c r="T25" s="289">
        <v>0.14191115819</v>
      </c>
      <c r="U25" s="289">
        <v>0.15369096036999999</v>
      </c>
      <c r="V25" s="289">
        <v>0.15394453835999999</v>
      </c>
      <c r="W25" s="289">
        <v>0.15455241106000001</v>
      </c>
      <c r="X25" s="289">
        <v>0.14569961995</v>
      </c>
      <c r="Y25" s="289">
        <v>0.14412069248000001</v>
      </c>
      <c r="Z25" s="289">
        <v>0.14592356609000001</v>
      </c>
      <c r="AA25" s="289">
        <v>0.13370878814000001</v>
      </c>
      <c r="AB25" s="289">
        <v>0.13069733153999999</v>
      </c>
      <c r="AC25" s="289">
        <v>0.13820068394000001</v>
      </c>
      <c r="AD25" s="289">
        <v>0.13968571641999999</v>
      </c>
      <c r="AE25" s="289">
        <v>0.14488841705</v>
      </c>
      <c r="AF25" s="289">
        <v>0.14696770626</v>
      </c>
      <c r="AG25" s="289">
        <v>0.15915996321000001</v>
      </c>
      <c r="AH25" s="289">
        <v>0.15941864325999999</v>
      </c>
      <c r="AI25" s="289">
        <v>0.16004140135</v>
      </c>
      <c r="AJ25" s="289">
        <v>0.15094784988000001</v>
      </c>
      <c r="AK25" s="289">
        <v>0.14933216642</v>
      </c>
      <c r="AL25" s="289">
        <v>0.15117997053000001</v>
      </c>
      <c r="AM25" s="289">
        <v>0.13006597395</v>
      </c>
      <c r="AN25" s="289">
        <v>0.12816595946000001</v>
      </c>
      <c r="AO25" s="289">
        <v>0.14896958531000001</v>
      </c>
      <c r="AP25" s="289">
        <v>0.12386432274</v>
      </c>
      <c r="AQ25" s="289">
        <v>0.14211024799999999</v>
      </c>
      <c r="AR25" s="289">
        <v>0.1400361219</v>
      </c>
      <c r="AS25" s="289">
        <v>0.14500583007000001</v>
      </c>
      <c r="AT25" s="289">
        <v>0.15057231698000001</v>
      </c>
      <c r="AU25" s="289">
        <v>0.14252374749999999</v>
      </c>
      <c r="AV25" s="289">
        <v>0.15381214135999999</v>
      </c>
      <c r="AW25" s="289">
        <v>0.14452472057999999</v>
      </c>
      <c r="AX25" s="289">
        <v>0.13405703214</v>
      </c>
      <c r="AY25" s="289">
        <v>0.1179711044</v>
      </c>
      <c r="AZ25" s="899">
        <v>9.6112502195999996E-2</v>
      </c>
      <c r="BA25" s="355">
        <v>0.11651500302999999</v>
      </c>
      <c r="BB25" s="355">
        <v>9.1888610782999994E-2</v>
      </c>
      <c r="BC25" s="355">
        <v>0.10978593162</v>
      </c>
      <c r="BD25" s="355">
        <v>0.10774701657999999</v>
      </c>
      <c r="BE25" s="355">
        <v>0.11262405463</v>
      </c>
      <c r="BF25" s="355">
        <v>0.11808508443</v>
      </c>
      <c r="BG25" s="355">
        <v>0.11018655247</v>
      </c>
      <c r="BH25" s="355">
        <v>0.12128299214</v>
      </c>
      <c r="BI25" s="355">
        <v>0.11217152466999999</v>
      </c>
      <c r="BJ25" s="355">
        <v>0.10189362304000001</v>
      </c>
      <c r="BK25" s="355">
        <v>0.10660627903</v>
      </c>
      <c r="BL25" s="355">
        <v>0.10477465728</v>
      </c>
      <c r="BM25" s="355">
        <v>0.12491582175</v>
      </c>
      <c r="BN25" s="355">
        <v>0.10060141759000001</v>
      </c>
      <c r="BO25" s="355">
        <v>0.11827161968</v>
      </c>
      <c r="BP25" s="355">
        <v>0.11625564494</v>
      </c>
      <c r="BQ25" s="355">
        <v>0.12107230762</v>
      </c>
      <c r="BR25" s="355">
        <v>0.12646463122000001</v>
      </c>
      <c r="BS25" s="355">
        <v>0.11866384997</v>
      </c>
      <c r="BT25" s="355">
        <v>0.12963522986000001</v>
      </c>
      <c r="BU25" s="355">
        <v>0.12063839748000001</v>
      </c>
      <c r="BV25" s="355">
        <v>0.11048414357</v>
      </c>
    </row>
    <row r="26" spans="1:74" ht="11.1" customHeight="1" x14ac:dyDescent="0.2">
      <c r="A26" s="323" t="s">
        <v>165</v>
      </c>
      <c r="B26" s="393" t="s">
        <v>937</v>
      </c>
      <c r="C26" s="289">
        <v>6.1219000000000001</v>
      </c>
      <c r="D26" s="289">
        <v>6.2336</v>
      </c>
      <c r="E26" s="289">
        <v>6.2843</v>
      </c>
      <c r="F26" s="289">
        <v>6.1445999999999996</v>
      </c>
      <c r="G26" s="289">
        <v>6.3231000000000002</v>
      </c>
      <c r="H26" s="289">
        <v>6.0951000000000004</v>
      </c>
      <c r="I26" s="289">
        <v>6.2321999999999997</v>
      </c>
      <c r="J26" s="289">
        <v>6.3068999999999997</v>
      </c>
      <c r="K26" s="289">
        <v>6.0933000000000002</v>
      </c>
      <c r="L26" s="289">
        <v>6.0083000000000002</v>
      </c>
      <c r="M26" s="289">
        <v>6.2792000000000003</v>
      </c>
      <c r="N26" s="289">
        <v>6.5262000000000002</v>
      </c>
      <c r="O26" s="289">
        <v>6.1185999999999998</v>
      </c>
      <c r="P26" s="289">
        <v>6.2805999999999997</v>
      </c>
      <c r="Q26" s="289">
        <v>6.3517999999999999</v>
      </c>
      <c r="R26" s="289">
        <v>5.9185999999999996</v>
      </c>
      <c r="S26" s="289">
        <v>6.0780000000000003</v>
      </c>
      <c r="T26" s="289">
        <v>6.0519999999999996</v>
      </c>
      <c r="U26" s="289">
        <v>6.1623999999999999</v>
      </c>
      <c r="V26" s="289">
        <v>6.1520999999999999</v>
      </c>
      <c r="W26" s="289">
        <v>6.0965999999999996</v>
      </c>
      <c r="X26" s="289">
        <v>6.0831999999999997</v>
      </c>
      <c r="Y26" s="289">
        <v>6.3213999999999997</v>
      </c>
      <c r="Z26" s="289">
        <v>6.2727000000000004</v>
      </c>
      <c r="AA26" s="289">
        <v>6.2557999999999998</v>
      </c>
      <c r="AB26" s="289">
        <v>6.3182999999999998</v>
      </c>
      <c r="AC26" s="289">
        <v>6.2676999999999996</v>
      </c>
      <c r="AD26" s="289">
        <v>6.2351999999999999</v>
      </c>
      <c r="AE26" s="289">
        <v>6.2950999999999997</v>
      </c>
      <c r="AF26" s="289">
        <v>6.3320999999999996</v>
      </c>
      <c r="AG26" s="289">
        <v>6.1703999999999999</v>
      </c>
      <c r="AH26" s="289">
        <v>6.3535000000000004</v>
      </c>
      <c r="AI26" s="289">
        <v>6.2526000000000002</v>
      </c>
      <c r="AJ26" s="289">
        <v>6.3323999999999998</v>
      </c>
      <c r="AK26" s="289">
        <v>6.2858000000000001</v>
      </c>
      <c r="AL26" s="289">
        <v>6.2096999999999998</v>
      </c>
      <c r="AM26" s="289">
        <v>6.0068999999999999</v>
      </c>
      <c r="AN26" s="289">
        <v>6.2405999999999997</v>
      </c>
      <c r="AO26" s="289">
        <v>6.1021000000000001</v>
      </c>
      <c r="AP26" s="289">
        <v>6.2037000000000004</v>
      </c>
      <c r="AQ26" s="289">
        <v>6.0251000000000001</v>
      </c>
      <c r="AR26" s="289">
        <v>6.1105999999999998</v>
      </c>
      <c r="AS26" s="289">
        <v>6.3254000000000001</v>
      </c>
      <c r="AT26" s="289">
        <v>6.0659999999999998</v>
      </c>
      <c r="AU26" s="289">
        <v>6.2195999999999998</v>
      </c>
      <c r="AV26" s="289">
        <v>6.0995999999999997</v>
      </c>
      <c r="AW26" s="289">
        <v>6.0755999999999997</v>
      </c>
      <c r="AX26" s="289">
        <v>6.3642787838999997</v>
      </c>
      <c r="AY26" s="289">
        <v>6.1651844730000001</v>
      </c>
      <c r="AZ26" s="899">
        <v>6.3289985853999999</v>
      </c>
      <c r="BA26" s="355">
        <v>6.1779032151999997</v>
      </c>
      <c r="BB26" s="355">
        <v>6.1681739509</v>
      </c>
      <c r="BC26" s="355">
        <v>6.1869482492000003</v>
      </c>
      <c r="BD26" s="355">
        <v>6.2153434412999999</v>
      </c>
      <c r="BE26" s="355">
        <v>6.2000249847999997</v>
      </c>
      <c r="BF26" s="355">
        <v>6.2681195167999997</v>
      </c>
      <c r="BG26" s="355">
        <v>6.1240868628999996</v>
      </c>
      <c r="BH26" s="355">
        <v>6.1171657207000001</v>
      </c>
      <c r="BI26" s="355">
        <v>6.2964002370000003</v>
      </c>
      <c r="BJ26" s="355">
        <v>6.3385507628999997</v>
      </c>
      <c r="BK26" s="355">
        <v>6.2477732597999998</v>
      </c>
      <c r="BL26" s="355">
        <v>6.4127747786000002</v>
      </c>
      <c r="BM26" s="355">
        <v>6.2610512355000001</v>
      </c>
      <c r="BN26" s="355">
        <v>6.2107770452000004</v>
      </c>
      <c r="BO26" s="355">
        <v>6.2299097188000001</v>
      </c>
      <c r="BP26" s="355">
        <v>6.2481158411999997</v>
      </c>
      <c r="BQ26" s="355">
        <v>6.2426541459999996</v>
      </c>
      <c r="BR26" s="355">
        <v>6.3010835378000003</v>
      </c>
      <c r="BS26" s="355">
        <v>6.1568099320999998</v>
      </c>
      <c r="BT26" s="355">
        <v>6.1499664018000004</v>
      </c>
      <c r="BU26" s="355">
        <v>6.3402986561999999</v>
      </c>
      <c r="BV26" s="355">
        <v>6.4220934468999999</v>
      </c>
    </row>
    <row r="27" spans="1:74" s="272" customFormat="1" ht="11.1" customHeight="1" x14ac:dyDescent="0.2">
      <c r="A27" s="395" t="s">
        <v>172</v>
      </c>
      <c r="B27" s="392" t="s">
        <v>936</v>
      </c>
      <c r="C27" s="105">
        <v>52.762986024</v>
      </c>
      <c r="D27" s="105">
        <v>53.852326040000001</v>
      </c>
      <c r="E27" s="105">
        <v>53.081588443000001</v>
      </c>
      <c r="F27" s="105">
        <v>53.434654180999999</v>
      </c>
      <c r="G27" s="105">
        <v>54.255745148000003</v>
      </c>
      <c r="H27" s="105">
        <v>54.890055767</v>
      </c>
      <c r="I27" s="105">
        <v>54.517770411000001</v>
      </c>
      <c r="J27" s="105">
        <v>54.256623374999997</v>
      </c>
      <c r="K27" s="105">
        <v>54.934244395</v>
      </c>
      <c r="L27" s="105">
        <v>53.795941407999997</v>
      </c>
      <c r="M27" s="105">
        <v>54.363462763000001</v>
      </c>
      <c r="N27" s="105">
        <v>54.995888989000001</v>
      </c>
      <c r="O27" s="105">
        <v>53.942258299999999</v>
      </c>
      <c r="P27" s="105">
        <v>55.344907360999997</v>
      </c>
      <c r="Q27" s="105">
        <v>55.138160933999998</v>
      </c>
      <c r="R27" s="105">
        <v>55.524644227000003</v>
      </c>
      <c r="S27" s="105">
        <v>55.989245803000003</v>
      </c>
      <c r="T27" s="105">
        <v>56.545140275999998</v>
      </c>
      <c r="U27" s="105">
        <v>56.105460450999999</v>
      </c>
      <c r="V27" s="105">
        <v>55.749170837999998</v>
      </c>
      <c r="W27" s="105">
        <v>56.403702912</v>
      </c>
      <c r="X27" s="105">
        <v>55.257344304</v>
      </c>
      <c r="Y27" s="105">
        <v>56.011795974000002</v>
      </c>
      <c r="Z27" s="105">
        <v>56.609507506999996</v>
      </c>
      <c r="AA27" s="105">
        <v>55.182331376</v>
      </c>
      <c r="AB27" s="105">
        <v>56.595828787000002</v>
      </c>
      <c r="AC27" s="105">
        <v>56.396096798999999</v>
      </c>
      <c r="AD27" s="105">
        <v>56.678289644000003</v>
      </c>
      <c r="AE27" s="105">
        <v>57.127355803999997</v>
      </c>
      <c r="AF27" s="105">
        <v>57.675640835999999</v>
      </c>
      <c r="AG27" s="105">
        <v>57.431297080999997</v>
      </c>
      <c r="AH27" s="105">
        <v>56.727562137</v>
      </c>
      <c r="AI27" s="105">
        <v>57.268438246999999</v>
      </c>
      <c r="AJ27" s="105">
        <v>56.460743618000002</v>
      </c>
      <c r="AK27" s="105">
        <v>57.290594947000002</v>
      </c>
      <c r="AL27" s="105">
        <v>57.706710766999997</v>
      </c>
      <c r="AM27" s="105">
        <v>56.497730464</v>
      </c>
      <c r="AN27" s="105">
        <v>57.409005616999998</v>
      </c>
      <c r="AO27" s="105">
        <v>57.157545175999999</v>
      </c>
      <c r="AP27" s="105">
        <v>57.602712734999997</v>
      </c>
      <c r="AQ27" s="105">
        <v>58.283184499999997</v>
      </c>
      <c r="AR27" s="105">
        <v>58.948284002999998</v>
      </c>
      <c r="AS27" s="105">
        <v>58.412437814</v>
      </c>
      <c r="AT27" s="105">
        <v>58.031522791999997</v>
      </c>
      <c r="AU27" s="105">
        <v>58.817243167999997</v>
      </c>
      <c r="AV27" s="105">
        <v>57.687185020999998</v>
      </c>
      <c r="AW27" s="105">
        <v>58.741793805999997</v>
      </c>
      <c r="AX27" s="105">
        <v>59.375182903999999</v>
      </c>
      <c r="AY27" s="105">
        <v>57.799949259000002</v>
      </c>
      <c r="AZ27" s="911">
        <v>58.700898567000003</v>
      </c>
      <c r="BA27" s="388">
        <v>58.277341225000001</v>
      </c>
      <c r="BB27" s="388">
        <v>59.097331105000002</v>
      </c>
      <c r="BC27" s="388">
        <v>59.428694966999998</v>
      </c>
      <c r="BD27" s="388">
        <v>60.177812776000003</v>
      </c>
      <c r="BE27" s="388">
        <v>59.714124691999999</v>
      </c>
      <c r="BF27" s="388">
        <v>59.292515731000002</v>
      </c>
      <c r="BG27" s="388">
        <v>60.108618125</v>
      </c>
      <c r="BH27" s="388">
        <v>58.672895685</v>
      </c>
      <c r="BI27" s="388">
        <v>59.784169298999998</v>
      </c>
      <c r="BJ27" s="388">
        <v>60.563324571000003</v>
      </c>
      <c r="BK27" s="388">
        <v>58.867550092000002</v>
      </c>
      <c r="BL27" s="388">
        <v>59.985962204000003</v>
      </c>
      <c r="BM27" s="388">
        <v>59.583857676999997</v>
      </c>
      <c r="BN27" s="388">
        <v>60.430865261000001</v>
      </c>
      <c r="BO27" s="388">
        <v>60.770418063999998</v>
      </c>
      <c r="BP27" s="388">
        <v>61.476174598999997</v>
      </c>
      <c r="BQ27" s="388">
        <v>60.901627429999998</v>
      </c>
      <c r="BR27" s="388">
        <v>60.467383462000001</v>
      </c>
      <c r="BS27" s="388">
        <v>61.322078124000001</v>
      </c>
      <c r="BT27" s="388">
        <v>59.963485568000003</v>
      </c>
      <c r="BU27" s="388">
        <v>61.108069248</v>
      </c>
      <c r="BV27" s="388">
        <v>61.905596271999997</v>
      </c>
    </row>
    <row r="28" spans="1:74" ht="11.1" customHeight="1" x14ac:dyDescent="0.2">
      <c r="A28" s="323" t="s">
        <v>169</v>
      </c>
      <c r="B28" s="393" t="s">
        <v>944</v>
      </c>
      <c r="C28" s="289">
        <v>15.302720865</v>
      </c>
      <c r="D28" s="289">
        <v>15.492012724</v>
      </c>
      <c r="E28" s="289">
        <v>14.829719266</v>
      </c>
      <c r="F28" s="289">
        <v>15.127987415</v>
      </c>
      <c r="G28" s="289">
        <v>15.260764574</v>
      </c>
      <c r="H28" s="289">
        <v>15.165953587000001</v>
      </c>
      <c r="I28" s="289">
        <v>15.154021526999999</v>
      </c>
      <c r="J28" s="289">
        <v>14.760077641000001</v>
      </c>
      <c r="K28" s="289">
        <v>15.621466825000001</v>
      </c>
      <c r="L28" s="289">
        <v>14.684071284</v>
      </c>
      <c r="M28" s="289">
        <v>15.462394242</v>
      </c>
      <c r="N28" s="289">
        <v>15.95424038</v>
      </c>
      <c r="O28" s="289">
        <v>15.635659455000001</v>
      </c>
      <c r="P28" s="289">
        <v>16.109900117999999</v>
      </c>
      <c r="Q28" s="289">
        <v>16.013076874999999</v>
      </c>
      <c r="R28" s="289">
        <v>16.347110477000001</v>
      </c>
      <c r="S28" s="289">
        <v>16.112441275999998</v>
      </c>
      <c r="T28" s="289">
        <v>15.931467948</v>
      </c>
      <c r="U28" s="289">
        <v>15.869482065</v>
      </c>
      <c r="V28" s="289">
        <v>15.383658114999999</v>
      </c>
      <c r="W28" s="289">
        <v>16.219844950999999</v>
      </c>
      <c r="X28" s="289">
        <v>15.270416314</v>
      </c>
      <c r="Y28" s="289">
        <v>16.230045240999999</v>
      </c>
      <c r="Z28" s="289">
        <v>16.684967132000001</v>
      </c>
      <c r="AA28" s="289">
        <v>16.016943026</v>
      </c>
      <c r="AB28" s="289">
        <v>16.502748291</v>
      </c>
      <c r="AC28" s="289">
        <v>16.403563963</v>
      </c>
      <c r="AD28" s="289">
        <v>16.745743144999999</v>
      </c>
      <c r="AE28" s="289">
        <v>16.505351416</v>
      </c>
      <c r="AF28" s="289">
        <v>16.31996496</v>
      </c>
      <c r="AG28" s="289">
        <v>16.256467520000001</v>
      </c>
      <c r="AH28" s="289">
        <v>15.758796503999999</v>
      </c>
      <c r="AI28" s="289">
        <v>16.615374184</v>
      </c>
      <c r="AJ28" s="289">
        <v>15.642793244</v>
      </c>
      <c r="AK28" s="289">
        <v>16.625823214</v>
      </c>
      <c r="AL28" s="289">
        <v>17.091838609</v>
      </c>
      <c r="AM28" s="289">
        <v>16.255184287999999</v>
      </c>
      <c r="AN28" s="289">
        <v>16.655399141</v>
      </c>
      <c r="AO28" s="289">
        <v>16.404392141999999</v>
      </c>
      <c r="AP28" s="289">
        <v>16.767741475000001</v>
      </c>
      <c r="AQ28" s="289">
        <v>16.646583279000001</v>
      </c>
      <c r="AR28" s="289">
        <v>16.666155313000001</v>
      </c>
      <c r="AS28" s="289">
        <v>16.426350869</v>
      </c>
      <c r="AT28" s="289">
        <v>15.944277263</v>
      </c>
      <c r="AU28" s="289">
        <v>17.009504758999999</v>
      </c>
      <c r="AV28" s="289">
        <v>15.871693349999999</v>
      </c>
      <c r="AW28" s="289">
        <v>17.024079402000002</v>
      </c>
      <c r="AX28" s="289">
        <v>17.56544272</v>
      </c>
      <c r="AY28" s="289">
        <v>16.684464613999999</v>
      </c>
      <c r="AZ28" s="899">
        <v>16.971133676000001</v>
      </c>
      <c r="BA28" s="355">
        <v>16.612041906999998</v>
      </c>
      <c r="BB28" s="355">
        <v>17.199130877000002</v>
      </c>
      <c r="BC28" s="355">
        <v>16.737581119000001</v>
      </c>
      <c r="BD28" s="355">
        <v>16.808755611999999</v>
      </c>
      <c r="BE28" s="355">
        <v>16.654477676999999</v>
      </c>
      <c r="BF28" s="355">
        <v>16.096849348999999</v>
      </c>
      <c r="BG28" s="355">
        <v>17.251063394999999</v>
      </c>
      <c r="BH28" s="355">
        <v>15.966326787</v>
      </c>
      <c r="BI28" s="355">
        <v>17.158555264</v>
      </c>
      <c r="BJ28" s="355">
        <v>17.801391722000002</v>
      </c>
      <c r="BK28" s="355">
        <v>16.806867279999999</v>
      </c>
      <c r="BL28" s="355">
        <v>17.099551350999999</v>
      </c>
      <c r="BM28" s="355">
        <v>16.732924970999999</v>
      </c>
      <c r="BN28" s="355">
        <v>17.446682511999999</v>
      </c>
      <c r="BO28" s="355">
        <v>16.975448327999999</v>
      </c>
      <c r="BP28" s="355">
        <v>17.048116232999998</v>
      </c>
      <c r="BQ28" s="355">
        <v>16.890601176000001</v>
      </c>
      <c r="BR28" s="355">
        <v>16.321272461</v>
      </c>
      <c r="BS28" s="355">
        <v>17.499704699999999</v>
      </c>
      <c r="BT28" s="355">
        <v>16.18801122</v>
      </c>
      <c r="BU28" s="355">
        <v>17.405255526000001</v>
      </c>
      <c r="BV28" s="355">
        <v>18.061580242000002</v>
      </c>
    </row>
    <row r="29" spans="1:74" ht="11.1" customHeight="1" x14ac:dyDescent="0.2">
      <c r="A29" s="323" t="s">
        <v>167</v>
      </c>
      <c r="B29" s="393" t="s">
        <v>945</v>
      </c>
      <c r="C29" s="289">
        <v>4.6294934751000003</v>
      </c>
      <c r="D29" s="289">
        <v>4.8720871672000001</v>
      </c>
      <c r="E29" s="289">
        <v>4.7601247992999998</v>
      </c>
      <c r="F29" s="289">
        <v>4.6847681787999997</v>
      </c>
      <c r="G29" s="289">
        <v>4.8256909567999999</v>
      </c>
      <c r="H29" s="289">
        <v>5.0313657193000001</v>
      </c>
      <c r="I29" s="289">
        <v>5.0974607170999997</v>
      </c>
      <c r="J29" s="289">
        <v>5.2203538343</v>
      </c>
      <c r="K29" s="289">
        <v>5.1246987342999999</v>
      </c>
      <c r="L29" s="289">
        <v>4.9428701678999998</v>
      </c>
      <c r="M29" s="289">
        <v>5.0119429690999997</v>
      </c>
      <c r="N29" s="289">
        <v>5.0579025421999999</v>
      </c>
      <c r="O29" s="289">
        <v>4.6713690243999997</v>
      </c>
      <c r="P29" s="289">
        <v>4.9136174262000001</v>
      </c>
      <c r="Q29" s="289">
        <v>4.8018201350999998</v>
      </c>
      <c r="R29" s="289">
        <v>4.7268675686000003</v>
      </c>
      <c r="S29" s="289">
        <v>4.8675893537999997</v>
      </c>
      <c r="T29" s="289">
        <v>5.0729725100999996</v>
      </c>
      <c r="U29" s="289">
        <v>5.1390572812000004</v>
      </c>
      <c r="V29" s="289">
        <v>5.2617776723</v>
      </c>
      <c r="W29" s="289">
        <v>5.1662610631000003</v>
      </c>
      <c r="X29" s="289">
        <v>4.9850542205000004</v>
      </c>
      <c r="Y29" s="289">
        <v>5.0540294464000004</v>
      </c>
      <c r="Z29" s="289">
        <v>5.0999224552999998</v>
      </c>
      <c r="AA29" s="289">
        <v>4.7565699812000002</v>
      </c>
      <c r="AB29" s="289">
        <v>5.0041976296000001</v>
      </c>
      <c r="AC29" s="289">
        <v>4.8899108351000002</v>
      </c>
      <c r="AD29" s="289">
        <v>4.8134975315000004</v>
      </c>
      <c r="AE29" s="289">
        <v>4.9573437414999999</v>
      </c>
      <c r="AF29" s="289">
        <v>5.1672859246999998</v>
      </c>
      <c r="AG29" s="289">
        <v>5.2349261630999999</v>
      </c>
      <c r="AH29" s="289">
        <v>5.3603687153999999</v>
      </c>
      <c r="AI29" s="289">
        <v>5.2627272343999998</v>
      </c>
      <c r="AJ29" s="289">
        <v>5.0776974942999997</v>
      </c>
      <c r="AK29" s="289">
        <v>5.1482026043999998</v>
      </c>
      <c r="AL29" s="289">
        <v>5.1951207312000003</v>
      </c>
      <c r="AM29" s="289">
        <v>4.7339222840000001</v>
      </c>
      <c r="AN29" s="289">
        <v>4.9998696760000003</v>
      </c>
      <c r="AO29" s="289">
        <v>4.8618054480000001</v>
      </c>
      <c r="AP29" s="289">
        <v>4.8341883807999997</v>
      </c>
      <c r="AQ29" s="289">
        <v>4.9994895075999999</v>
      </c>
      <c r="AR29" s="289">
        <v>5.2146627453000001</v>
      </c>
      <c r="AS29" s="289">
        <v>5.2946831802999998</v>
      </c>
      <c r="AT29" s="289">
        <v>5.4135470156999999</v>
      </c>
      <c r="AU29" s="289">
        <v>5.2989092498000003</v>
      </c>
      <c r="AV29" s="289">
        <v>5.1841919098</v>
      </c>
      <c r="AW29" s="289">
        <v>5.2278435509000003</v>
      </c>
      <c r="AX29" s="289">
        <v>5.2563950517000002</v>
      </c>
      <c r="AY29" s="289">
        <v>4.7314031168000001</v>
      </c>
      <c r="AZ29" s="899">
        <v>4.9999681149999997</v>
      </c>
      <c r="BA29" s="355">
        <v>4.8605624684000004</v>
      </c>
      <c r="BB29" s="355">
        <v>4.8327135075000003</v>
      </c>
      <c r="BC29" s="355">
        <v>4.9996082448000001</v>
      </c>
      <c r="BD29" s="355">
        <v>5.2168656635000001</v>
      </c>
      <c r="BE29" s="355">
        <v>5.2976709550000001</v>
      </c>
      <c r="BF29" s="355">
        <v>5.4176822704000003</v>
      </c>
      <c r="BG29" s="355">
        <v>5.3019428075999997</v>
      </c>
      <c r="BH29" s="355">
        <v>5.1861937785999999</v>
      </c>
      <c r="BI29" s="355">
        <v>5.2302476411000001</v>
      </c>
      <c r="BJ29" s="355">
        <v>5.2590374312000003</v>
      </c>
      <c r="BK29" s="355">
        <v>4.7366425010000004</v>
      </c>
      <c r="BL29" s="355">
        <v>5.0083761441999997</v>
      </c>
      <c r="BM29" s="355">
        <v>4.8672805709000002</v>
      </c>
      <c r="BN29" s="355">
        <v>4.8389999296999999</v>
      </c>
      <c r="BO29" s="355">
        <v>5.0079499512999996</v>
      </c>
      <c r="BP29" s="355">
        <v>5.2278576277999997</v>
      </c>
      <c r="BQ29" s="355">
        <v>5.3096233969000002</v>
      </c>
      <c r="BR29" s="355">
        <v>5.4311086172999996</v>
      </c>
      <c r="BS29" s="355">
        <v>5.3139348367999997</v>
      </c>
      <c r="BT29" s="355">
        <v>5.1965685787</v>
      </c>
      <c r="BU29" s="355">
        <v>5.24121302</v>
      </c>
      <c r="BV29" s="355">
        <v>5.2704528251999996</v>
      </c>
    </row>
    <row r="30" spans="1:74" ht="11.1" customHeight="1" x14ac:dyDescent="0.2">
      <c r="A30" s="323" t="s">
        <v>168</v>
      </c>
      <c r="B30" s="393" t="s">
        <v>941</v>
      </c>
      <c r="C30" s="289">
        <v>0.72572913612000001</v>
      </c>
      <c r="D30" s="289">
        <v>0.74738000365000001</v>
      </c>
      <c r="E30" s="289">
        <v>0.75390521689000001</v>
      </c>
      <c r="F30" s="289">
        <v>0.76231382831000005</v>
      </c>
      <c r="G30" s="289">
        <v>0.78460917793999996</v>
      </c>
      <c r="H30" s="289">
        <v>0.78087950687999996</v>
      </c>
      <c r="I30" s="289">
        <v>0.79045208347999996</v>
      </c>
      <c r="J30" s="289">
        <v>0.79433555974000003</v>
      </c>
      <c r="K30" s="289">
        <v>0.79216755325999999</v>
      </c>
      <c r="L30" s="289">
        <v>0.81349656397000003</v>
      </c>
      <c r="M30" s="289">
        <v>0.80163890399000004</v>
      </c>
      <c r="N30" s="289">
        <v>0.76809697556000001</v>
      </c>
      <c r="O30" s="289">
        <v>0.74527875273999999</v>
      </c>
      <c r="P30" s="289">
        <v>0.76830330066999997</v>
      </c>
      <c r="Q30" s="289">
        <v>0.77512238102999997</v>
      </c>
      <c r="R30" s="289">
        <v>0.78503721134000004</v>
      </c>
      <c r="S30" s="289">
        <v>0.80860786283999997</v>
      </c>
      <c r="T30" s="289">
        <v>0.80480739789</v>
      </c>
      <c r="U30" s="289">
        <v>0.81622078572000001</v>
      </c>
      <c r="V30" s="289">
        <v>0.82042666925999996</v>
      </c>
      <c r="W30" s="289">
        <v>0.81790855787000005</v>
      </c>
      <c r="X30" s="289">
        <v>0.83934458679000001</v>
      </c>
      <c r="Y30" s="289">
        <v>0.82686278860999995</v>
      </c>
      <c r="Z30" s="289">
        <v>0.79130634582000003</v>
      </c>
      <c r="AA30" s="289">
        <v>0.74644199080999996</v>
      </c>
      <c r="AB30" s="289">
        <v>0.76931244006999999</v>
      </c>
      <c r="AC30" s="289">
        <v>0.77528581727000001</v>
      </c>
      <c r="AD30" s="289">
        <v>0.78389495346000004</v>
      </c>
      <c r="AE30" s="289">
        <v>0.80703429348</v>
      </c>
      <c r="AF30" s="289">
        <v>0.80430804996000005</v>
      </c>
      <c r="AG30" s="289">
        <v>0.81387702733</v>
      </c>
      <c r="AH30" s="289">
        <v>0.81817696492000003</v>
      </c>
      <c r="AI30" s="289">
        <v>0.81485982589999995</v>
      </c>
      <c r="AJ30" s="289">
        <v>0.83719029812000001</v>
      </c>
      <c r="AK30" s="289">
        <v>0.82517872300999995</v>
      </c>
      <c r="AL30" s="289">
        <v>0.79060667607000001</v>
      </c>
      <c r="AM30" s="289">
        <v>0.74815469176000005</v>
      </c>
      <c r="AN30" s="289">
        <v>0.77200192728999995</v>
      </c>
      <c r="AO30" s="289">
        <v>0.78103842528</v>
      </c>
      <c r="AP30" s="289">
        <v>0.78571164239000002</v>
      </c>
      <c r="AQ30" s="289">
        <v>0.80748136519000002</v>
      </c>
      <c r="AR30" s="289">
        <v>0.80775308428000003</v>
      </c>
      <c r="AS30" s="289">
        <v>0.81660480721999995</v>
      </c>
      <c r="AT30" s="289">
        <v>0.81598070493999997</v>
      </c>
      <c r="AU30" s="289">
        <v>0.81665420813</v>
      </c>
      <c r="AV30" s="289">
        <v>0.83574474889000006</v>
      </c>
      <c r="AW30" s="289">
        <v>0.82431957668</v>
      </c>
      <c r="AX30" s="289">
        <v>0.79241881794000002</v>
      </c>
      <c r="AY30" s="289">
        <v>0.75009256760999998</v>
      </c>
      <c r="AZ30" s="899">
        <v>0.77400157243000001</v>
      </c>
      <c r="BA30" s="355">
        <v>0.78306147682000005</v>
      </c>
      <c r="BB30" s="355">
        <v>0.78774679852999996</v>
      </c>
      <c r="BC30" s="355">
        <v>0.80957290943000004</v>
      </c>
      <c r="BD30" s="355">
        <v>0.80984533233</v>
      </c>
      <c r="BE30" s="355">
        <v>0.81871998307000005</v>
      </c>
      <c r="BF30" s="355">
        <v>0.81809426422999998</v>
      </c>
      <c r="BG30" s="355">
        <v>0.81876951194000003</v>
      </c>
      <c r="BH30" s="355">
        <v>0.83790950115999996</v>
      </c>
      <c r="BI30" s="355">
        <v>0.82645473538000003</v>
      </c>
      <c r="BJ30" s="355">
        <v>0.79447134706</v>
      </c>
      <c r="BK30" s="355">
        <v>0.75169577893999995</v>
      </c>
      <c r="BL30" s="355">
        <v>0.77565588569999999</v>
      </c>
      <c r="BM30" s="355">
        <v>0.78473515428999996</v>
      </c>
      <c r="BN30" s="355">
        <v>0.78943049018</v>
      </c>
      <c r="BO30" s="355">
        <v>0.81130325115000002</v>
      </c>
      <c r="BP30" s="355">
        <v>0.81157625630999997</v>
      </c>
      <c r="BQ30" s="355">
        <v>0.82046987529000004</v>
      </c>
      <c r="BR30" s="355">
        <v>0.81984281908000001</v>
      </c>
      <c r="BS30" s="355">
        <v>0.82051951002000001</v>
      </c>
      <c r="BT30" s="355">
        <v>0.83970040813000002</v>
      </c>
      <c r="BU30" s="355">
        <v>0.82822115948999997</v>
      </c>
      <c r="BV30" s="355">
        <v>0.79616941142999997</v>
      </c>
    </row>
    <row r="31" spans="1:74" ht="11.1" customHeight="1" x14ac:dyDescent="0.2">
      <c r="A31" s="323" t="s">
        <v>170</v>
      </c>
      <c r="B31" s="393" t="s">
        <v>946</v>
      </c>
      <c r="C31" s="289">
        <v>13.32295845</v>
      </c>
      <c r="D31" s="289">
        <v>13.713683806000001</v>
      </c>
      <c r="E31" s="289">
        <v>13.673298616</v>
      </c>
      <c r="F31" s="289">
        <v>13.621089360999999</v>
      </c>
      <c r="G31" s="289">
        <v>13.689102501000001</v>
      </c>
      <c r="H31" s="289">
        <v>13.608613013999999</v>
      </c>
      <c r="I31" s="289">
        <v>13.328833118</v>
      </c>
      <c r="J31" s="289">
        <v>13.215140311000001</v>
      </c>
      <c r="K31" s="289">
        <v>13.299847936000001</v>
      </c>
      <c r="L31" s="289">
        <v>13.455860682000001</v>
      </c>
      <c r="M31" s="289">
        <v>13.675386953</v>
      </c>
      <c r="N31" s="289">
        <v>13.731959078999999</v>
      </c>
      <c r="O31" s="289">
        <v>13.809296657000001</v>
      </c>
      <c r="P31" s="289">
        <v>14.219097129</v>
      </c>
      <c r="Q31" s="289">
        <v>14.176930587999999</v>
      </c>
      <c r="R31" s="289">
        <v>14.121327137</v>
      </c>
      <c r="S31" s="289">
        <v>14.192957399999999</v>
      </c>
      <c r="T31" s="289">
        <v>14.108204385000001</v>
      </c>
      <c r="U31" s="289">
        <v>13.815311789000001</v>
      </c>
      <c r="V31" s="289">
        <v>13.696135045</v>
      </c>
      <c r="W31" s="289">
        <v>13.784940923000001</v>
      </c>
      <c r="X31" s="289">
        <v>13.947109009</v>
      </c>
      <c r="Y31" s="289">
        <v>14.177294212</v>
      </c>
      <c r="Z31" s="289">
        <v>14.236639536</v>
      </c>
      <c r="AA31" s="289">
        <v>14.339913281999999</v>
      </c>
      <c r="AB31" s="289">
        <v>14.739721360000001</v>
      </c>
      <c r="AC31" s="289">
        <v>14.705998351</v>
      </c>
      <c r="AD31" s="289">
        <v>14.541504202</v>
      </c>
      <c r="AE31" s="289">
        <v>14.59554088</v>
      </c>
      <c r="AF31" s="289">
        <v>14.496950761000001</v>
      </c>
      <c r="AG31" s="289">
        <v>14.403752666999999</v>
      </c>
      <c r="AH31" s="289">
        <v>13.940600922</v>
      </c>
      <c r="AI31" s="289">
        <v>13.898930434</v>
      </c>
      <c r="AJ31" s="289">
        <v>14.427376433999999</v>
      </c>
      <c r="AK31" s="289">
        <v>14.71698544</v>
      </c>
      <c r="AL31" s="289">
        <v>14.580698695000001</v>
      </c>
      <c r="AM31" s="289">
        <v>14.98431272</v>
      </c>
      <c r="AN31" s="289">
        <v>14.985876451999999</v>
      </c>
      <c r="AO31" s="289">
        <v>15.044624188</v>
      </c>
      <c r="AP31" s="289">
        <v>14.979494528</v>
      </c>
      <c r="AQ31" s="289">
        <v>15.152641931</v>
      </c>
      <c r="AR31" s="289">
        <v>14.907414442</v>
      </c>
      <c r="AS31" s="289">
        <v>14.66660364</v>
      </c>
      <c r="AT31" s="289">
        <v>14.50956631</v>
      </c>
      <c r="AU31" s="289">
        <v>14.553020374000001</v>
      </c>
      <c r="AV31" s="289">
        <v>14.972130505999999</v>
      </c>
      <c r="AW31" s="289">
        <v>15.292161129</v>
      </c>
      <c r="AX31" s="289">
        <v>15.333361779000001</v>
      </c>
      <c r="AY31" s="289">
        <v>15.406743171</v>
      </c>
      <c r="AZ31" s="899">
        <v>15.505038201</v>
      </c>
      <c r="BA31" s="355">
        <v>15.501213283</v>
      </c>
      <c r="BB31" s="355">
        <v>15.585444529</v>
      </c>
      <c r="BC31" s="355">
        <v>15.739467005</v>
      </c>
      <c r="BD31" s="355">
        <v>15.52146868</v>
      </c>
      <c r="BE31" s="355">
        <v>15.261932084</v>
      </c>
      <c r="BF31" s="355">
        <v>15.146128457</v>
      </c>
      <c r="BG31" s="355">
        <v>15.135059026</v>
      </c>
      <c r="BH31" s="355">
        <v>15.403010788</v>
      </c>
      <c r="BI31" s="355">
        <v>15.736328869999999</v>
      </c>
      <c r="BJ31" s="355">
        <v>15.778961905999999</v>
      </c>
      <c r="BK31" s="355">
        <v>15.886653482</v>
      </c>
      <c r="BL31" s="355">
        <v>16.188950422000001</v>
      </c>
      <c r="BM31" s="355">
        <v>16.215976598000001</v>
      </c>
      <c r="BN31" s="355">
        <v>16.199342419000001</v>
      </c>
      <c r="BO31" s="355">
        <v>16.361340673000001</v>
      </c>
      <c r="BP31" s="355">
        <v>16.133780210000001</v>
      </c>
      <c r="BQ31" s="355">
        <v>15.861679197000001</v>
      </c>
      <c r="BR31" s="355">
        <v>15.741184768</v>
      </c>
      <c r="BS31" s="355">
        <v>15.729464167</v>
      </c>
      <c r="BT31" s="355">
        <v>15.989264546999999</v>
      </c>
      <c r="BU31" s="355">
        <v>16.336240619000002</v>
      </c>
      <c r="BV31" s="355">
        <v>16.380330899</v>
      </c>
    </row>
    <row r="32" spans="1:74" ht="11.1" customHeight="1" x14ac:dyDescent="0.2">
      <c r="A32" s="323" t="s">
        <v>171</v>
      </c>
      <c r="B32" s="393" t="s">
        <v>947</v>
      </c>
      <c r="C32" s="289">
        <v>18.782084097999999</v>
      </c>
      <c r="D32" s="289">
        <v>19.027162339</v>
      </c>
      <c r="E32" s="289">
        <v>19.064540544</v>
      </c>
      <c r="F32" s="289">
        <v>19.238495399000001</v>
      </c>
      <c r="G32" s="289">
        <v>19.695577939</v>
      </c>
      <c r="H32" s="289">
        <v>20.303243940000002</v>
      </c>
      <c r="I32" s="289">
        <v>20.147002963999999</v>
      </c>
      <c r="J32" s="289">
        <v>20.266716028000001</v>
      </c>
      <c r="K32" s="289">
        <v>20.096063345000001</v>
      </c>
      <c r="L32" s="289">
        <v>19.899642709999998</v>
      </c>
      <c r="M32" s="289">
        <v>19.412099694999998</v>
      </c>
      <c r="N32" s="289">
        <v>19.483690011</v>
      </c>
      <c r="O32" s="289">
        <v>19.080654410000001</v>
      </c>
      <c r="P32" s="289">
        <v>19.333989386999999</v>
      </c>
      <c r="Q32" s="289">
        <v>19.371210955999999</v>
      </c>
      <c r="R32" s="289">
        <v>19.544301833999999</v>
      </c>
      <c r="S32" s="289">
        <v>20.007649911000001</v>
      </c>
      <c r="T32" s="289">
        <v>20.627688034999998</v>
      </c>
      <c r="U32" s="289">
        <v>20.465388529999998</v>
      </c>
      <c r="V32" s="289">
        <v>20.587173335999999</v>
      </c>
      <c r="W32" s="289">
        <v>20.414747417000001</v>
      </c>
      <c r="X32" s="289">
        <v>20.215420173999998</v>
      </c>
      <c r="Y32" s="289">
        <v>19.723564285999998</v>
      </c>
      <c r="Z32" s="289">
        <v>19.796672038000001</v>
      </c>
      <c r="AA32" s="289">
        <v>19.322463097</v>
      </c>
      <c r="AB32" s="289">
        <v>19.579849067000001</v>
      </c>
      <c r="AC32" s="289">
        <v>19.621337832999998</v>
      </c>
      <c r="AD32" s="289">
        <v>19.793649812000002</v>
      </c>
      <c r="AE32" s="289">
        <v>20.262085472999999</v>
      </c>
      <c r="AF32" s="289">
        <v>20.887131139000001</v>
      </c>
      <c r="AG32" s="289">
        <v>20.722273703999999</v>
      </c>
      <c r="AH32" s="289">
        <v>20.849619031</v>
      </c>
      <c r="AI32" s="289">
        <v>20.676546567999999</v>
      </c>
      <c r="AJ32" s="289">
        <v>20.475686148000001</v>
      </c>
      <c r="AK32" s="289">
        <v>19.974404965000002</v>
      </c>
      <c r="AL32" s="289">
        <v>20.048446057</v>
      </c>
      <c r="AM32" s="289">
        <v>19.776156481000001</v>
      </c>
      <c r="AN32" s="289">
        <v>19.995858421000001</v>
      </c>
      <c r="AO32" s="289">
        <v>20.065684972</v>
      </c>
      <c r="AP32" s="289">
        <v>20.235576709</v>
      </c>
      <c r="AQ32" s="289">
        <v>20.676988418000001</v>
      </c>
      <c r="AR32" s="289">
        <v>21.352298418</v>
      </c>
      <c r="AS32" s="289">
        <v>21.208195318000001</v>
      </c>
      <c r="AT32" s="289">
        <v>21.348151498</v>
      </c>
      <c r="AU32" s="289">
        <v>21.139154577999999</v>
      </c>
      <c r="AV32" s="289">
        <v>20.823424505999999</v>
      </c>
      <c r="AW32" s="289">
        <v>20.373390146999999</v>
      </c>
      <c r="AX32" s="289">
        <v>20.427564533999998</v>
      </c>
      <c r="AY32" s="289">
        <v>20.227245789000001</v>
      </c>
      <c r="AZ32" s="899">
        <v>20.450757003</v>
      </c>
      <c r="BA32" s="355">
        <v>20.520462088999999</v>
      </c>
      <c r="BB32" s="355">
        <v>20.692295392999998</v>
      </c>
      <c r="BC32" s="355">
        <v>21.142465688000001</v>
      </c>
      <c r="BD32" s="355">
        <v>21.820877488000001</v>
      </c>
      <c r="BE32" s="355">
        <v>21.681323991999999</v>
      </c>
      <c r="BF32" s="355">
        <v>21.813761391</v>
      </c>
      <c r="BG32" s="355">
        <v>21.601783384000001</v>
      </c>
      <c r="BH32" s="355">
        <v>21.279454829999999</v>
      </c>
      <c r="BI32" s="355">
        <v>20.832582789</v>
      </c>
      <c r="BJ32" s="355">
        <v>20.929462164</v>
      </c>
      <c r="BK32" s="355">
        <v>20.685691049999999</v>
      </c>
      <c r="BL32" s="355">
        <v>20.913428402000001</v>
      </c>
      <c r="BM32" s="355">
        <v>20.982940382999999</v>
      </c>
      <c r="BN32" s="355">
        <v>21.156409910000001</v>
      </c>
      <c r="BO32" s="355">
        <v>21.614375859999999</v>
      </c>
      <c r="BP32" s="355">
        <v>22.254844271</v>
      </c>
      <c r="BQ32" s="355">
        <v>22.019253785</v>
      </c>
      <c r="BR32" s="355">
        <v>22.153974797</v>
      </c>
      <c r="BS32" s="355">
        <v>21.958454911</v>
      </c>
      <c r="BT32" s="355">
        <v>21.749940812999998</v>
      </c>
      <c r="BU32" s="355">
        <v>21.297138923999999</v>
      </c>
      <c r="BV32" s="355">
        <v>21.397062894000001</v>
      </c>
    </row>
    <row r="33" spans="1:74" ht="11.1" customHeight="1" x14ac:dyDescent="0.2">
      <c r="A33" s="323"/>
      <c r="B33" s="325"/>
      <c r="C33" s="289"/>
      <c r="D33" s="289"/>
      <c r="E33" s="289"/>
      <c r="F33" s="289"/>
      <c r="G33" s="289"/>
      <c r="H33" s="289"/>
      <c r="I33" s="289"/>
      <c r="J33" s="289"/>
      <c r="K33" s="289"/>
      <c r="L33" s="289"/>
      <c r="M33" s="289"/>
      <c r="N33" s="289"/>
      <c r="O33" s="289"/>
      <c r="P33" s="289"/>
      <c r="Q33" s="289"/>
      <c r="R33" s="289"/>
      <c r="S33" s="289"/>
      <c r="T33" s="289"/>
      <c r="U33" s="289"/>
      <c r="V33" s="289"/>
      <c r="W33" s="289"/>
      <c r="X33" s="289"/>
      <c r="Y33" s="289"/>
      <c r="Z33" s="289"/>
      <c r="AA33" s="289"/>
      <c r="AB33" s="289"/>
      <c r="AC33" s="289"/>
      <c r="AD33" s="289"/>
      <c r="AE33" s="289"/>
      <c r="AF33" s="289"/>
      <c r="AG33" s="289"/>
      <c r="AH33" s="289"/>
      <c r="AI33" s="289"/>
      <c r="AJ33" s="289"/>
      <c r="AK33" s="289"/>
      <c r="AL33" s="289"/>
      <c r="AM33" s="289"/>
      <c r="AN33" s="289"/>
      <c r="AO33" s="289"/>
      <c r="AP33" s="289"/>
      <c r="AQ33" s="289"/>
      <c r="AR33" s="289"/>
      <c r="AS33" s="289"/>
      <c r="AT33" s="289"/>
      <c r="AU33" s="289"/>
      <c r="AV33" s="289"/>
      <c r="AW33" s="289"/>
      <c r="AX33" s="289"/>
      <c r="AY33" s="289"/>
      <c r="AZ33" s="899"/>
      <c r="BA33" s="355"/>
      <c r="BB33" s="355"/>
      <c r="BC33" s="355"/>
      <c r="BD33" s="355"/>
      <c r="BE33" s="355"/>
      <c r="BF33" s="355"/>
      <c r="BG33" s="355"/>
      <c r="BH33" s="355"/>
      <c r="BI33" s="355"/>
      <c r="BJ33" s="355"/>
      <c r="BK33" s="355"/>
      <c r="BL33" s="355"/>
      <c r="BM33" s="355"/>
      <c r="BN33" s="355"/>
      <c r="BO33" s="355"/>
      <c r="BP33" s="355"/>
      <c r="BQ33" s="355"/>
      <c r="BR33" s="355"/>
      <c r="BS33" s="355"/>
      <c r="BT33" s="355"/>
      <c r="BU33" s="355"/>
      <c r="BV33" s="355"/>
    </row>
    <row r="34" spans="1:74" ht="11.1" customHeight="1" x14ac:dyDescent="0.2">
      <c r="A34" s="323"/>
      <c r="B34" s="324" t="s">
        <v>815</v>
      </c>
      <c r="C34" s="289"/>
      <c r="D34" s="289"/>
      <c r="E34" s="289"/>
      <c r="F34" s="289"/>
      <c r="G34" s="289"/>
      <c r="H34" s="289"/>
      <c r="I34" s="289"/>
      <c r="J34" s="289"/>
      <c r="K34" s="289"/>
      <c r="L34" s="289"/>
      <c r="M34" s="289"/>
      <c r="N34" s="289"/>
      <c r="O34" s="289"/>
      <c r="P34" s="289"/>
      <c r="Q34" s="289"/>
      <c r="R34" s="289"/>
      <c r="S34" s="289"/>
      <c r="T34" s="289"/>
      <c r="U34" s="289"/>
      <c r="V34" s="289"/>
      <c r="W34" s="289"/>
      <c r="X34" s="289"/>
      <c r="Y34" s="289"/>
      <c r="Z34" s="289"/>
      <c r="AA34" s="289"/>
      <c r="AB34" s="289"/>
      <c r="AC34" s="289"/>
      <c r="AD34" s="289"/>
      <c r="AE34" s="289"/>
      <c r="AF34" s="289"/>
      <c r="AG34" s="289"/>
      <c r="AH34" s="289"/>
      <c r="AI34" s="289"/>
      <c r="AJ34" s="289"/>
      <c r="AK34" s="289"/>
      <c r="AL34" s="289"/>
      <c r="AM34" s="289"/>
      <c r="AN34" s="289"/>
      <c r="AO34" s="289"/>
      <c r="AP34" s="289"/>
      <c r="AQ34" s="289"/>
      <c r="AR34" s="289"/>
      <c r="AS34" s="289"/>
      <c r="AT34" s="289"/>
      <c r="AU34" s="289"/>
      <c r="AV34" s="289"/>
      <c r="AW34" s="289"/>
      <c r="AX34" s="289"/>
      <c r="AY34" s="289"/>
      <c r="AZ34" s="899"/>
      <c r="BA34" s="355"/>
      <c r="BB34" s="355"/>
      <c r="BC34" s="355"/>
      <c r="BD34" s="355"/>
      <c r="BE34" s="355"/>
      <c r="BF34" s="355"/>
      <c r="BG34" s="355"/>
      <c r="BH34" s="355"/>
      <c r="BI34" s="355"/>
      <c r="BJ34" s="355"/>
      <c r="BK34" s="355"/>
      <c r="BL34" s="355"/>
      <c r="BM34" s="355"/>
      <c r="BN34" s="355"/>
      <c r="BO34" s="355"/>
      <c r="BP34" s="355"/>
      <c r="BQ34" s="355"/>
      <c r="BR34" s="355"/>
      <c r="BS34" s="355"/>
      <c r="BT34" s="355"/>
      <c r="BU34" s="355"/>
      <c r="BV34" s="355"/>
    </row>
    <row r="35" spans="1:74" s="272" customFormat="1" ht="11.1" customHeight="1" x14ac:dyDescent="0.2">
      <c r="A35" s="395" t="s">
        <v>183</v>
      </c>
      <c r="B35" s="389" t="s">
        <v>810</v>
      </c>
      <c r="C35" s="105">
        <v>-1.1764457910999999</v>
      </c>
      <c r="D35" s="105">
        <v>0.91513547025999997</v>
      </c>
      <c r="E35" s="105">
        <v>-0.82748849086999998</v>
      </c>
      <c r="F35" s="105">
        <v>-1.5020139581</v>
      </c>
      <c r="G35" s="105">
        <v>-0.23169230064999999</v>
      </c>
      <c r="H35" s="105">
        <v>1.0618082423999999</v>
      </c>
      <c r="I35" s="105">
        <v>-0.83695886004999998</v>
      </c>
      <c r="J35" s="105">
        <v>-0.82235697545999997</v>
      </c>
      <c r="K35" s="105">
        <v>-1.0766194616</v>
      </c>
      <c r="L35" s="105">
        <v>-3.4758631788000001</v>
      </c>
      <c r="M35" s="105">
        <v>-2.1039025404</v>
      </c>
      <c r="N35" s="105">
        <v>0.10226139895</v>
      </c>
      <c r="O35" s="105">
        <v>-3.6637516206999998</v>
      </c>
      <c r="P35" s="105">
        <v>-0.63767295678000002</v>
      </c>
      <c r="Q35" s="105">
        <v>-1.5318413435</v>
      </c>
      <c r="R35" s="105">
        <v>-2.3019457014000002</v>
      </c>
      <c r="S35" s="105">
        <v>-0.37111632950000001</v>
      </c>
      <c r="T35" s="105">
        <v>0.41601852362000002</v>
      </c>
      <c r="U35" s="105">
        <v>-0.41893101907000002</v>
      </c>
      <c r="V35" s="105">
        <v>0.11406228929999999</v>
      </c>
      <c r="W35" s="105">
        <v>-1.0266874413</v>
      </c>
      <c r="X35" s="105">
        <v>-1.8325282808000001</v>
      </c>
      <c r="Y35" s="105">
        <v>-1.7152042103</v>
      </c>
      <c r="Z35" s="105">
        <v>-1.5238809957999999</v>
      </c>
      <c r="AA35" s="105">
        <v>-1.8653314915999999</v>
      </c>
      <c r="AB35" s="105">
        <v>-0.96589547462000003</v>
      </c>
      <c r="AC35" s="105">
        <v>-2.3722129644000001</v>
      </c>
      <c r="AD35" s="105">
        <v>-1.4245188548000001</v>
      </c>
      <c r="AE35" s="105">
        <v>-8.0940911857000003E-2</v>
      </c>
      <c r="AF35" s="105">
        <v>0.58296015109999999</v>
      </c>
      <c r="AG35" s="105">
        <v>0.66025573433999996</v>
      </c>
      <c r="AH35" s="105">
        <v>-0.18187121618999999</v>
      </c>
      <c r="AI35" s="105">
        <v>0.84826899515999998</v>
      </c>
      <c r="AJ35" s="105">
        <v>-0.16763152220999999</v>
      </c>
      <c r="AK35" s="105">
        <v>-0.65295704105999997</v>
      </c>
      <c r="AL35" s="105">
        <v>-0.31746623167999999</v>
      </c>
      <c r="AM35" s="105">
        <v>-1.1030541329000001</v>
      </c>
      <c r="AN35" s="105">
        <v>-0.18443820898999999</v>
      </c>
      <c r="AO35" s="105">
        <v>-2.7420486259999999</v>
      </c>
      <c r="AP35" s="105">
        <v>-1.2493574088999999</v>
      </c>
      <c r="AQ35" s="105">
        <v>-1.8569368971</v>
      </c>
      <c r="AR35" s="105">
        <v>-0.78149924134000004</v>
      </c>
      <c r="AS35" s="105">
        <v>-2.1724227103999998</v>
      </c>
      <c r="AT35" s="105">
        <v>-3.6199079883</v>
      </c>
      <c r="AU35" s="105">
        <v>-3.4079006844999999</v>
      </c>
      <c r="AV35" s="105">
        <v>-4.4189407733000001</v>
      </c>
      <c r="AW35" s="105">
        <v>-4.5740159736999999</v>
      </c>
      <c r="AX35" s="105">
        <v>-2.0642765413999999</v>
      </c>
      <c r="AY35" s="105">
        <v>-2.8754639534000002</v>
      </c>
      <c r="AZ35" s="911">
        <v>-2.7408783994000001</v>
      </c>
      <c r="BA35" s="388">
        <v>1.88003404</v>
      </c>
      <c r="BB35" s="388">
        <v>-9.2212963615999996E-2</v>
      </c>
      <c r="BC35" s="388">
        <v>-1.1134377782</v>
      </c>
      <c r="BD35" s="388">
        <v>-0.92669249050000002</v>
      </c>
      <c r="BE35" s="388">
        <v>-2.0291933635000001</v>
      </c>
      <c r="BF35" s="388">
        <v>-2.4366051783999998</v>
      </c>
      <c r="BG35" s="388">
        <v>-2.2018540459999998</v>
      </c>
      <c r="BH35" s="388">
        <v>-3.9888169213000002</v>
      </c>
      <c r="BI35" s="388">
        <v>-3.6696981548999998</v>
      </c>
      <c r="BJ35" s="388">
        <v>-2.2520617151</v>
      </c>
      <c r="BK35" s="388">
        <v>-4.7826277297999997</v>
      </c>
      <c r="BL35" s="388">
        <v>-2.4426774721000002</v>
      </c>
      <c r="BM35" s="388">
        <v>-3.7636270920000001</v>
      </c>
      <c r="BN35" s="388">
        <v>-3.2388629987000002</v>
      </c>
      <c r="BO35" s="388">
        <v>-2.7629290191</v>
      </c>
      <c r="BP35" s="388">
        <v>-1.9063670117</v>
      </c>
      <c r="BQ35" s="388">
        <v>-2.3724514309</v>
      </c>
      <c r="BR35" s="388">
        <v>-2.6515735236000002</v>
      </c>
      <c r="BS35" s="388">
        <v>-2.2896423739</v>
      </c>
      <c r="BT35" s="388">
        <v>-4.0715154736999999</v>
      </c>
      <c r="BU35" s="388">
        <v>-3.5918718918999999</v>
      </c>
      <c r="BV35" s="388">
        <v>-2.0406136147999998</v>
      </c>
    </row>
    <row r="36" spans="1:74" ht="11.1" customHeight="1" x14ac:dyDescent="0.2">
      <c r="A36" s="323" t="s">
        <v>180</v>
      </c>
      <c r="B36" s="391" t="s">
        <v>195</v>
      </c>
      <c r="C36" s="289">
        <v>0.44756709677000001</v>
      </c>
      <c r="D36" s="289">
        <v>1.2119150714</v>
      </c>
      <c r="E36" s="289">
        <v>0.78022996773999997</v>
      </c>
      <c r="F36" s="289">
        <v>0.62009700000000001</v>
      </c>
      <c r="G36" s="289">
        <v>0.20744461289999999</v>
      </c>
      <c r="H36" s="289">
        <v>0.71772676667000002</v>
      </c>
      <c r="I36" s="289">
        <v>-0.30937048386999999</v>
      </c>
      <c r="J36" s="289">
        <v>0.82566154839000006</v>
      </c>
      <c r="K36" s="289">
        <v>0.85921573333000001</v>
      </c>
      <c r="L36" s="289">
        <v>9.2560064516000004E-2</v>
      </c>
      <c r="M36" s="289">
        <v>0.46289229999999998</v>
      </c>
      <c r="N36" s="289">
        <v>0.66367464515999997</v>
      </c>
      <c r="O36" s="289">
        <v>-0.99196135484000003</v>
      </c>
      <c r="P36" s="289">
        <v>-0.46116160713999998</v>
      </c>
      <c r="Q36" s="289">
        <v>1.1979626774000001</v>
      </c>
      <c r="R36" s="289">
        <v>-0.27189793333000001</v>
      </c>
      <c r="S36" s="289">
        <v>-0.16464619354999999</v>
      </c>
      <c r="T36" s="289">
        <v>0.13917940000000001</v>
      </c>
      <c r="U36" s="289">
        <v>-0.23069148386999999</v>
      </c>
      <c r="V36" s="289">
        <v>0.27412083870999998</v>
      </c>
      <c r="W36" s="289">
        <v>-0.82709619999999995</v>
      </c>
      <c r="X36" s="289">
        <v>0.60624093548000002</v>
      </c>
      <c r="Y36" s="289">
        <v>-3.2937300000000003E-2</v>
      </c>
      <c r="Z36" s="289">
        <v>0.31589980644999999</v>
      </c>
      <c r="AA36" s="289">
        <v>0.51444277418999995</v>
      </c>
      <c r="AB36" s="289">
        <v>0.2370452069</v>
      </c>
      <c r="AC36" s="289">
        <v>-0.39262683870999998</v>
      </c>
      <c r="AD36" s="289">
        <v>-1.0217893667</v>
      </c>
      <c r="AE36" s="289">
        <v>-0.66181035483999995</v>
      </c>
      <c r="AF36" s="289">
        <v>-0.19307316666999999</v>
      </c>
      <c r="AG36" s="289">
        <v>-0.32514799999999999</v>
      </c>
      <c r="AH36" s="289">
        <v>0.20009067742</v>
      </c>
      <c r="AI36" s="289">
        <v>0.2001636</v>
      </c>
      <c r="AJ36" s="289">
        <v>0.45918406451999999</v>
      </c>
      <c r="AK36" s="289">
        <v>-8.6984900000000004E-2</v>
      </c>
      <c r="AL36" s="289">
        <v>0.28875683871000002</v>
      </c>
      <c r="AM36" s="289">
        <v>0.76942274194000004</v>
      </c>
      <c r="AN36" s="289">
        <v>0.32942839285999997</v>
      </c>
      <c r="AO36" s="289">
        <v>-0.15307729032</v>
      </c>
      <c r="AP36" s="289">
        <v>-0.43503946666999999</v>
      </c>
      <c r="AQ36" s="289">
        <v>-0.96627570967999998</v>
      </c>
      <c r="AR36" s="289">
        <v>-0.1068093</v>
      </c>
      <c r="AS36" s="289">
        <v>-0.65871251613000004</v>
      </c>
      <c r="AT36" s="289">
        <v>-0.72529109677000003</v>
      </c>
      <c r="AU36" s="289">
        <v>-0.22197729999999999</v>
      </c>
      <c r="AV36" s="289">
        <v>0.43305696774000002</v>
      </c>
      <c r="AW36" s="289">
        <v>-0.46096853332999999</v>
      </c>
      <c r="AX36" s="289">
        <v>-6.5710129032000006E-2</v>
      </c>
      <c r="AY36" s="289">
        <v>0.23650068801999999</v>
      </c>
      <c r="AZ36" s="899">
        <v>-1.0373027082999999E-2</v>
      </c>
      <c r="BA36" s="355">
        <v>3.7611981604999997E-2</v>
      </c>
      <c r="BB36" s="355">
        <v>-0.47953333332999998</v>
      </c>
      <c r="BC36" s="355">
        <v>-0.79858064516000005</v>
      </c>
      <c r="BD36" s="355">
        <v>-0.28470000000000001</v>
      </c>
      <c r="BE36" s="355">
        <v>-0.38619354838999997</v>
      </c>
      <c r="BF36" s="355">
        <v>-0.13683870968</v>
      </c>
      <c r="BG36" s="355">
        <v>-0.13566666666999999</v>
      </c>
      <c r="BH36" s="355">
        <v>0.14183870968000001</v>
      </c>
      <c r="BI36" s="355">
        <v>-0.13539999999999999</v>
      </c>
      <c r="BJ36" s="355">
        <v>0.47258064515999998</v>
      </c>
      <c r="BK36" s="355">
        <v>-0.65238709676999995</v>
      </c>
      <c r="BL36" s="355">
        <v>0.53817857143000003</v>
      </c>
      <c r="BM36" s="355">
        <v>-0.18490322580999999</v>
      </c>
      <c r="BN36" s="355">
        <v>-0.39243333333000002</v>
      </c>
      <c r="BO36" s="355">
        <v>-0.64996774193999995</v>
      </c>
      <c r="BP36" s="355">
        <v>-0.13066666666999999</v>
      </c>
      <c r="BQ36" s="355">
        <v>-0.32287096774000001</v>
      </c>
      <c r="BR36" s="355">
        <v>-2.2387096774000002E-2</v>
      </c>
      <c r="BS36" s="355">
        <v>5.9566666667000001E-2</v>
      </c>
      <c r="BT36" s="355">
        <v>0.26635483870999999</v>
      </c>
      <c r="BU36" s="355">
        <v>7.3233333333E-2</v>
      </c>
      <c r="BV36" s="355">
        <v>0.55735483871000002</v>
      </c>
    </row>
    <row r="37" spans="1:74" ht="11.1" customHeight="1" x14ac:dyDescent="0.2">
      <c r="A37" s="323" t="s">
        <v>181</v>
      </c>
      <c r="B37" s="391" t="s">
        <v>937</v>
      </c>
      <c r="C37" s="289">
        <v>-0.41674193547999999</v>
      </c>
      <c r="D37" s="289">
        <v>0.12003571429</v>
      </c>
      <c r="E37" s="289">
        <v>9.5419354839000006E-2</v>
      </c>
      <c r="F37" s="289">
        <v>-1.7249666667000001</v>
      </c>
      <c r="G37" s="289">
        <v>0.20696774194000001</v>
      </c>
      <c r="H37" s="289">
        <v>0.67649999999999999</v>
      </c>
      <c r="I37" s="289">
        <v>-0.72029032258000003</v>
      </c>
      <c r="J37" s="289">
        <v>-0.219</v>
      </c>
      <c r="K37" s="289">
        <v>-0.70669999999999999</v>
      </c>
      <c r="L37" s="289">
        <v>-0.21451612903</v>
      </c>
      <c r="M37" s="289">
        <v>-0.86233333332999995</v>
      </c>
      <c r="N37" s="289">
        <v>0.26190322580999997</v>
      </c>
      <c r="O37" s="289">
        <v>-0.43593548386999997</v>
      </c>
      <c r="P37" s="289">
        <v>0.98485714286000003</v>
      </c>
      <c r="Q37" s="289">
        <v>0.48535483871000001</v>
      </c>
      <c r="R37" s="289">
        <v>-1.6009333333</v>
      </c>
      <c r="S37" s="289">
        <v>0.68158064516000005</v>
      </c>
      <c r="T37" s="289">
        <v>0.97389999999999999</v>
      </c>
      <c r="U37" s="289">
        <v>-0.66803225805999999</v>
      </c>
      <c r="V37" s="289">
        <v>-0.51819354838999998</v>
      </c>
      <c r="W37" s="289">
        <v>0.62709999999999999</v>
      </c>
      <c r="X37" s="289">
        <v>0.53451612903000001</v>
      </c>
      <c r="Y37" s="289">
        <v>0.23296666666999999</v>
      </c>
      <c r="Z37" s="289">
        <v>-0.11703225806000001</v>
      </c>
      <c r="AA37" s="289">
        <v>-0.54519354839</v>
      </c>
      <c r="AB37" s="289">
        <v>-0.39348275861999998</v>
      </c>
      <c r="AC37" s="289">
        <v>0.46993548387</v>
      </c>
      <c r="AD37" s="289">
        <v>-1.1699666666999999</v>
      </c>
      <c r="AE37" s="289">
        <v>1.8709677419000001E-3</v>
      </c>
      <c r="AF37" s="289">
        <v>0.52390000000000003</v>
      </c>
      <c r="AG37" s="289">
        <v>0.50083870967999999</v>
      </c>
      <c r="AH37" s="289">
        <v>-0.64370967741999996</v>
      </c>
      <c r="AI37" s="289">
        <v>0.87166666667000003</v>
      </c>
      <c r="AJ37" s="289">
        <v>0.55451612903000003</v>
      </c>
      <c r="AK37" s="289">
        <v>0.2132</v>
      </c>
      <c r="AL37" s="289">
        <v>-8.6645161289999995E-2</v>
      </c>
      <c r="AM37" s="289">
        <v>-0.76700000000000002</v>
      </c>
      <c r="AN37" s="289">
        <v>0.25435714286</v>
      </c>
      <c r="AO37" s="289">
        <v>-0.28396774194000002</v>
      </c>
      <c r="AP37" s="289">
        <v>0.1633</v>
      </c>
      <c r="AQ37" s="289">
        <v>-0.63548387097000003</v>
      </c>
      <c r="AR37" s="289">
        <v>0.52026666666999999</v>
      </c>
      <c r="AS37" s="289">
        <v>-0.38496774194</v>
      </c>
      <c r="AT37" s="289">
        <v>-0.75516129032000001</v>
      </c>
      <c r="AU37" s="289">
        <v>1.3333333334999999E-4</v>
      </c>
      <c r="AV37" s="289">
        <v>0.76487096773999996</v>
      </c>
      <c r="AW37" s="289">
        <v>2.8400000000000002E-2</v>
      </c>
      <c r="AX37" s="289">
        <v>-0.28212047704999998</v>
      </c>
      <c r="AY37" s="289">
        <v>-0.61239148006999999</v>
      </c>
      <c r="AZ37" s="899">
        <v>-0.47755307067000002</v>
      </c>
      <c r="BA37" s="355">
        <v>0.87822260418999998</v>
      </c>
      <c r="BB37" s="355">
        <v>0.44824857244999999</v>
      </c>
      <c r="BC37" s="355">
        <v>0.23011433046999999</v>
      </c>
      <c r="BD37" s="355">
        <v>0.14402718708000001</v>
      </c>
      <c r="BE37" s="355">
        <v>-0.16960166656</v>
      </c>
      <c r="BF37" s="355">
        <v>-0.37019169759999998</v>
      </c>
      <c r="BG37" s="355">
        <v>-0.28138287927</v>
      </c>
      <c r="BH37" s="355">
        <v>-0.92050610900999996</v>
      </c>
      <c r="BI37" s="355">
        <v>-0.71859886064</v>
      </c>
      <c r="BJ37" s="355">
        <v>-0.48483478626999998</v>
      </c>
      <c r="BK37" s="355">
        <v>-0.89987184709000001</v>
      </c>
      <c r="BL37" s="355">
        <v>-0.54261040271000005</v>
      </c>
      <c r="BM37" s="355">
        <v>-0.74129487596999999</v>
      </c>
      <c r="BN37" s="355">
        <v>-0.497937413</v>
      </c>
      <c r="BO37" s="355">
        <v>-0.28910164727999998</v>
      </c>
      <c r="BP37" s="355">
        <v>-0.18321437614</v>
      </c>
      <c r="BQ37" s="355">
        <v>-0.28404193603</v>
      </c>
      <c r="BR37" s="355">
        <v>-0.45974182501999999</v>
      </c>
      <c r="BS37" s="355">
        <v>-0.35686219269000002</v>
      </c>
      <c r="BT37" s="355">
        <v>-0.96498250797999996</v>
      </c>
      <c r="BU37" s="355">
        <v>-0.74250832127999999</v>
      </c>
      <c r="BV37" s="355">
        <v>-0.43733657556</v>
      </c>
    </row>
    <row r="38" spans="1:74" ht="11.1" customHeight="1" x14ac:dyDescent="0.2">
      <c r="A38" s="323" t="s">
        <v>182</v>
      </c>
      <c r="B38" s="391" t="s">
        <v>938</v>
      </c>
      <c r="C38" s="289">
        <v>-1.2072709524</v>
      </c>
      <c r="D38" s="289">
        <v>-0.41681531546</v>
      </c>
      <c r="E38" s="289">
        <v>-1.7031378134999999</v>
      </c>
      <c r="F38" s="289">
        <v>-0.39714429142000002</v>
      </c>
      <c r="G38" s="289">
        <v>-0.64610465548999996</v>
      </c>
      <c r="H38" s="289">
        <v>-0.33241852429000002</v>
      </c>
      <c r="I38" s="289">
        <v>0.19270194639999999</v>
      </c>
      <c r="J38" s="289">
        <v>-1.4290185238999999</v>
      </c>
      <c r="K38" s="289">
        <v>-1.2291351949</v>
      </c>
      <c r="L38" s="289">
        <v>-3.3539071143000001</v>
      </c>
      <c r="M38" s="289">
        <v>-1.7044615071</v>
      </c>
      <c r="N38" s="289">
        <v>-0.82331647202000002</v>
      </c>
      <c r="O38" s="289">
        <v>-2.2358547820000001</v>
      </c>
      <c r="P38" s="289">
        <v>-1.1613684925000001</v>
      </c>
      <c r="Q38" s="289">
        <v>-3.2151588595999998</v>
      </c>
      <c r="R38" s="289">
        <v>-0.42911443478</v>
      </c>
      <c r="S38" s="289">
        <v>-0.88805078111000002</v>
      </c>
      <c r="T38" s="289">
        <v>-0.69706087638000003</v>
      </c>
      <c r="U38" s="289">
        <v>0.47979272287000002</v>
      </c>
      <c r="V38" s="289">
        <v>0.35813499897000001</v>
      </c>
      <c r="W38" s="289">
        <v>-0.82669124126000004</v>
      </c>
      <c r="X38" s="289">
        <v>-2.9732853452999999</v>
      </c>
      <c r="Y38" s="289">
        <v>-1.9152335769</v>
      </c>
      <c r="Z38" s="289">
        <v>-1.7227485441999999</v>
      </c>
      <c r="AA38" s="289">
        <v>-1.8345807173999999</v>
      </c>
      <c r="AB38" s="289">
        <v>-0.80945792289999996</v>
      </c>
      <c r="AC38" s="289">
        <v>-2.4495216096000001</v>
      </c>
      <c r="AD38" s="289">
        <v>0.76723717854999995</v>
      </c>
      <c r="AE38" s="289">
        <v>0.57899847524000003</v>
      </c>
      <c r="AF38" s="289">
        <v>0.25213331775999998</v>
      </c>
      <c r="AG38" s="289">
        <v>0.48456502467000001</v>
      </c>
      <c r="AH38" s="289">
        <v>0.26174778381000002</v>
      </c>
      <c r="AI38" s="289">
        <v>-0.22356127149999999</v>
      </c>
      <c r="AJ38" s="289">
        <v>-1.1813317158000001</v>
      </c>
      <c r="AK38" s="289">
        <v>-0.77917214105999999</v>
      </c>
      <c r="AL38" s="289">
        <v>-0.51957790910000001</v>
      </c>
      <c r="AM38" s="289">
        <v>-1.1054768748999999</v>
      </c>
      <c r="AN38" s="289">
        <v>-0.76822374469999999</v>
      </c>
      <c r="AO38" s="289">
        <v>-2.3050035937</v>
      </c>
      <c r="AP38" s="289">
        <v>-0.97761794221999998</v>
      </c>
      <c r="AQ38" s="289">
        <v>-0.25517731645000002</v>
      </c>
      <c r="AR38" s="289">
        <v>-1.194956608</v>
      </c>
      <c r="AS38" s="289">
        <v>-1.1287424523</v>
      </c>
      <c r="AT38" s="289">
        <v>-2.1394556011999999</v>
      </c>
      <c r="AU38" s="289">
        <v>-3.1860567178000001</v>
      </c>
      <c r="AV38" s="289">
        <v>-5.6168687088000002</v>
      </c>
      <c r="AW38" s="289">
        <v>-4.1414474404000003</v>
      </c>
      <c r="AX38" s="289">
        <v>-1.7164459353999999</v>
      </c>
      <c r="AY38" s="289">
        <v>-2.4995731613999999</v>
      </c>
      <c r="AZ38" s="899">
        <v>-2.2529523016000002</v>
      </c>
      <c r="BA38" s="355">
        <v>0.96419945422999997</v>
      </c>
      <c r="BB38" s="355">
        <v>-6.0928202734E-2</v>
      </c>
      <c r="BC38" s="355">
        <v>-0.54497146352000003</v>
      </c>
      <c r="BD38" s="355">
        <v>-0.78601967759000002</v>
      </c>
      <c r="BE38" s="355">
        <v>-1.4733981485000001</v>
      </c>
      <c r="BF38" s="355">
        <v>-1.9295747712</v>
      </c>
      <c r="BG38" s="355">
        <v>-1.7848045000999999</v>
      </c>
      <c r="BH38" s="355">
        <v>-3.210149522</v>
      </c>
      <c r="BI38" s="355">
        <v>-2.8156992942999999</v>
      </c>
      <c r="BJ38" s="355">
        <v>-2.2398075739999999</v>
      </c>
      <c r="BK38" s="355">
        <v>-3.2303687860000001</v>
      </c>
      <c r="BL38" s="355">
        <v>-2.4382456407999999</v>
      </c>
      <c r="BM38" s="355">
        <v>-2.8374289902999998</v>
      </c>
      <c r="BN38" s="355">
        <v>-2.3484922522999998</v>
      </c>
      <c r="BO38" s="355">
        <v>-1.8238596298</v>
      </c>
      <c r="BP38" s="355">
        <v>-1.5924859688999999</v>
      </c>
      <c r="BQ38" s="355">
        <v>-1.7655385270999999</v>
      </c>
      <c r="BR38" s="355">
        <v>-2.1694446018</v>
      </c>
      <c r="BS38" s="355">
        <v>-1.9923468478999999</v>
      </c>
      <c r="BT38" s="355">
        <v>-3.3728878044999999</v>
      </c>
      <c r="BU38" s="355">
        <v>-2.9225969040000002</v>
      </c>
      <c r="BV38" s="355">
        <v>-2.1606318779000002</v>
      </c>
    </row>
    <row r="39" spans="1:74" ht="11.1" customHeight="1" x14ac:dyDescent="0.2">
      <c r="A39" s="323"/>
      <c r="B39" s="325"/>
      <c r="C39" s="289"/>
      <c r="D39" s="289"/>
      <c r="E39" s="289"/>
      <c r="F39" s="289"/>
      <c r="G39" s="289"/>
      <c r="H39" s="289"/>
      <c r="I39" s="289"/>
      <c r="J39" s="289"/>
      <c r="K39" s="289"/>
      <c r="L39" s="289"/>
      <c r="M39" s="289"/>
      <c r="N39" s="289"/>
      <c r="O39" s="289"/>
      <c r="P39" s="289"/>
      <c r="Q39" s="289"/>
      <c r="R39" s="289"/>
      <c r="S39" s="289"/>
      <c r="T39" s="289"/>
      <c r="U39" s="289"/>
      <c r="V39" s="289"/>
      <c r="W39" s="289"/>
      <c r="X39" s="289"/>
      <c r="Y39" s="289"/>
      <c r="Z39" s="289"/>
      <c r="AA39" s="289"/>
      <c r="AB39" s="289"/>
      <c r="AC39" s="289"/>
      <c r="AD39" s="289"/>
      <c r="AE39" s="289"/>
      <c r="AF39" s="289"/>
      <c r="AG39" s="289"/>
      <c r="AH39" s="289"/>
      <c r="AI39" s="289"/>
      <c r="AJ39" s="289"/>
      <c r="AK39" s="289"/>
      <c r="AL39" s="289"/>
      <c r="AM39" s="289"/>
      <c r="AN39" s="289"/>
      <c r="AO39" s="289"/>
      <c r="AP39" s="289"/>
      <c r="AQ39" s="289"/>
      <c r="AR39" s="289"/>
      <c r="AS39" s="289"/>
      <c r="AT39" s="289"/>
      <c r="AU39" s="289"/>
      <c r="AV39" s="289"/>
      <c r="AW39" s="289"/>
      <c r="AX39" s="289"/>
      <c r="AY39" s="289"/>
      <c r="AZ39" s="899"/>
      <c r="BA39" s="355"/>
      <c r="BB39" s="355"/>
      <c r="BC39" s="355"/>
      <c r="BD39" s="355"/>
      <c r="BE39" s="355"/>
      <c r="BF39" s="355"/>
      <c r="BG39" s="355"/>
      <c r="BH39" s="355"/>
      <c r="BI39" s="355"/>
      <c r="BJ39" s="355"/>
      <c r="BK39" s="355"/>
      <c r="BL39" s="355"/>
      <c r="BM39" s="355"/>
      <c r="BN39" s="355"/>
      <c r="BO39" s="355"/>
      <c r="BP39" s="355"/>
      <c r="BQ39" s="355"/>
      <c r="BR39" s="355"/>
      <c r="BS39" s="355"/>
      <c r="BT39" s="355"/>
      <c r="BU39" s="355"/>
      <c r="BV39" s="355"/>
    </row>
    <row r="40" spans="1:74" ht="11.1" customHeight="1" x14ac:dyDescent="0.2">
      <c r="A40" s="323"/>
      <c r="B40" s="31" t="s">
        <v>816</v>
      </c>
      <c r="C40" s="289"/>
      <c r="D40" s="289"/>
      <c r="E40" s="289"/>
      <c r="F40" s="289"/>
      <c r="G40" s="289"/>
      <c r="H40" s="289"/>
      <c r="I40" s="289"/>
      <c r="J40" s="289"/>
      <c r="K40" s="289"/>
      <c r="L40" s="289"/>
      <c r="M40" s="289"/>
      <c r="N40" s="289"/>
      <c r="O40" s="289"/>
      <c r="P40" s="289"/>
      <c r="Q40" s="289"/>
      <c r="R40" s="289"/>
      <c r="S40" s="289"/>
      <c r="T40" s="289"/>
      <c r="U40" s="289"/>
      <c r="V40" s="289"/>
      <c r="W40" s="289"/>
      <c r="X40" s="289"/>
      <c r="Y40" s="289"/>
      <c r="Z40" s="289"/>
      <c r="AA40" s="289"/>
      <c r="AB40" s="289"/>
      <c r="AC40" s="289"/>
      <c r="AD40" s="289"/>
      <c r="AE40" s="289"/>
      <c r="AF40" s="289"/>
      <c r="AG40" s="289"/>
      <c r="AH40" s="289"/>
      <c r="AI40" s="289"/>
      <c r="AJ40" s="289"/>
      <c r="AK40" s="289"/>
      <c r="AL40" s="289"/>
      <c r="AM40" s="289"/>
      <c r="AN40" s="289"/>
      <c r="AO40" s="289"/>
      <c r="AP40" s="289"/>
      <c r="AQ40" s="289"/>
      <c r="AR40" s="289"/>
      <c r="AS40" s="289"/>
      <c r="AT40" s="289"/>
      <c r="AU40" s="289"/>
      <c r="AV40" s="289"/>
      <c r="AW40" s="289"/>
      <c r="AX40" s="289"/>
      <c r="AY40" s="289"/>
      <c r="AZ40" s="899"/>
      <c r="BA40" s="355"/>
      <c r="BB40" s="355"/>
      <c r="BC40" s="355"/>
      <c r="BD40" s="355"/>
      <c r="BE40" s="355"/>
      <c r="BF40" s="355"/>
      <c r="BG40" s="355"/>
      <c r="BH40" s="355"/>
      <c r="BI40" s="355"/>
      <c r="BJ40" s="355"/>
      <c r="BK40" s="355"/>
      <c r="BL40" s="355"/>
      <c r="BM40" s="355"/>
      <c r="BN40" s="355"/>
      <c r="BO40" s="355"/>
      <c r="BP40" s="355"/>
      <c r="BQ40" s="355"/>
      <c r="BR40" s="355"/>
      <c r="BS40" s="355"/>
      <c r="BT40" s="355"/>
      <c r="BU40" s="355"/>
      <c r="BV40" s="355"/>
    </row>
    <row r="41" spans="1:74" s="272" customFormat="1" ht="11.1" customHeight="1" x14ac:dyDescent="0.2">
      <c r="A41" s="395" t="s">
        <v>179</v>
      </c>
      <c r="B41" s="389" t="s">
        <v>817</v>
      </c>
      <c r="C41" s="107">
        <v>2647.60185</v>
      </c>
      <c r="D41" s="107">
        <v>2619.7522279999998</v>
      </c>
      <c r="E41" s="107">
        <v>2605.418099</v>
      </c>
      <c r="F41" s="107">
        <v>2656.7591889999999</v>
      </c>
      <c r="G41" s="107">
        <v>2668.669406</v>
      </c>
      <c r="H41" s="107">
        <v>2656.6276029999999</v>
      </c>
      <c r="I41" s="107">
        <v>2713.865088</v>
      </c>
      <c r="J41" s="107">
        <v>2718.00758</v>
      </c>
      <c r="K41" s="107">
        <v>2742.0961080000002</v>
      </c>
      <c r="L41" s="107">
        <v>2763.700746</v>
      </c>
      <c r="M41" s="107">
        <v>2785.8339769999998</v>
      </c>
      <c r="N41" s="107">
        <v>2773.5300630000002</v>
      </c>
      <c r="O41" s="107">
        <v>2818.2458649999999</v>
      </c>
      <c r="P41" s="107">
        <v>2803.58239</v>
      </c>
      <c r="Q41" s="107">
        <v>2751.803547</v>
      </c>
      <c r="R41" s="107">
        <v>2815.4404850000001</v>
      </c>
      <c r="S41" s="107">
        <v>2808.7725169999999</v>
      </c>
      <c r="T41" s="107">
        <v>2782.588135</v>
      </c>
      <c r="U41" s="107">
        <v>2810.1525710000001</v>
      </c>
      <c r="V41" s="107">
        <v>2814.8428250000002</v>
      </c>
      <c r="W41" s="107">
        <v>2819.8987109999998</v>
      </c>
      <c r="X41" s="107">
        <v>2784.5352419999999</v>
      </c>
      <c r="Y41" s="107">
        <v>2777.8973609999998</v>
      </c>
      <c r="Z41" s="107">
        <v>2768.9594670000001</v>
      </c>
      <c r="AA41" s="107">
        <v>2766.5837409999999</v>
      </c>
      <c r="AB41" s="107">
        <v>2768.1754299999998</v>
      </c>
      <c r="AC41" s="107">
        <v>2762.802862</v>
      </c>
      <c r="AD41" s="107">
        <v>2825.5725430000002</v>
      </c>
      <c r="AE41" s="107">
        <v>2842.7806639999999</v>
      </c>
      <c r="AF41" s="107">
        <v>2829.950859</v>
      </c>
      <c r="AG41" s="107">
        <v>2822.1434469999999</v>
      </c>
      <c r="AH41" s="107">
        <v>2831.6726359999998</v>
      </c>
      <c r="AI41" s="107">
        <v>2796.2437279999999</v>
      </c>
      <c r="AJ41" s="107">
        <v>2760.5310220000001</v>
      </c>
      <c r="AK41" s="107">
        <v>2752.1625690000001</v>
      </c>
      <c r="AL41" s="107">
        <v>2744.1291070000002</v>
      </c>
      <c r="AM41" s="107">
        <v>2742.5580020000002</v>
      </c>
      <c r="AN41" s="107">
        <v>2725.9630069999998</v>
      </c>
      <c r="AO41" s="107">
        <v>2738.114403</v>
      </c>
      <c r="AP41" s="107">
        <v>2743.855587</v>
      </c>
      <c r="AQ41" s="107">
        <v>2790.572134</v>
      </c>
      <c r="AR41" s="107">
        <v>2777.2244129999999</v>
      </c>
      <c r="AS41" s="107">
        <v>2809.605501</v>
      </c>
      <c r="AT41" s="107">
        <v>2853.534525</v>
      </c>
      <c r="AU41" s="107">
        <v>2858.1478440000001</v>
      </c>
      <c r="AV41" s="107">
        <v>2818.4010779999999</v>
      </c>
      <c r="AW41" s="107">
        <v>2829.0501340000001</v>
      </c>
      <c r="AX41" s="107">
        <v>2838.2908828</v>
      </c>
      <c r="AY41" s="107">
        <v>2848.1947831000002</v>
      </c>
      <c r="AZ41" s="638">
        <v>2861.5162842999998</v>
      </c>
      <c r="BA41" s="396">
        <v>2833.1254558999999</v>
      </c>
      <c r="BB41" s="396">
        <v>2832.4339986999998</v>
      </c>
      <c r="BC41" s="396">
        <v>2848.4264545000001</v>
      </c>
      <c r="BD41" s="396">
        <v>2851.0166389000001</v>
      </c>
      <c r="BE41" s="396">
        <v>2866.6162906</v>
      </c>
      <c r="BF41" s="396">
        <v>2880.7042332000001</v>
      </c>
      <c r="BG41" s="396">
        <v>2891.5857196000002</v>
      </c>
      <c r="BH41" s="396">
        <v>2914.0944089</v>
      </c>
      <c r="BI41" s="396">
        <v>2938.0843748000002</v>
      </c>
      <c r="BJ41" s="396">
        <v>2936.8342530999998</v>
      </c>
      <c r="BK41" s="396">
        <v>2983.3242804000001</v>
      </c>
      <c r="BL41" s="396">
        <v>2981.8183717000002</v>
      </c>
      <c r="BM41" s="396">
        <v>3008.9005127999999</v>
      </c>
      <c r="BN41" s="396">
        <v>3035.6116351999999</v>
      </c>
      <c r="BO41" s="396">
        <v>3064.7227862999998</v>
      </c>
      <c r="BP41" s="396">
        <v>3074.1392175999999</v>
      </c>
      <c r="BQ41" s="396">
        <v>3092.9535175999999</v>
      </c>
      <c r="BR41" s="396">
        <v>3107.8995141999999</v>
      </c>
      <c r="BS41" s="396">
        <v>3116.8183798999999</v>
      </c>
      <c r="BT41" s="396">
        <v>3138.4758376999998</v>
      </c>
      <c r="BU41" s="396">
        <v>3158.5540873</v>
      </c>
      <c r="BV41" s="396">
        <v>3154.8335212000002</v>
      </c>
    </row>
    <row r="42" spans="1:74" ht="11.1" customHeight="1" x14ac:dyDescent="0.2">
      <c r="A42" s="323" t="s">
        <v>285</v>
      </c>
      <c r="B42" s="391" t="s">
        <v>195</v>
      </c>
      <c r="C42" s="386">
        <v>1190.10285</v>
      </c>
      <c r="D42" s="386">
        <v>1165.6142279999999</v>
      </c>
      <c r="E42" s="386">
        <v>1154.2380989999999</v>
      </c>
      <c r="F42" s="386">
        <v>1153.830189</v>
      </c>
      <c r="G42" s="386">
        <v>1172.1564060000001</v>
      </c>
      <c r="H42" s="386">
        <v>1180.4096030000001</v>
      </c>
      <c r="I42" s="386">
        <v>1215.318088</v>
      </c>
      <c r="J42" s="386">
        <v>1212.6715799999999</v>
      </c>
      <c r="K42" s="386">
        <v>1215.5591079999999</v>
      </c>
      <c r="L42" s="386">
        <v>1230.5137460000001</v>
      </c>
      <c r="M42" s="386">
        <v>1226.776977</v>
      </c>
      <c r="N42" s="386">
        <v>1222.5920630000001</v>
      </c>
      <c r="O42" s="386">
        <v>1253.7938650000001</v>
      </c>
      <c r="P42" s="386">
        <v>1266.7063900000001</v>
      </c>
      <c r="Q42" s="386">
        <v>1229.9735470000001</v>
      </c>
      <c r="R42" s="386">
        <v>1245.5824849999999</v>
      </c>
      <c r="S42" s="386">
        <v>1260.0435170000001</v>
      </c>
      <c r="T42" s="386">
        <v>1263.076135</v>
      </c>
      <c r="U42" s="386">
        <v>1269.9315710000001</v>
      </c>
      <c r="V42" s="386">
        <v>1258.5578250000001</v>
      </c>
      <c r="W42" s="386">
        <v>1282.4267110000001</v>
      </c>
      <c r="X42" s="386">
        <v>1263.6332420000001</v>
      </c>
      <c r="Y42" s="386">
        <v>1263.984361</v>
      </c>
      <c r="Z42" s="386">
        <v>1251.418467</v>
      </c>
      <c r="AA42" s="386">
        <v>1232.1417409999999</v>
      </c>
      <c r="AB42" s="386">
        <v>1222.3224299999999</v>
      </c>
      <c r="AC42" s="386">
        <v>1231.5178619999999</v>
      </c>
      <c r="AD42" s="386">
        <v>1259.188543</v>
      </c>
      <c r="AE42" s="386">
        <v>1276.4546640000001</v>
      </c>
      <c r="AF42" s="386">
        <v>1279.3418590000001</v>
      </c>
      <c r="AG42" s="386">
        <v>1287.0604470000001</v>
      </c>
      <c r="AH42" s="386">
        <v>1276.634636</v>
      </c>
      <c r="AI42" s="386">
        <v>1267.355728</v>
      </c>
      <c r="AJ42" s="386">
        <v>1248.833022</v>
      </c>
      <c r="AK42" s="386">
        <v>1246.8605689999999</v>
      </c>
      <c r="AL42" s="386">
        <v>1236.1411069999999</v>
      </c>
      <c r="AM42" s="386">
        <v>1210.7930019999999</v>
      </c>
      <c r="AN42" s="386">
        <v>1201.320007</v>
      </c>
      <c r="AO42" s="386">
        <v>1204.6684029999999</v>
      </c>
      <c r="AP42" s="386">
        <v>1215.308587</v>
      </c>
      <c r="AQ42" s="386">
        <v>1242.3251339999999</v>
      </c>
      <c r="AR42" s="386">
        <v>1244.585413</v>
      </c>
      <c r="AS42" s="386">
        <v>1265.0325009999999</v>
      </c>
      <c r="AT42" s="386">
        <v>1285.5515250000001</v>
      </c>
      <c r="AU42" s="386">
        <v>1290.168844</v>
      </c>
      <c r="AV42" s="386">
        <v>1274.1330780000001</v>
      </c>
      <c r="AW42" s="386">
        <v>1285.6341339999999</v>
      </c>
      <c r="AX42" s="386">
        <v>1286.129148</v>
      </c>
      <c r="AY42" s="386">
        <v>1277.0489124000001</v>
      </c>
      <c r="AZ42" s="902">
        <v>1276.9989277</v>
      </c>
      <c r="BA42" s="358">
        <v>1275.8330000000001</v>
      </c>
      <c r="BB42" s="358">
        <v>1288.5889999999999</v>
      </c>
      <c r="BC42" s="358">
        <v>1311.7149999999999</v>
      </c>
      <c r="BD42" s="358">
        <v>1318.626</v>
      </c>
      <c r="BE42" s="358">
        <v>1328.9680000000001</v>
      </c>
      <c r="BF42" s="358">
        <v>1331.58</v>
      </c>
      <c r="BG42" s="358">
        <v>1334.02</v>
      </c>
      <c r="BH42" s="358">
        <v>1327.9929999999999</v>
      </c>
      <c r="BI42" s="358">
        <v>1330.425</v>
      </c>
      <c r="BJ42" s="358">
        <v>1314.145</v>
      </c>
      <c r="BK42" s="358">
        <v>1332.739</v>
      </c>
      <c r="BL42" s="358">
        <v>1316.04</v>
      </c>
      <c r="BM42" s="358">
        <v>1320.1420000000001</v>
      </c>
      <c r="BN42" s="358">
        <v>1331.915</v>
      </c>
      <c r="BO42" s="358">
        <v>1352.0640000000001</v>
      </c>
      <c r="BP42" s="358">
        <v>1355.9839999999999</v>
      </c>
      <c r="BQ42" s="358">
        <v>1365.9929999999999</v>
      </c>
      <c r="BR42" s="358">
        <v>1366.6869999999999</v>
      </c>
      <c r="BS42" s="358">
        <v>1364.9</v>
      </c>
      <c r="BT42" s="358">
        <v>1356.643</v>
      </c>
      <c r="BU42" s="358">
        <v>1354.4459999999999</v>
      </c>
      <c r="BV42" s="358">
        <v>1337.1679999999999</v>
      </c>
    </row>
    <row r="43" spans="1:74" ht="11.1" customHeight="1" x14ac:dyDescent="0.2">
      <c r="A43" s="323" t="s">
        <v>818</v>
      </c>
      <c r="B43" s="394" t="s">
        <v>937</v>
      </c>
      <c r="C43" s="387">
        <v>1457.499</v>
      </c>
      <c r="D43" s="387">
        <v>1454.1379999999999</v>
      </c>
      <c r="E43" s="387">
        <v>1451.18</v>
      </c>
      <c r="F43" s="387">
        <v>1502.9290000000001</v>
      </c>
      <c r="G43" s="387">
        <v>1496.5129999999999</v>
      </c>
      <c r="H43" s="387">
        <v>1476.2180000000001</v>
      </c>
      <c r="I43" s="387">
        <v>1498.547</v>
      </c>
      <c r="J43" s="387">
        <v>1505.336</v>
      </c>
      <c r="K43" s="387">
        <v>1526.537</v>
      </c>
      <c r="L43" s="387">
        <v>1533.1869999999999</v>
      </c>
      <c r="M43" s="387">
        <v>1559.057</v>
      </c>
      <c r="N43" s="387">
        <v>1550.9380000000001</v>
      </c>
      <c r="O43" s="387">
        <v>1564.452</v>
      </c>
      <c r="P43" s="387">
        <v>1536.876</v>
      </c>
      <c r="Q43" s="387">
        <v>1521.83</v>
      </c>
      <c r="R43" s="387">
        <v>1569.8579999999999</v>
      </c>
      <c r="S43" s="387">
        <v>1548.729</v>
      </c>
      <c r="T43" s="387">
        <v>1519.5119999999999</v>
      </c>
      <c r="U43" s="387">
        <v>1540.221</v>
      </c>
      <c r="V43" s="387">
        <v>1556.2850000000001</v>
      </c>
      <c r="W43" s="387">
        <v>1537.472</v>
      </c>
      <c r="X43" s="387">
        <v>1520.902</v>
      </c>
      <c r="Y43" s="387">
        <v>1513.913</v>
      </c>
      <c r="Z43" s="387">
        <v>1517.5409999999999</v>
      </c>
      <c r="AA43" s="387">
        <v>1534.442</v>
      </c>
      <c r="AB43" s="387">
        <v>1545.8530000000001</v>
      </c>
      <c r="AC43" s="387">
        <v>1531.2850000000001</v>
      </c>
      <c r="AD43" s="387">
        <v>1566.384</v>
      </c>
      <c r="AE43" s="387">
        <v>1566.326</v>
      </c>
      <c r="AF43" s="387">
        <v>1550.6089999999999</v>
      </c>
      <c r="AG43" s="387">
        <v>1535.0830000000001</v>
      </c>
      <c r="AH43" s="387">
        <v>1555.038</v>
      </c>
      <c r="AI43" s="387">
        <v>1528.8879999999999</v>
      </c>
      <c r="AJ43" s="387">
        <v>1511.6980000000001</v>
      </c>
      <c r="AK43" s="387">
        <v>1505.3019999999999</v>
      </c>
      <c r="AL43" s="387">
        <v>1507.9880000000001</v>
      </c>
      <c r="AM43" s="387">
        <v>1531.7650000000001</v>
      </c>
      <c r="AN43" s="387">
        <v>1524.643</v>
      </c>
      <c r="AO43" s="387">
        <v>1533.4459999999999</v>
      </c>
      <c r="AP43" s="387">
        <v>1528.547</v>
      </c>
      <c r="AQ43" s="387">
        <v>1548.2470000000001</v>
      </c>
      <c r="AR43" s="387">
        <v>1532.6389999999999</v>
      </c>
      <c r="AS43" s="387">
        <v>1544.5730000000001</v>
      </c>
      <c r="AT43" s="387">
        <v>1567.9829999999999</v>
      </c>
      <c r="AU43" s="387">
        <v>1567.979</v>
      </c>
      <c r="AV43" s="387">
        <v>1544.268</v>
      </c>
      <c r="AW43" s="387">
        <v>1543.4159999999999</v>
      </c>
      <c r="AX43" s="387">
        <v>1552.1617348</v>
      </c>
      <c r="AY43" s="387">
        <v>1571.1458706999999</v>
      </c>
      <c r="AZ43" s="904">
        <v>1584.5173566000001</v>
      </c>
      <c r="BA43" s="360">
        <v>1557.2924559</v>
      </c>
      <c r="BB43" s="360">
        <v>1543.8449986999999</v>
      </c>
      <c r="BC43" s="360">
        <v>1536.7114544999999</v>
      </c>
      <c r="BD43" s="360">
        <v>1532.3906389000001</v>
      </c>
      <c r="BE43" s="360">
        <v>1537.6482906000001</v>
      </c>
      <c r="BF43" s="360">
        <v>1549.1242331999999</v>
      </c>
      <c r="BG43" s="360">
        <v>1557.5657196</v>
      </c>
      <c r="BH43" s="360">
        <v>1586.1014089</v>
      </c>
      <c r="BI43" s="360">
        <v>1607.6593748</v>
      </c>
      <c r="BJ43" s="360">
        <v>1622.6892531000001</v>
      </c>
      <c r="BK43" s="360">
        <v>1650.5852804000001</v>
      </c>
      <c r="BL43" s="360">
        <v>1665.7783717</v>
      </c>
      <c r="BM43" s="360">
        <v>1688.7585128000001</v>
      </c>
      <c r="BN43" s="360">
        <v>1703.6966351999999</v>
      </c>
      <c r="BO43" s="360">
        <v>1712.6587863</v>
      </c>
      <c r="BP43" s="360">
        <v>1718.1552176</v>
      </c>
      <c r="BQ43" s="360">
        <v>1726.9605176</v>
      </c>
      <c r="BR43" s="360">
        <v>1741.2125142</v>
      </c>
      <c r="BS43" s="360">
        <v>1751.9183799</v>
      </c>
      <c r="BT43" s="360">
        <v>1781.8328377</v>
      </c>
      <c r="BU43" s="360">
        <v>1804.1080873000001</v>
      </c>
      <c r="BV43" s="360">
        <v>1817.6655212000001</v>
      </c>
    </row>
    <row r="44" spans="1:74" s="160" customFormat="1" ht="25.5" customHeight="1" x14ac:dyDescent="0.2">
      <c r="A44" s="159"/>
      <c r="B44" s="1013" t="s">
        <v>819</v>
      </c>
      <c r="C44" s="1012"/>
      <c r="D44" s="1012"/>
      <c r="E44" s="1012"/>
      <c r="F44" s="1012"/>
      <c r="G44" s="1012"/>
      <c r="H44" s="1012"/>
      <c r="I44" s="1012"/>
      <c r="J44" s="1012"/>
      <c r="K44" s="1012"/>
      <c r="L44" s="1012"/>
      <c r="M44" s="1012"/>
      <c r="N44" s="1012"/>
      <c r="O44" s="1012"/>
      <c r="P44" s="1012"/>
      <c r="Q44" s="1012"/>
      <c r="R44" s="784"/>
      <c r="AY44" s="826"/>
      <c r="AZ44" s="826"/>
      <c r="BA44" s="826"/>
      <c r="BB44" s="826"/>
      <c r="BC44" s="826"/>
      <c r="BD44" s="635"/>
      <c r="BE44" s="635"/>
      <c r="BF44" s="635"/>
      <c r="BG44" s="826"/>
      <c r="BH44" s="826"/>
      <c r="BI44" s="826"/>
      <c r="BJ44" s="221"/>
    </row>
    <row r="45" spans="1:74" s="160" customFormat="1" ht="12" customHeight="1" x14ac:dyDescent="0.2">
      <c r="A45" s="159"/>
      <c r="B45" s="1024" t="s">
        <v>820</v>
      </c>
      <c r="C45" s="1024"/>
      <c r="D45" s="1024"/>
      <c r="E45" s="1024"/>
      <c r="F45" s="1024"/>
      <c r="G45" s="1024"/>
      <c r="H45" s="1024"/>
      <c r="I45" s="1024"/>
      <c r="J45" s="1024"/>
      <c r="K45" s="1024"/>
      <c r="L45" s="1024"/>
      <c r="M45" s="1024"/>
      <c r="N45" s="1024"/>
      <c r="O45" s="1024"/>
      <c r="P45" s="1024"/>
      <c r="Q45" s="1024"/>
      <c r="R45" s="784"/>
      <c r="AY45" s="826"/>
      <c r="AZ45" s="826"/>
      <c r="BA45" s="826"/>
      <c r="BB45" s="826"/>
      <c r="BC45" s="826"/>
      <c r="BD45" s="635"/>
      <c r="BE45" s="635"/>
      <c r="BF45" s="635"/>
      <c r="BG45" s="826"/>
      <c r="BH45" s="826"/>
      <c r="BI45" s="826"/>
      <c r="BJ45" s="221"/>
    </row>
    <row r="46" spans="1:74" s="160" customFormat="1" ht="22.7" customHeight="1" x14ac:dyDescent="0.2">
      <c r="A46" s="159"/>
      <c r="B46" s="1024" t="s">
        <v>821</v>
      </c>
      <c r="C46" s="1024"/>
      <c r="D46" s="1024"/>
      <c r="E46" s="1024"/>
      <c r="F46" s="1024"/>
      <c r="G46" s="1024"/>
      <c r="H46" s="1024"/>
      <c r="I46" s="1024"/>
      <c r="J46" s="1024"/>
      <c r="K46" s="1024"/>
      <c r="L46" s="1024"/>
      <c r="M46" s="1024"/>
      <c r="N46" s="1024"/>
      <c r="O46" s="1024"/>
      <c r="P46" s="1024"/>
      <c r="Q46" s="1024"/>
      <c r="R46" s="784"/>
      <c r="AY46" s="826"/>
      <c r="AZ46" s="826"/>
      <c r="BA46" s="826"/>
      <c r="BB46" s="826"/>
      <c r="BC46" s="826"/>
      <c r="BD46" s="635"/>
      <c r="BE46" s="635"/>
      <c r="BF46" s="635"/>
      <c r="BG46" s="826"/>
      <c r="BH46" s="826"/>
      <c r="BI46" s="826"/>
      <c r="BJ46" s="221"/>
    </row>
    <row r="47" spans="1:74" s="160" customFormat="1" ht="36" customHeight="1" x14ac:dyDescent="0.2">
      <c r="A47" s="159"/>
      <c r="B47" s="1024" t="s">
        <v>822</v>
      </c>
      <c r="C47" s="1024"/>
      <c r="D47" s="1024"/>
      <c r="E47" s="1024"/>
      <c r="F47" s="1024"/>
      <c r="G47" s="1024"/>
      <c r="H47" s="1024"/>
      <c r="I47" s="1024"/>
      <c r="J47" s="1024"/>
      <c r="K47" s="1024"/>
      <c r="L47" s="1024"/>
      <c r="M47" s="1024"/>
      <c r="N47" s="1024"/>
      <c r="O47" s="1024"/>
      <c r="P47" s="1024"/>
      <c r="Q47" s="1024"/>
      <c r="R47" s="784"/>
      <c r="AY47" s="826"/>
      <c r="AZ47" s="826"/>
      <c r="BA47" s="826"/>
      <c r="BB47" s="826"/>
      <c r="BC47" s="826"/>
      <c r="BD47" s="635"/>
      <c r="BE47" s="635"/>
      <c r="BF47" s="635"/>
      <c r="BG47" s="826"/>
      <c r="BH47" s="826"/>
      <c r="BI47" s="826"/>
      <c r="BJ47" s="221"/>
    </row>
    <row r="48" spans="1:74" s="160" customFormat="1" ht="12" customHeight="1" x14ac:dyDescent="0.2">
      <c r="A48" s="159"/>
      <c r="B48" s="776" t="s">
        <v>809</v>
      </c>
      <c r="C48" s="791"/>
      <c r="D48" s="791"/>
      <c r="E48" s="791"/>
      <c r="F48" s="791"/>
      <c r="G48" s="791"/>
      <c r="H48" s="791"/>
      <c r="I48" s="791"/>
      <c r="J48" s="791"/>
      <c r="K48" s="791"/>
      <c r="L48" s="791"/>
      <c r="M48" s="791"/>
      <c r="N48" s="791"/>
      <c r="O48" s="791"/>
      <c r="P48" s="791"/>
      <c r="Q48" s="791"/>
      <c r="R48" s="784"/>
      <c r="AY48" s="826"/>
      <c r="AZ48" s="826"/>
      <c r="BA48" s="826"/>
      <c r="BB48" s="826"/>
      <c r="BC48" s="826"/>
      <c r="BD48" s="635"/>
      <c r="BE48" s="635"/>
      <c r="BF48" s="635"/>
      <c r="BG48" s="826"/>
      <c r="BH48" s="826"/>
      <c r="BI48" s="826"/>
      <c r="BJ48" s="221"/>
    </row>
    <row r="49" spans="1:74" s="160" customFormat="1" ht="12" customHeight="1" x14ac:dyDescent="0.2">
      <c r="A49" s="159"/>
      <c r="B49" s="994" t="str">
        <f>Dates!$G$2</f>
        <v>EIA completed modeling and analysis for this report on Monday, March 9, 2026.</v>
      </c>
      <c r="C49" s="995"/>
      <c r="D49" s="995"/>
      <c r="E49" s="995"/>
      <c r="F49" s="995"/>
      <c r="G49" s="995"/>
      <c r="H49" s="995"/>
      <c r="I49" s="995"/>
      <c r="J49" s="995"/>
      <c r="K49" s="995"/>
      <c r="L49" s="995"/>
      <c r="M49" s="995"/>
      <c r="N49" s="995"/>
      <c r="O49" s="995"/>
      <c r="P49" s="995"/>
      <c r="Q49" s="995"/>
      <c r="R49" s="83"/>
      <c r="AY49" s="826"/>
      <c r="AZ49" s="826"/>
      <c r="BA49" s="826"/>
      <c r="BB49" s="826"/>
      <c r="BC49" s="826"/>
      <c r="BD49" s="635"/>
      <c r="BE49" s="635"/>
      <c r="BF49" s="635"/>
      <c r="BG49" s="826"/>
      <c r="BH49" s="826"/>
      <c r="BI49" s="826"/>
      <c r="BJ49" s="221"/>
    </row>
    <row r="50" spans="1:74" s="160" customFormat="1" ht="12" customHeight="1" x14ac:dyDescent="0.2">
      <c r="A50" s="159"/>
      <c r="B50" s="1009" t="s">
        <v>482</v>
      </c>
      <c r="C50" s="1010"/>
      <c r="D50" s="1010"/>
      <c r="E50" s="1010"/>
      <c r="F50" s="1010"/>
      <c r="G50" s="1010"/>
      <c r="H50" s="1010"/>
      <c r="I50" s="1010"/>
      <c r="J50" s="1010"/>
      <c r="K50" s="1010"/>
      <c r="L50" s="1010"/>
      <c r="M50" s="1010"/>
      <c r="N50" s="1010"/>
      <c r="O50" s="1010"/>
      <c r="P50" s="1010"/>
      <c r="Q50" s="1010"/>
      <c r="R50" s="83"/>
      <c r="AY50" s="826"/>
      <c r="AZ50" s="826"/>
      <c r="BA50" s="826"/>
      <c r="BB50" s="826"/>
      <c r="BC50" s="826"/>
      <c r="BD50" s="635"/>
      <c r="BE50" s="635"/>
      <c r="BF50" s="635"/>
      <c r="BG50" s="826"/>
      <c r="BH50" s="826"/>
      <c r="BI50" s="826"/>
      <c r="BJ50" s="221"/>
    </row>
    <row r="51" spans="1:74" s="160" customFormat="1" ht="12" customHeight="1" x14ac:dyDescent="0.2">
      <c r="A51" s="159"/>
      <c r="B51" s="980" t="s">
        <v>197</v>
      </c>
      <c r="C51" s="1011"/>
      <c r="D51" s="1011"/>
      <c r="E51" s="1011"/>
      <c r="F51" s="1011"/>
      <c r="G51" s="1011"/>
      <c r="H51" s="1011"/>
      <c r="I51" s="1011"/>
      <c r="J51" s="1011"/>
      <c r="K51" s="1011"/>
      <c r="L51" s="1011"/>
      <c r="M51" s="1011"/>
      <c r="N51" s="1011"/>
      <c r="O51" s="1011"/>
      <c r="P51" s="1011"/>
      <c r="Q51" s="1012"/>
      <c r="R51" s="83"/>
      <c r="AY51" s="826"/>
      <c r="AZ51" s="826"/>
      <c r="BA51" s="826"/>
      <c r="BB51" s="826"/>
      <c r="BC51" s="826"/>
      <c r="BD51" s="635"/>
      <c r="BE51" s="635"/>
      <c r="BF51" s="635"/>
      <c r="BG51" s="826"/>
      <c r="BH51" s="826"/>
      <c r="BI51" s="826"/>
      <c r="BJ51" s="221"/>
    </row>
    <row r="52" spans="1:74" s="160" customFormat="1" ht="12" customHeight="1" x14ac:dyDescent="0.2">
      <c r="A52" s="159"/>
      <c r="B52" s="980" t="s">
        <v>490</v>
      </c>
      <c r="C52" s="1012"/>
      <c r="D52" s="1012"/>
      <c r="E52" s="1012"/>
      <c r="F52" s="1012"/>
      <c r="G52" s="1012"/>
      <c r="H52" s="1012"/>
      <c r="I52" s="1012"/>
      <c r="J52" s="1012"/>
      <c r="K52" s="1012"/>
      <c r="L52" s="1012"/>
      <c r="M52" s="1012"/>
      <c r="N52" s="1012"/>
      <c r="O52" s="1012"/>
      <c r="P52" s="1012"/>
      <c r="Q52" s="1012"/>
      <c r="R52" s="83"/>
      <c r="AY52" s="826"/>
      <c r="AZ52" s="826"/>
      <c r="BA52" s="826"/>
      <c r="BB52" s="826"/>
      <c r="BC52" s="826"/>
      <c r="BD52" s="635"/>
      <c r="BE52" s="635"/>
      <c r="BF52" s="635"/>
      <c r="BG52" s="826"/>
      <c r="BH52" s="826"/>
      <c r="BI52" s="826"/>
      <c r="BJ52" s="221"/>
    </row>
    <row r="53" spans="1:74" s="160" customFormat="1" ht="12" customHeight="1" x14ac:dyDescent="0.2">
      <c r="A53" s="159"/>
      <c r="B53" s="974" t="s">
        <v>823</v>
      </c>
      <c r="C53" s="974"/>
      <c r="D53" s="974"/>
      <c r="E53" s="974"/>
      <c r="F53" s="974"/>
      <c r="G53" s="974"/>
      <c r="H53" s="974"/>
      <c r="I53" s="974"/>
      <c r="J53" s="974"/>
      <c r="K53" s="974"/>
      <c r="L53" s="974"/>
      <c r="M53" s="974"/>
      <c r="N53" s="974"/>
      <c r="O53" s="974"/>
      <c r="P53" s="974"/>
      <c r="Q53" s="974"/>
      <c r="R53" s="974"/>
      <c r="AY53" s="826"/>
      <c r="AZ53" s="826"/>
      <c r="BA53" s="826"/>
      <c r="BB53" s="826"/>
      <c r="BC53" s="826"/>
      <c r="BD53" s="635"/>
      <c r="BE53" s="635"/>
      <c r="BF53" s="635"/>
      <c r="BG53" s="826"/>
      <c r="BH53" s="826"/>
      <c r="BI53" s="826"/>
      <c r="BJ53" s="221"/>
    </row>
    <row r="54" spans="1:74" s="160" customFormat="1" ht="12" customHeight="1" x14ac:dyDescent="0.2">
      <c r="A54" s="159"/>
      <c r="B54" s="1026" t="s">
        <v>824</v>
      </c>
      <c r="C54" s="1012"/>
      <c r="D54" s="1012"/>
      <c r="E54" s="1012"/>
      <c r="F54" s="1012"/>
      <c r="G54" s="1012"/>
      <c r="H54" s="1012"/>
      <c r="I54" s="1012"/>
      <c r="J54" s="1012"/>
      <c r="K54" s="1012"/>
      <c r="L54" s="1012"/>
      <c r="M54" s="1012"/>
      <c r="N54" s="1012"/>
      <c r="O54" s="1012"/>
      <c r="P54" s="1012"/>
      <c r="Q54" s="1012"/>
      <c r="R54" s="805"/>
      <c r="AY54" s="826"/>
      <c r="AZ54" s="826"/>
      <c r="BA54" s="826"/>
      <c r="BB54" s="826"/>
      <c r="BC54" s="826"/>
      <c r="BD54" s="635"/>
      <c r="BE54" s="635"/>
      <c r="BF54" s="635"/>
      <c r="BG54" s="826"/>
      <c r="BH54" s="826"/>
      <c r="BI54" s="826"/>
      <c r="BJ54" s="221"/>
    </row>
    <row r="55" spans="1:74" s="160" customFormat="1" ht="12" customHeight="1" x14ac:dyDescent="0.2">
      <c r="A55" s="159"/>
      <c r="B55" s="1001" t="s">
        <v>825</v>
      </c>
      <c r="C55" s="1012"/>
      <c r="D55" s="1012"/>
      <c r="E55" s="1012"/>
      <c r="F55" s="1012"/>
      <c r="G55" s="1012"/>
      <c r="H55" s="1012"/>
      <c r="I55" s="1012"/>
      <c r="J55" s="1012"/>
      <c r="K55" s="1012"/>
      <c r="L55" s="1012"/>
      <c r="M55" s="1012"/>
      <c r="N55" s="1012"/>
      <c r="O55" s="1012"/>
      <c r="P55" s="1012"/>
      <c r="Q55" s="1012"/>
      <c r="R55" s="784"/>
      <c r="AY55" s="826"/>
      <c r="AZ55" s="826"/>
      <c r="BA55" s="826"/>
      <c r="BB55" s="826"/>
      <c r="BC55" s="826"/>
      <c r="BD55" s="635"/>
      <c r="BE55" s="635"/>
      <c r="BF55" s="635"/>
      <c r="BG55" s="826"/>
      <c r="BH55" s="826"/>
      <c r="BI55" s="826"/>
      <c r="BJ55" s="221"/>
    </row>
    <row r="56" spans="1:74" s="160" customFormat="1" ht="12" customHeight="1" x14ac:dyDescent="0.2">
      <c r="A56" s="159"/>
      <c r="B56" s="1022"/>
      <c r="C56" s="1025"/>
      <c r="D56" s="1025"/>
      <c r="E56" s="1025"/>
      <c r="F56" s="1025"/>
      <c r="G56" s="1025"/>
      <c r="H56" s="1025"/>
      <c r="I56" s="1025"/>
      <c r="J56" s="1025"/>
      <c r="K56" s="1025"/>
      <c r="L56" s="1025"/>
      <c r="M56" s="1025"/>
      <c r="N56" s="1025"/>
      <c r="O56" s="1025"/>
      <c r="P56" s="1025"/>
      <c r="Q56" s="976"/>
      <c r="AY56" s="826"/>
      <c r="AZ56" s="826"/>
      <c r="BA56" s="826"/>
      <c r="BB56" s="826"/>
      <c r="BC56" s="826"/>
      <c r="BD56" s="635"/>
      <c r="BE56" s="635"/>
      <c r="BF56" s="635"/>
      <c r="BG56" s="826"/>
      <c r="BH56" s="826"/>
      <c r="BI56" s="826"/>
      <c r="BJ56" s="221"/>
    </row>
    <row r="57" spans="1:74" s="160" customFormat="1" ht="12" customHeight="1" x14ac:dyDescent="0.2">
      <c r="A57" s="159"/>
      <c r="B57" s="1021"/>
      <c r="C57" s="976"/>
      <c r="D57" s="976"/>
      <c r="E57" s="976"/>
      <c r="F57" s="976"/>
      <c r="G57" s="976"/>
      <c r="H57" s="976"/>
      <c r="I57" s="976"/>
      <c r="J57" s="976"/>
      <c r="K57" s="976"/>
      <c r="L57" s="976"/>
      <c r="M57" s="976"/>
      <c r="N57" s="976"/>
      <c r="O57" s="976"/>
      <c r="P57" s="976"/>
      <c r="Q57" s="976"/>
      <c r="AY57" s="826"/>
      <c r="AZ57" s="826"/>
      <c r="BA57" s="826"/>
      <c r="BB57" s="826"/>
      <c r="BC57" s="826"/>
      <c r="BD57" s="635"/>
      <c r="BE57" s="635"/>
      <c r="BF57" s="635"/>
      <c r="BG57" s="826"/>
      <c r="BH57" s="826"/>
      <c r="BI57" s="826"/>
      <c r="BJ57" s="221"/>
    </row>
    <row r="58" spans="1:74" s="161" customFormat="1" ht="12" customHeight="1" x14ac:dyDescent="0.2">
      <c r="A58" s="158"/>
      <c r="B58" s="1022"/>
      <c r="C58" s="1023"/>
      <c r="D58" s="1023"/>
      <c r="E58" s="1023"/>
      <c r="F58" s="1023"/>
      <c r="G58" s="1023"/>
      <c r="H58" s="1023"/>
      <c r="I58" s="1023"/>
      <c r="J58" s="1023"/>
      <c r="K58" s="1023"/>
      <c r="L58" s="1023"/>
      <c r="M58" s="1023"/>
      <c r="N58" s="1023"/>
      <c r="O58" s="1023"/>
      <c r="P58" s="1023"/>
      <c r="Q58" s="976"/>
      <c r="R58" s="160"/>
      <c r="AY58" s="641"/>
      <c r="AZ58" s="641"/>
      <c r="BA58" s="641"/>
      <c r="BB58" s="641"/>
      <c r="BC58" s="641"/>
      <c r="BD58" s="639"/>
      <c r="BE58" s="639"/>
      <c r="BF58" s="639"/>
      <c r="BG58" s="641"/>
      <c r="BH58" s="641"/>
      <c r="BI58" s="641"/>
      <c r="BJ58" s="220"/>
    </row>
    <row r="59" spans="1:74" ht="12" customHeight="1" x14ac:dyDescent="0.2">
      <c r="B59" s="1020"/>
      <c r="C59" s="976"/>
      <c r="D59" s="976"/>
      <c r="E59" s="976"/>
      <c r="F59" s="976"/>
      <c r="G59" s="976"/>
      <c r="H59" s="976"/>
      <c r="I59" s="976"/>
      <c r="J59" s="976"/>
      <c r="K59" s="976"/>
      <c r="L59" s="976"/>
      <c r="M59" s="976"/>
      <c r="N59" s="976"/>
      <c r="O59" s="976"/>
      <c r="P59" s="976"/>
      <c r="Q59" s="976"/>
      <c r="R59" s="161"/>
      <c r="BK59" s="151"/>
      <c r="BL59" s="151"/>
      <c r="BM59" s="151"/>
      <c r="BN59" s="151"/>
      <c r="BO59" s="151"/>
      <c r="BP59" s="151"/>
      <c r="BQ59" s="151"/>
      <c r="BR59" s="151"/>
      <c r="BS59" s="151"/>
      <c r="BT59" s="151"/>
      <c r="BU59" s="151"/>
      <c r="BV59" s="151"/>
    </row>
    <row r="60" spans="1:74" x14ac:dyDescent="0.2">
      <c r="BK60" s="151"/>
      <c r="BL60" s="151"/>
      <c r="BM60" s="151"/>
      <c r="BN60" s="151"/>
      <c r="BO60" s="151"/>
      <c r="BP60" s="151"/>
      <c r="BQ60" s="151"/>
      <c r="BR60" s="151"/>
      <c r="BS60" s="151"/>
      <c r="BT60" s="151"/>
      <c r="BU60" s="151"/>
      <c r="BV60" s="151"/>
    </row>
    <row r="61" spans="1:74" x14ac:dyDescent="0.2">
      <c r="BK61" s="151"/>
      <c r="BL61" s="151"/>
      <c r="BM61" s="151"/>
      <c r="BN61" s="151"/>
      <c r="BO61" s="151"/>
      <c r="BP61" s="151"/>
      <c r="BQ61" s="151"/>
      <c r="BR61" s="151"/>
      <c r="BS61" s="151"/>
      <c r="BT61" s="151"/>
      <c r="BU61" s="151"/>
      <c r="BV61" s="151"/>
    </row>
    <row r="62" spans="1:74" x14ac:dyDescent="0.2">
      <c r="BK62" s="151"/>
      <c r="BL62" s="151"/>
      <c r="BM62" s="151"/>
      <c r="BN62" s="151"/>
      <c r="BO62" s="151"/>
      <c r="BP62" s="151"/>
      <c r="BQ62" s="151"/>
      <c r="BR62" s="151"/>
      <c r="BS62" s="151"/>
      <c r="BT62" s="151"/>
      <c r="BU62" s="151"/>
      <c r="BV62" s="151"/>
    </row>
    <row r="63" spans="1:74" x14ac:dyDescent="0.2">
      <c r="BK63" s="151"/>
      <c r="BL63" s="151"/>
      <c r="BM63" s="151"/>
      <c r="BN63" s="151"/>
      <c r="BO63" s="151"/>
      <c r="BP63" s="151"/>
      <c r="BQ63" s="151"/>
      <c r="BR63" s="151"/>
      <c r="BS63" s="151"/>
      <c r="BT63" s="151"/>
      <c r="BU63" s="151"/>
      <c r="BV63" s="151"/>
    </row>
    <row r="64" spans="1:74" x14ac:dyDescent="0.2">
      <c r="BK64" s="151"/>
      <c r="BL64" s="151"/>
      <c r="BM64" s="151"/>
      <c r="BN64" s="151"/>
      <c r="BO64" s="151"/>
      <c r="BP64" s="151"/>
      <c r="BQ64" s="151"/>
      <c r="BR64" s="151"/>
      <c r="BS64" s="151"/>
      <c r="BT64" s="151"/>
      <c r="BU64" s="151"/>
      <c r="BV64" s="151"/>
    </row>
    <row r="65" spans="63:74" x14ac:dyDescent="0.2">
      <c r="BK65" s="151"/>
      <c r="BL65" s="151"/>
      <c r="BM65" s="151"/>
      <c r="BN65" s="151"/>
      <c r="BO65" s="151"/>
      <c r="BP65" s="151"/>
      <c r="BQ65" s="151"/>
      <c r="BR65" s="151"/>
      <c r="BS65" s="151"/>
      <c r="BT65" s="151"/>
      <c r="BU65" s="151"/>
      <c r="BV65" s="151"/>
    </row>
    <row r="66" spans="63:74" x14ac:dyDescent="0.2">
      <c r="BK66" s="151"/>
      <c r="BL66" s="151"/>
      <c r="BM66" s="151"/>
      <c r="BN66" s="151"/>
      <c r="BO66" s="151"/>
      <c r="BP66" s="151"/>
      <c r="BQ66" s="151"/>
      <c r="BR66" s="151"/>
      <c r="BS66" s="151"/>
      <c r="BT66" s="151"/>
      <c r="BU66" s="151"/>
      <c r="BV66" s="151"/>
    </row>
    <row r="67" spans="63:74" x14ac:dyDescent="0.2">
      <c r="BK67" s="151"/>
      <c r="BL67" s="151"/>
      <c r="BM67" s="151"/>
      <c r="BN67" s="151"/>
      <c r="BO67" s="151"/>
      <c r="BP67" s="151"/>
      <c r="BQ67" s="151"/>
      <c r="BR67" s="151"/>
      <c r="BS67" s="151"/>
      <c r="BT67" s="151"/>
      <c r="BU67" s="151"/>
      <c r="BV67" s="151"/>
    </row>
    <row r="68" spans="63:74" x14ac:dyDescent="0.2">
      <c r="BK68" s="151"/>
      <c r="BL68" s="151"/>
      <c r="BM68" s="151"/>
      <c r="BN68" s="151"/>
      <c r="BO68" s="151"/>
      <c r="BP68" s="151"/>
      <c r="BQ68" s="151"/>
      <c r="BR68" s="151"/>
      <c r="BS68" s="151"/>
      <c r="BT68" s="151"/>
      <c r="BU68" s="151"/>
      <c r="BV68" s="151"/>
    </row>
    <row r="69" spans="63:74" x14ac:dyDescent="0.2">
      <c r="BK69" s="151"/>
      <c r="BL69" s="151"/>
      <c r="BM69" s="151"/>
      <c r="BN69" s="151"/>
      <c r="BO69" s="151"/>
      <c r="BP69" s="151"/>
      <c r="BQ69" s="151"/>
      <c r="BR69" s="151"/>
      <c r="BS69" s="151"/>
      <c r="BT69" s="151"/>
      <c r="BU69" s="151"/>
      <c r="BV69" s="151"/>
    </row>
    <row r="70" spans="63:74" x14ac:dyDescent="0.2">
      <c r="BK70" s="151"/>
      <c r="BL70" s="151"/>
      <c r="BM70" s="151"/>
      <c r="BN70" s="151"/>
      <c r="BO70" s="151"/>
      <c r="BP70" s="151"/>
      <c r="BQ70" s="151"/>
      <c r="BR70" s="151"/>
      <c r="BS70" s="151"/>
      <c r="BT70" s="151"/>
      <c r="BU70" s="151"/>
      <c r="BV70" s="151"/>
    </row>
    <row r="71" spans="63:74" x14ac:dyDescent="0.2">
      <c r="BK71" s="151"/>
      <c r="BL71" s="151"/>
      <c r="BM71" s="151"/>
      <c r="BN71" s="151"/>
      <c r="BO71" s="151"/>
      <c r="BP71" s="151"/>
      <c r="BQ71" s="151"/>
      <c r="BR71" s="151"/>
      <c r="BS71" s="151"/>
      <c r="BT71" s="151"/>
      <c r="BU71" s="151"/>
      <c r="BV71" s="151"/>
    </row>
    <row r="72" spans="63:74" x14ac:dyDescent="0.2">
      <c r="BK72" s="151"/>
      <c r="BL72" s="151"/>
      <c r="BM72" s="151"/>
      <c r="BN72" s="151"/>
      <c r="BO72" s="151"/>
      <c r="BP72" s="151"/>
      <c r="BQ72" s="151"/>
      <c r="BR72" s="151"/>
      <c r="BS72" s="151"/>
      <c r="BT72" s="151"/>
      <c r="BU72" s="151"/>
      <c r="BV72" s="151"/>
    </row>
    <row r="73" spans="63:74" x14ac:dyDescent="0.2">
      <c r="BK73" s="151"/>
      <c r="BL73" s="151"/>
      <c r="BM73" s="151"/>
      <c r="BN73" s="151"/>
      <c r="BO73" s="151"/>
      <c r="BP73" s="151"/>
      <c r="BQ73" s="151"/>
      <c r="BR73" s="151"/>
      <c r="BS73" s="151"/>
      <c r="BT73" s="151"/>
      <c r="BU73" s="151"/>
      <c r="BV73" s="151"/>
    </row>
    <row r="74" spans="63:74" x14ac:dyDescent="0.2">
      <c r="BK74" s="151"/>
      <c r="BL74" s="151"/>
      <c r="BM74" s="151"/>
      <c r="BN74" s="151"/>
      <c r="BO74" s="151"/>
      <c r="BP74" s="151"/>
      <c r="BQ74" s="151"/>
      <c r="BR74" s="151"/>
      <c r="BS74" s="151"/>
      <c r="BT74" s="151"/>
      <c r="BU74" s="151"/>
      <c r="BV74" s="151"/>
    </row>
    <row r="75" spans="63:74" x14ac:dyDescent="0.2">
      <c r="BK75" s="151"/>
      <c r="BL75" s="151"/>
      <c r="BM75" s="151"/>
      <c r="BN75" s="151"/>
      <c r="BO75" s="151"/>
      <c r="BP75" s="151"/>
      <c r="BQ75" s="151"/>
      <c r="BR75" s="151"/>
      <c r="BS75" s="151"/>
      <c r="BT75" s="151"/>
      <c r="BU75" s="151"/>
      <c r="BV75" s="151"/>
    </row>
    <row r="76" spans="63:74" x14ac:dyDescent="0.2">
      <c r="BK76" s="151"/>
      <c r="BL76" s="151"/>
      <c r="BM76" s="151"/>
      <c r="BN76" s="151"/>
      <c r="BO76" s="151"/>
      <c r="BP76" s="151"/>
      <c r="BQ76" s="151"/>
      <c r="BR76" s="151"/>
      <c r="BS76" s="151"/>
      <c r="BT76" s="151"/>
      <c r="BU76" s="151"/>
      <c r="BV76" s="151"/>
    </row>
    <row r="77" spans="63:74" x14ac:dyDescent="0.2">
      <c r="BK77" s="151"/>
      <c r="BL77" s="151"/>
      <c r="BM77" s="151"/>
      <c r="BN77" s="151"/>
      <c r="BO77" s="151"/>
      <c r="BP77" s="151"/>
      <c r="BQ77" s="151"/>
      <c r="BR77" s="151"/>
      <c r="BS77" s="151"/>
      <c r="BT77" s="151"/>
      <c r="BU77" s="151"/>
      <c r="BV77" s="151"/>
    </row>
    <row r="78" spans="63:74" x14ac:dyDescent="0.2">
      <c r="BK78" s="151"/>
      <c r="BL78" s="151"/>
      <c r="BM78" s="151"/>
      <c r="BN78" s="151"/>
      <c r="BO78" s="151"/>
      <c r="BP78" s="151"/>
      <c r="BQ78" s="151"/>
      <c r="BR78" s="151"/>
      <c r="BS78" s="151"/>
      <c r="BT78" s="151"/>
      <c r="BU78" s="151"/>
      <c r="BV78" s="151"/>
    </row>
    <row r="79" spans="63:74" x14ac:dyDescent="0.2">
      <c r="BK79" s="151"/>
      <c r="BL79" s="151"/>
      <c r="BM79" s="151"/>
      <c r="BN79" s="151"/>
      <c r="BO79" s="151"/>
      <c r="BP79" s="151"/>
      <c r="BQ79" s="151"/>
      <c r="BR79" s="151"/>
      <c r="BS79" s="151"/>
      <c r="BT79" s="151"/>
      <c r="BU79" s="151"/>
      <c r="BV79" s="151"/>
    </row>
    <row r="80" spans="63:74" x14ac:dyDescent="0.2">
      <c r="BK80" s="151"/>
      <c r="BL80" s="151"/>
      <c r="BM80" s="151"/>
      <c r="BN80" s="151"/>
      <c r="BO80" s="151"/>
      <c r="BP80" s="151"/>
      <c r="BQ80" s="151"/>
      <c r="BR80" s="151"/>
      <c r="BS80" s="151"/>
      <c r="BT80" s="151"/>
      <c r="BU80" s="151"/>
      <c r="BV80" s="151"/>
    </row>
    <row r="81" spans="63:74" x14ac:dyDescent="0.2">
      <c r="BK81" s="151"/>
      <c r="BL81" s="151"/>
      <c r="BM81" s="151"/>
      <c r="BN81" s="151"/>
      <c r="BO81" s="151"/>
      <c r="BP81" s="151"/>
      <c r="BQ81" s="151"/>
      <c r="BR81" s="151"/>
      <c r="BS81" s="151"/>
      <c r="BT81" s="151"/>
      <c r="BU81" s="151"/>
      <c r="BV81" s="151"/>
    </row>
    <row r="82" spans="63:74" x14ac:dyDescent="0.2">
      <c r="BK82" s="151"/>
      <c r="BL82" s="151"/>
      <c r="BM82" s="151"/>
      <c r="BN82" s="151"/>
      <c r="BO82" s="151"/>
      <c r="BP82" s="151"/>
      <c r="BQ82" s="151"/>
      <c r="BR82" s="151"/>
      <c r="BS82" s="151"/>
      <c r="BT82" s="151"/>
      <c r="BU82" s="151"/>
      <c r="BV82" s="151"/>
    </row>
    <row r="83" spans="63:74" x14ac:dyDescent="0.2">
      <c r="BK83" s="151"/>
      <c r="BL83" s="151"/>
      <c r="BM83" s="151"/>
      <c r="BN83" s="151"/>
      <c r="BO83" s="151"/>
      <c r="BP83" s="151"/>
      <c r="BQ83" s="151"/>
      <c r="BR83" s="151"/>
      <c r="BS83" s="151"/>
      <c r="BT83" s="151"/>
      <c r="BU83" s="151"/>
      <c r="BV83" s="151"/>
    </row>
    <row r="84" spans="63:74" x14ac:dyDescent="0.2">
      <c r="BK84" s="151"/>
      <c r="BL84" s="151"/>
      <c r="BM84" s="151"/>
      <c r="BN84" s="151"/>
      <c r="BO84" s="151"/>
      <c r="BP84" s="151"/>
      <c r="BQ84" s="151"/>
      <c r="BR84" s="151"/>
      <c r="BS84" s="151"/>
      <c r="BT84" s="151"/>
      <c r="BU84" s="151"/>
      <c r="BV84" s="151"/>
    </row>
    <row r="85" spans="63:74" x14ac:dyDescent="0.2">
      <c r="BK85" s="151"/>
      <c r="BL85" s="151"/>
      <c r="BM85" s="151"/>
      <c r="BN85" s="151"/>
      <c r="BO85" s="151"/>
      <c r="BP85" s="151"/>
      <c r="BQ85" s="151"/>
      <c r="BR85" s="151"/>
      <c r="BS85" s="151"/>
      <c r="BT85" s="151"/>
      <c r="BU85" s="151"/>
      <c r="BV85" s="151"/>
    </row>
    <row r="86" spans="63:74" x14ac:dyDescent="0.2">
      <c r="BK86" s="151"/>
      <c r="BL86" s="151"/>
      <c r="BM86" s="151"/>
      <c r="BN86" s="151"/>
      <c r="BO86" s="151"/>
      <c r="BP86" s="151"/>
      <c r="BQ86" s="151"/>
      <c r="BR86" s="151"/>
      <c r="BS86" s="151"/>
      <c r="BT86" s="151"/>
      <c r="BU86" s="151"/>
      <c r="BV86" s="151"/>
    </row>
    <row r="87" spans="63:74" x14ac:dyDescent="0.2">
      <c r="BK87" s="151"/>
      <c r="BL87" s="151"/>
      <c r="BM87" s="151"/>
      <c r="BN87" s="151"/>
      <c r="BO87" s="151"/>
      <c r="BP87" s="151"/>
      <c r="BQ87" s="151"/>
      <c r="BR87" s="151"/>
      <c r="BS87" s="151"/>
      <c r="BT87" s="151"/>
      <c r="BU87" s="151"/>
      <c r="BV87" s="151"/>
    </row>
    <row r="88" spans="63:74" x14ac:dyDescent="0.2">
      <c r="BK88" s="151"/>
      <c r="BL88" s="151"/>
      <c r="BM88" s="151"/>
      <c r="BN88" s="151"/>
      <c r="BO88" s="151"/>
      <c r="BP88" s="151"/>
      <c r="BQ88" s="151"/>
      <c r="BR88" s="151"/>
      <c r="BS88" s="151"/>
      <c r="BT88" s="151"/>
      <c r="BU88" s="151"/>
      <c r="BV88" s="151"/>
    </row>
    <row r="89" spans="63:74" x14ac:dyDescent="0.2">
      <c r="BK89" s="151"/>
      <c r="BL89" s="151"/>
      <c r="BM89" s="151"/>
      <c r="BN89" s="151"/>
      <c r="BO89" s="151"/>
      <c r="BP89" s="151"/>
      <c r="BQ89" s="151"/>
      <c r="BR89" s="151"/>
      <c r="BS89" s="151"/>
      <c r="BT89" s="151"/>
      <c r="BU89" s="151"/>
      <c r="BV89" s="151"/>
    </row>
    <row r="90" spans="63:74" x14ac:dyDescent="0.2">
      <c r="BK90" s="151"/>
      <c r="BL90" s="151"/>
      <c r="BM90" s="151"/>
      <c r="BN90" s="151"/>
      <c r="BO90" s="151"/>
      <c r="BP90" s="151"/>
      <c r="BQ90" s="151"/>
      <c r="BR90" s="151"/>
      <c r="BS90" s="151"/>
      <c r="BT90" s="151"/>
      <c r="BU90" s="151"/>
      <c r="BV90" s="151"/>
    </row>
    <row r="91" spans="63:74" x14ac:dyDescent="0.2">
      <c r="BK91" s="151"/>
      <c r="BL91" s="151"/>
      <c r="BM91" s="151"/>
      <c r="BN91" s="151"/>
      <c r="BO91" s="151"/>
      <c r="BP91" s="151"/>
      <c r="BQ91" s="151"/>
      <c r="BR91" s="151"/>
      <c r="BS91" s="151"/>
      <c r="BT91" s="151"/>
      <c r="BU91" s="151"/>
      <c r="BV91" s="151"/>
    </row>
    <row r="92" spans="63:74" x14ac:dyDescent="0.2">
      <c r="BK92" s="151"/>
      <c r="BL92" s="151"/>
      <c r="BM92" s="151"/>
      <c r="BN92" s="151"/>
      <c r="BO92" s="151"/>
      <c r="BP92" s="151"/>
      <c r="BQ92" s="151"/>
      <c r="BR92" s="151"/>
      <c r="BS92" s="151"/>
      <c r="BT92" s="151"/>
      <c r="BU92" s="151"/>
      <c r="BV92" s="151"/>
    </row>
    <row r="93" spans="63:74" x14ac:dyDescent="0.2">
      <c r="BK93" s="151"/>
      <c r="BL93" s="151"/>
      <c r="BM93" s="151"/>
      <c r="BN93" s="151"/>
      <c r="BO93" s="151"/>
      <c r="BP93" s="151"/>
      <c r="BQ93" s="151"/>
      <c r="BR93" s="151"/>
      <c r="BS93" s="151"/>
      <c r="BT93" s="151"/>
      <c r="BU93" s="151"/>
      <c r="BV93" s="151"/>
    </row>
    <row r="94" spans="63:74" x14ac:dyDescent="0.2">
      <c r="BK94" s="151"/>
      <c r="BL94" s="151"/>
      <c r="BM94" s="151"/>
      <c r="BN94" s="151"/>
      <c r="BO94" s="151"/>
      <c r="BP94" s="151"/>
      <c r="BQ94" s="151"/>
      <c r="BR94" s="151"/>
      <c r="BS94" s="151"/>
      <c r="BT94" s="151"/>
      <c r="BU94" s="151"/>
      <c r="BV94" s="151"/>
    </row>
    <row r="95" spans="63:74" x14ac:dyDescent="0.2">
      <c r="BK95" s="151"/>
      <c r="BL95" s="151"/>
      <c r="BM95" s="151"/>
      <c r="BN95" s="151"/>
      <c r="BO95" s="151"/>
      <c r="BP95" s="151"/>
      <c r="BQ95" s="151"/>
      <c r="BR95" s="151"/>
      <c r="BS95" s="151"/>
      <c r="BT95" s="151"/>
      <c r="BU95" s="151"/>
      <c r="BV95" s="151"/>
    </row>
    <row r="96" spans="63:74" x14ac:dyDescent="0.2">
      <c r="BK96" s="151"/>
      <c r="BL96" s="151"/>
      <c r="BM96" s="151"/>
      <c r="BN96" s="151"/>
      <c r="BO96" s="151"/>
      <c r="BP96" s="151"/>
      <c r="BQ96" s="151"/>
      <c r="BR96" s="151"/>
      <c r="BS96" s="151"/>
      <c r="BT96" s="151"/>
      <c r="BU96" s="151"/>
      <c r="BV96" s="151"/>
    </row>
    <row r="97" spans="63:74" x14ac:dyDescent="0.2">
      <c r="BK97" s="151"/>
      <c r="BL97" s="151"/>
      <c r="BM97" s="151"/>
      <c r="BN97" s="151"/>
      <c r="BO97" s="151"/>
      <c r="BP97" s="151"/>
      <c r="BQ97" s="151"/>
      <c r="BR97" s="151"/>
      <c r="BS97" s="151"/>
      <c r="BT97" s="151"/>
      <c r="BU97" s="151"/>
      <c r="BV97" s="151"/>
    </row>
    <row r="98" spans="63:74" x14ac:dyDescent="0.2">
      <c r="BK98" s="151"/>
      <c r="BL98" s="151"/>
      <c r="BM98" s="151"/>
      <c r="BN98" s="151"/>
      <c r="BO98" s="151"/>
      <c r="BP98" s="151"/>
      <c r="BQ98" s="151"/>
      <c r="BR98" s="151"/>
      <c r="BS98" s="151"/>
      <c r="BT98" s="151"/>
      <c r="BU98" s="151"/>
      <c r="BV98" s="151"/>
    </row>
    <row r="99" spans="63:74" x14ac:dyDescent="0.2">
      <c r="BK99" s="151"/>
      <c r="BL99" s="151"/>
      <c r="BM99" s="151"/>
      <c r="BN99" s="151"/>
      <c r="BO99" s="151"/>
      <c r="BP99" s="151"/>
      <c r="BQ99" s="151"/>
      <c r="BR99" s="151"/>
      <c r="BS99" s="151"/>
      <c r="BT99" s="151"/>
      <c r="BU99" s="151"/>
      <c r="BV99" s="151"/>
    </row>
    <row r="100" spans="63:74" x14ac:dyDescent="0.2">
      <c r="BK100" s="151"/>
      <c r="BL100" s="151"/>
      <c r="BM100" s="151"/>
      <c r="BN100" s="151"/>
      <c r="BO100" s="151"/>
      <c r="BP100" s="151"/>
      <c r="BQ100" s="151"/>
      <c r="BR100" s="151"/>
      <c r="BS100" s="151"/>
      <c r="BT100" s="151"/>
      <c r="BU100" s="151"/>
      <c r="BV100" s="151"/>
    </row>
    <row r="101" spans="63:74" x14ac:dyDescent="0.2">
      <c r="BK101" s="151"/>
      <c r="BL101" s="151"/>
      <c r="BM101" s="151"/>
      <c r="BN101" s="151"/>
      <c r="BO101" s="151"/>
      <c r="BP101" s="151"/>
      <c r="BQ101" s="151"/>
      <c r="BR101" s="151"/>
      <c r="BS101" s="151"/>
      <c r="BT101" s="151"/>
      <c r="BU101" s="151"/>
      <c r="BV101" s="151"/>
    </row>
    <row r="102" spans="63:74" x14ac:dyDescent="0.2">
      <c r="BK102" s="151"/>
      <c r="BL102" s="151"/>
      <c r="BM102" s="151"/>
      <c r="BN102" s="151"/>
      <c r="BO102" s="151"/>
      <c r="BP102" s="151"/>
      <c r="BQ102" s="151"/>
      <c r="BR102" s="151"/>
      <c r="BS102" s="151"/>
      <c r="BT102" s="151"/>
      <c r="BU102" s="151"/>
      <c r="BV102" s="151"/>
    </row>
    <row r="103" spans="63:74" x14ac:dyDescent="0.2">
      <c r="BK103" s="151"/>
      <c r="BL103" s="151"/>
      <c r="BM103" s="151"/>
      <c r="BN103" s="151"/>
      <c r="BO103" s="151"/>
      <c r="BP103" s="151"/>
      <c r="BQ103" s="151"/>
      <c r="BR103" s="151"/>
      <c r="BS103" s="151"/>
      <c r="BT103" s="151"/>
      <c r="BU103" s="151"/>
      <c r="BV103" s="151"/>
    </row>
    <row r="104" spans="63:74" x14ac:dyDescent="0.2">
      <c r="BK104" s="151"/>
      <c r="BL104" s="151"/>
      <c r="BM104" s="151"/>
      <c r="BN104" s="151"/>
      <c r="BO104" s="151"/>
      <c r="BP104" s="151"/>
      <c r="BQ104" s="151"/>
      <c r="BR104" s="151"/>
      <c r="BS104" s="151"/>
      <c r="BT104" s="151"/>
      <c r="BU104" s="151"/>
      <c r="BV104" s="151"/>
    </row>
    <row r="105" spans="63:74" x14ac:dyDescent="0.2">
      <c r="BK105" s="151"/>
      <c r="BL105" s="151"/>
      <c r="BM105" s="151"/>
      <c r="BN105" s="151"/>
      <c r="BO105" s="151"/>
      <c r="BP105" s="151"/>
      <c r="BQ105" s="151"/>
      <c r="BR105" s="151"/>
      <c r="BS105" s="151"/>
      <c r="BT105" s="151"/>
      <c r="BU105" s="151"/>
      <c r="BV105" s="151"/>
    </row>
    <row r="106" spans="63:74" x14ac:dyDescent="0.2">
      <c r="BK106" s="151"/>
      <c r="BL106" s="151"/>
      <c r="BM106" s="151"/>
      <c r="BN106" s="151"/>
      <c r="BO106" s="151"/>
      <c r="BP106" s="151"/>
      <c r="BQ106" s="151"/>
      <c r="BR106" s="151"/>
      <c r="BS106" s="151"/>
      <c r="BT106" s="151"/>
      <c r="BU106" s="151"/>
      <c r="BV106" s="151"/>
    </row>
    <row r="107" spans="63:74" x14ac:dyDescent="0.2">
      <c r="BK107" s="151"/>
      <c r="BL107" s="151"/>
      <c r="BM107" s="151"/>
      <c r="BN107" s="151"/>
      <c r="BO107" s="151"/>
      <c r="BP107" s="151"/>
      <c r="BQ107" s="151"/>
      <c r="BR107" s="151"/>
      <c r="BS107" s="151"/>
      <c r="BT107" s="151"/>
      <c r="BU107" s="151"/>
      <c r="BV107" s="151"/>
    </row>
    <row r="108" spans="63:74" x14ac:dyDescent="0.2">
      <c r="BK108" s="151"/>
      <c r="BL108" s="151"/>
      <c r="BM108" s="151"/>
      <c r="BN108" s="151"/>
      <c r="BO108" s="151"/>
      <c r="BP108" s="151"/>
      <c r="BQ108" s="151"/>
      <c r="BR108" s="151"/>
      <c r="BS108" s="151"/>
      <c r="BT108" s="151"/>
      <c r="BU108" s="151"/>
      <c r="BV108" s="151"/>
    </row>
    <row r="109" spans="63:74" x14ac:dyDescent="0.2">
      <c r="BK109" s="151"/>
      <c r="BL109" s="151"/>
      <c r="BM109" s="151"/>
      <c r="BN109" s="151"/>
      <c r="BO109" s="151"/>
      <c r="BP109" s="151"/>
      <c r="BQ109" s="151"/>
      <c r="BR109" s="151"/>
      <c r="BS109" s="151"/>
      <c r="BT109" s="151"/>
      <c r="BU109" s="151"/>
      <c r="BV109" s="151"/>
    </row>
    <row r="110" spans="63:74" x14ac:dyDescent="0.2">
      <c r="BK110" s="151"/>
      <c r="BL110" s="151"/>
      <c r="BM110" s="151"/>
      <c r="BN110" s="151"/>
      <c r="BO110" s="151"/>
      <c r="BP110" s="151"/>
      <c r="BQ110" s="151"/>
      <c r="BR110" s="151"/>
      <c r="BS110" s="151"/>
      <c r="BT110" s="151"/>
      <c r="BU110" s="151"/>
      <c r="BV110" s="151"/>
    </row>
    <row r="111" spans="63:74" x14ac:dyDescent="0.2">
      <c r="BK111" s="151"/>
      <c r="BL111" s="151"/>
      <c r="BM111" s="151"/>
      <c r="BN111" s="151"/>
      <c r="BO111" s="151"/>
      <c r="BP111" s="151"/>
      <c r="BQ111" s="151"/>
      <c r="BR111" s="151"/>
      <c r="BS111" s="151"/>
      <c r="BT111" s="151"/>
      <c r="BU111" s="151"/>
      <c r="BV111" s="151"/>
    </row>
    <row r="112" spans="63:74" x14ac:dyDescent="0.2">
      <c r="BK112" s="151"/>
      <c r="BL112" s="151"/>
      <c r="BM112" s="151"/>
      <c r="BN112" s="151"/>
      <c r="BO112" s="151"/>
      <c r="BP112" s="151"/>
      <c r="BQ112" s="151"/>
      <c r="BR112" s="151"/>
      <c r="BS112" s="151"/>
      <c r="BT112" s="151"/>
      <c r="BU112" s="151"/>
      <c r="BV112" s="151"/>
    </row>
    <row r="113" spans="63:74" x14ac:dyDescent="0.2">
      <c r="BK113" s="151"/>
      <c r="BL113" s="151"/>
      <c r="BM113" s="151"/>
      <c r="BN113" s="151"/>
      <c r="BO113" s="151"/>
      <c r="BP113" s="151"/>
      <c r="BQ113" s="151"/>
      <c r="BR113" s="151"/>
      <c r="BS113" s="151"/>
      <c r="BT113" s="151"/>
      <c r="BU113" s="151"/>
      <c r="BV113" s="151"/>
    </row>
    <row r="114" spans="63:74" x14ac:dyDescent="0.2">
      <c r="BK114" s="151"/>
      <c r="BL114" s="151"/>
      <c r="BM114" s="151"/>
      <c r="BN114" s="151"/>
      <c r="BO114" s="151"/>
      <c r="BP114" s="151"/>
      <c r="BQ114" s="151"/>
      <c r="BR114" s="151"/>
      <c r="BS114" s="151"/>
      <c r="BT114" s="151"/>
      <c r="BU114" s="151"/>
      <c r="BV114" s="151"/>
    </row>
    <row r="115" spans="63:74" x14ac:dyDescent="0.2">
      <c r="BK115" s="151"/>
      <c r="BL115" s="151"/>
      <c r="BM115" s="151"/>
      <c r="BN115" s="151"/>
      <c r="BO115" s="151"/>
      <c r="BP115" s="151"/>
      <c r="BQ115" s="151"/>
      <c r="BR115" s="151"/>
      <c r="BS115" s="151"/>
      <c r="BT115" s="151"/>
      <c r="BU115" s="151"/>
      <c r="BV115" s="151"/>
    </row>
    <row r="116" spans="63:74" x14ac:dyDescent="0.2">
      <c r="BK116" s="151"/>
      <c r="BL116" s="151"/>
      <c r="BM116" s="151"/>
      <c r="BN116" s="151"/>
      <c r="BO116" s="151"/>
      <c r="BP116" s="151"/>
      <c r="BQ116" s="151"/>
      <c r="BR116" s="151"/>
      <c r="BS116" s="151"/>
      <c r="BT116" s="151"/>
      <c r="BU116" s="151"/>
      <c r="BV116" s="151"/>
    </row>
    <row r="117" spans="63:74" x14ac:dyDescent="0.2">
      <c r="BK117" s="151"/>
      <c r="BL117" s="151"/>
      <c r="BM117" s="151"/>
      <c r="BN117" s="151"/>
      <c r="BO117" s="151"/>
      <c r="BP117" s="151"/>
      <c r="BQ117" s="151"/>
      <c r="BR117" s="151"/>
      <c r="BS117" s="151"/>
      <c r="BT117" s="151"/>
      <c r="BU117" s="151"/>
      <c r="BV117" s="151"/>
    </row>
    <row r="118" spans="63:74" x14ac:dyDescent="0.2">
      <c r="BK118" s="151"/>
      <c r="BL118" s="151"/>
      <c r="BM118" s="151"/>
      <c r="BN118" s="151"/>
      <c r="BO118" s="151"/>
      <c r="BP118" s="151"/>
      <c r="BQ118" s="151"/>
      <c r="BR118" s="151"/>
      <c r="BS118" s="151"/>
      <c r="BT118" s="151"/>
      <c r="BU118" s="151"/>
      <c r="BV118" s="151"/>
    </row>
    <row r="119" spans="63:74" x14ac:dyDescent="0.2">
      <c r="BK119" s="151"/>
      <c r="BL119" s="151"/>
      <c r="BM119" s="151"/>
      <c r="BN119" s="151"/>
      <c r="BO119" s="151"/>
      <c r="BP119" s="151"/>
      <c r="BQ119" s="151"/>
      <c r="BR119" s="151"/>
      <c r="BS119" s="151"/>
      <c r="BT119" s="151"/>
      <c r="BU119" s="151"/>
      <c r="BV119" s="151"/>
    </row>
    <row r="120" spans="63:74" x14ac:dyDescent="0.2">
      <c r="BK120" s="151"/>
      <c r="BL120" s="151"/>
      <c r="BM120" s="151"/>
      <c r="BN120" s="151"/>
      <c r="BO120" s="151"/>
      <c r="BP120" s="151"/>
      <c r="BQ120" s="151"/>
      <c r="BR120" s="151"/>
      <c r="BS120" s="151"/>
      <c r="BT120" s="151"/>
      <c r="BU120" s="151"/>
      <c r="BV120" s="151"/>
    </row>
    <row r="121" spans="63:74" x14ac:dyDescent="0.2">
      <c r="BK121" s="151"/>
      <c r="BL121" s="151"/>
      <c r="BM121" s="151"/>
      <c r="BN121" s="151"/>
      <c r="BO121" s="151"/>
      <c r="BP121" s="151"/>
      <c r="BQ121" s="151"/>
      <c r="BR121" s="151"/>
      <c r="BS121" s="151"/>
      <c r="BT121" s="151"/>
      <c r="BU121" s="151"/>
      <c r="BV121" s="151"/>
    </row>
    <row r="122" spans="63:74" x14ac:dyDescent="0.2">
      <c r="BK122" s="151"/>
      <c r="BL122" s="151"/>
      <c r="BM122" s="151"/>
      <c r="BN122" s="151"/>
      <c r="BO122" s="151"/>
      <c r="BP122" s="151"/>
      <c r="BQ122" s="151"/>
      <c r="BR122" s="151"/>
      <c r="BS122" s="151"/>
      <c r="BT122" s="151"/>
      <c r="BU122" s="151"/>
      <c r="BV122" s="151"/>
    </row>
    <row r="123" spans="63:74" x14ac:dyDescent="0.2">
      <c r="BK123" s="151"/>
      <c r="BL123" s="151"/>
      <c r="BM123" s="151"/>
      <c r="BN123" s="151"/>
      <c r="BO123" s="151"/>
      <c r="BP123" s="151"/>
      <c r="BQ123" s="151"/>
      <c r="BR123" s="151"/>
      <c r="BS123" s="151"/>
      <c r="BT123" s="151"/>
      <c r="BU123" s="151"/>
      <c r="BV123" s="151"/>
    </row>
    <row r="124" spans="63:74" x14ac:dyDescent="0.2">
      <c r="BK124" s="151"/>
      <c r="BL124" s="151"/>
      <c r="BM124" s="151"/>
      <c r="BN124" s="151"/>
      <c r="BO124" s="151"/>
      <c r="BP124" s="151"/>
      <c r="BQ124" s="151"/>
      <c r="BR124" s="151"/>
      <c r="BS124" s="151"/>
      <c r="BT124" s="151"/>
      <c r="BU124" s="151"/>
      <c r="BV124" s="151"/>
    </row>
    <row r="125" spans="63:74" x14ac:dyDescent="0.2">
      <c r="BK125" s="151"/>
      <c r="BL125" s="151"/>
      <c r="BM125" s="151"/>
      <c r="BN125" s="151"/>
      <c r="BO125" s="151"/>
      <c r="BP125" s="151"/>
      <c r="BQ125" s="151"/>
      <c r="BR125" s="151"/>
      <c r="BS125" s="151"/>
      <c r="BT125" s="151"/>
      <c r="BU125" s="151"/>
      <c r="BV125" s="151"/>
    </row>
    <row r="126" spans="63:74" x14ac:dyDescent="0.2">
      <c r="BK126" s="151"/>
      <c r="BL126" s="151"/>
      <c r="BM126" s="151"/>
      <c r="BN126" s="151"/>
      <c r="BO126" s="151"/>
      <c r="BP126" s="151"/>
      <c r="BQ126" s="151"/>
      <c r="BR126" s="151"/>
      <c r="BS126" s="151"/>
      <c r="BT126" s="151"/>
      <c r="BU126" s="151"/>
      <c r="BV126" s="151"/>
    </row>
    <row r="127" spans="63:74" x14ac:dyDescent="0.2">
      <c r="BK127" s="151"/>
      <c r="BL127" s="151"/>
      <c r="BM127" s="151"/>
      <c r="BN127" s="151"/>
      <c r="BO127" s="151"/>
      <c r="BP127" s="151"/>
      <c r="BQ127" s="151"/>
      <c r="BR127" s="151"/>
      <c r="BS127" s="151"/>
      <c r="BT127" s="151"/>
      <c r="BU127" s="151"/>
      <c r="BV127" s="151"/>
    </row>
    <row r="128" spans="63:74" x14ac:dyDescent="0.2">
      <c r="BK128" s="151"/>
      <c r="BL128" s="151"/>
      <c r="BM128" s="151"/>
      <c r="BN128" s="151"/>
      <c r="BO128" s="151"/>
      <c r="BP128" s="151"/>
      <c r="BQ128" s="151"/>
      <c r="BR128" s="151"/>
      <c r="BS128" s="151"/>
      <c r="BT128" s="151"/>
      <c r="BU128" s="151"/>
      <c r="BV128" s="151"/>
    </row>
    <row r="129" spans="63:74" x14ac:dyDescent="0.2">
      <c r="BK129" s="151"/>
      <c r="BL129" s="151"/>
      <c r="BM129" s="151"/>
      <c r="BN129" s="151"/>
      <c r="BO129" s="151"/>
      <c r="BP129" s="151"/>
      <c r="BQ129" s="151"/>
      <c r="BR129" s="151"/>
      <c r="BS129" s="151"/>
      <c r="BT129" s="151"/>
      <c r="BU129" s="151"/>
      <c r="BV129" s="151"/>
    </row>
    <row r="130" spans="63:74" x14ac:dyDescent="0.2">
      <c r="BK130" s="151"/>
      <c r="BL130" s="151"/>
      <c r="BM130" s="151"/>
      <c r="BN130" s="151"/>
      <c r="BO130" s="151"/>
      <c r="BP130" s="151"/>
      <c r="BQ130" s="151"/>
      <c r="BR130" s="151"/>
      <c r="BS130" s="151"/>
      <c r="BT130" s="151"/>
      <c r="BU130" s="151"/>
      <c r="BV130" s="151"/>
    </row>
    <row r="131" spans="63:74" x14ac:dyDescent="0.2">
      <c r="BK131" s="151"/>
      <c r="BL131" s="151"/>
      <c r="BM131" s="151"/>
      <c r="BN131" s="151"/>
      <c r="BO131" s="151"/>
      <c r="BP131" s="151"/>
      <c r="BQ131" s="151"/>
      <c r="BR131" s="151"/>
      <c r="BS131" s="151"/>
      <c r="BT131" s="151"/>
      <c r="BU131" s="151"/>
      <c r="BV131" s="151"/>
    </row>
    <row r="132" spans="63:74" x14ac:dyDescent="0.2">
      <c r="BK132" s="151"/>
      <c r="BL132" s="151"/>
      <c r="BM132" s="151"/>
      <c r="BN132" s="151"/>
      <c r="BO132" s="151"/>
      <c r="BP132" s="151"/>
      <c r="BQ132" s="151"/>
      <c r="BR132" s="151"/>
      <c r="BS132" s="151"/>
      <c r="BT132" s="151"/>
      <c r="BU132" s="151"/>
      <c r="BV132" s="151"/>
    </row>
    <row r="133" spans="63:74" x14ac:dyDescent="0.2">
      <c r="BK133" s="151"/>
      <c r="BL133" s="151"/>
      <c r="BM133" s="151"/>
      <c r="BN133" s="151"/>
      <c r="BO133" s="151"/>
      <c r="BP133" s="151"/>
      <c r="BQ133" s="151"/>
      <c r="BR133" s="151"/>
      <c r="BS133" s="151"/>
      <c r="BT133" s="151"/>
      <c r="BU133" s="151"/>
      <c r="BV133" s="151"/>
    </row>
  </sheetData>
  <mergeCells count="23">
    <mergeCell ref="B59:Q59"/>
    <mergeCell ref="B57:Q57"/>
    <mergeCell ref="B58:Q58"/>
    <mergeCell ref="B45:Q45"/>
    <mergeCell ref="B46:Q46"/>
    <mergeCell ref="B47:Q47"/>
    <mergeCell ref="B56:Q56"/>
    <mergeCell ref="B55:Q55"/>
    <mergeCell ref="B54:Q54"/>
    <mergeCell ref="B53:R53"/>
    <mergeCell ref="AM3:AX3"/>
    <mergeCell ref="AY3:BJ3"/>
    <mergeCell ref="BK3:BV3"/>
    <mergeCell ref="B1:AL1"/>
    <mergeCell ref="C3:N3"/>
    <mergeCell ref="O3:Z3"/>
    <mergeCell ref="AA3:AL3"/>
    <mergeCell ref="A1:A2"/>
    <mergeCell ref="B49:Q49"/>
    <mergeCell ref="B50:Q50"/>
    <mergeCell ref="B51:Q51"/>
    <mergeCell ref="B52:Q52"/>
    <mergeCell ref="B44:Q44"/>
  </mergeCells>
  <phoneticPr fontId="4" type="noConversion"/>
  <hyperlinks>
    <hyperlink ref="A1:A2" location="Contents!A1" display="Table of Contents" xr:uid="{00000000-0004-0000-0400-000000000000}"/>
  </hyperlinks>
  <pageMargins left="0.25" right="0.25" top="0.25" bottom="0.25" header="0.5" footer="0.5"/>
  <pageSetup scale="83"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21">
    <pageSetUpPr fitToPage="1"/>
  </sheetPr>
  <dimension ref="A1:BV136"/>
  <sheetViews>
    <sheetView zoomScaleNormal="100" workbookViewId="0">
      <pane xSplit="2" ySplit="4" topLeftCell="AQ14" activePane="bottomRight" state="frozen"/>
      <selection activeCell="BF63" sqref="BF63"/>
      <selection pane="topRight" activeCell="BF63" sqref="BF63"/>
      <selection pane="bottomLeft" activeCell="BF63" sqref="BF63"/>
      <selection pane="bottomRight" activeCell="B45" sqref="B45:Q45"/>
    </sheetView>
  </sheetViews>
  <sheetFormatPr defaultColWidth="8.5703125" defaultRowHeight="11.25" x14ac:dyDescent="0.2"/>
  <cols>
    <col min="1" max="1" width="11.5703125" style="89" customWidth="1"/>
    <col min="2" max="2" width="42.5703125" style="83" customWidth="1"/>
    <col min="3" max="50" width="6.5703125" style="83" customWidth="1"/>
    <col min="51" max="55" width="6.5703125" style="640" customWidth="1"/>
    <col min="56" max="58" width="6.5703125" style="637" customWidth="1"/>
    <col min="59" max="61" width="6.5703125" style="640" customWidth="1"/>
    <col min="62" max="62" width="6.5703125" style="195" customWidth="1"/>
    <col min="63" max="74" width="6.5703125" style="83" customWidth="1"/>
    <col min="75" max="16384" width="8.5703125" style="83"/>
  </cols>
  <sheetData>
    <row r="1" spans="1:74" ht="13.35" customHeight="1" x14ac:dyDescent="0.2">
      <c r="A1" s="996" t="s">
        <v>478</v>
      </c>
      <c r="B1" s="1014" t="s">
        <v>890</v>
      </c>
      <c r="C1" s="995"/>
      <c r="D1" s="995"/>
      <c r="E1" s="995"/>
      <c r="F1" s="995"/>
      <c r="G1" s="995"/>
      <c r="H1" s="995"/>
      <c r="I1" s="995"/>
      <c r="J1" s="995"/>
      <c r="K1" s="995"/>
      <c r="L1" s="995"/>
      <c r="M1" s="995"/>
      <c r="N1" s="995"/>
      <c r="O1" s="995"/>
      <c r="P1" s="995"/>
      <c r="Q1" s="995"/>
      <c r="R1" s="995"/>
      <c r="S1" s="995"/>
      <c r="T1" s="995"/>
      <c r="U1" s="995"/>
      <c r="V1" s="995"/>
      <c r="W1" s="995"/>
      <c r="X1" s="995"/>
      <c r="Y1" s="995"/>
      <c r="Z1" s="995"/>
      <c r="AA1" s="995"/>
      <c r="AB1" s="995"/>
      <c r="AC1" s="995"/>
      <c r="AD1" s="995"/>
      <c r="AE1" s="995"/>
      <c r="AF1" s="995"/>
      <c r="AG1" s="995"/>
      <c r="AH1" s="995"/>
      <c r="AI1" s="995"/>
      <c r="AJ1" s="995"/>
      <c r="AK1" s="995"/>
      <c r="AL1" s="995"/>
    </row>
    <row r="2" spans="1:74" ht="12.75" x14ac:dyDescent="0.2">
      <c r="A2" s="997"/>
      <c r="B2" s="222" t="str">
        <f>"U.S. Energy Information Administration  |  Short-Term Energy Outlook  - "&amp;Dates!D1</f>
        <v>U.S. Energy Information Administration  |  Short-Term Energy Outlook  - March 2026</v>
      </c>
      <c r="C2" s="223"/>
      <c r="D2" s="223"/>
      <c r="E2" s="223"/>
      <c r="F2" s="223"/>
      <c r="G2" s="297"/>
      <c r="H2" s="297"/>
      <c r="I2" s="297"/>
      <c r="J2" s="297"/>
      <c r="K2" s="297"/>
      <c r="L2" s="297"/>
      <c r="M2" s="297"/>
      <c r="N2" s="297"/>
      <c r="O2" s="297"/>
      <c r="P2" s="297"/>
      <c r="Q2" s="297"/>
      <c r="R2" s="297"/>
      <c r="S2" s="297"/>
      <c r="T2" s="297"/>
      <c r="U2" s="297"/>
      <c r="V2" s="297"/>
      <c r="W2" s="297"/>
      <c r="X2" s="297"/>
      <c r="Y2" s="297"/>
      <c r="Z2" s="297"/>
      <c r="AA2" s="297"/>
      <c r="AB2" s="297"/>
      <c r="AC2" s="297"/>
      <c r="AD2" s="297"/>
      <c r="AE2" s="297"/>
      <c r="AF2" s="297"/>
      <c r="AG2" s="297"/>
      <c r="AH2" s="297"/>
      <c r="AI2" s="297"/>
      <c r="AJ2" s="297"/>
      <c r="AK2" s="223"/>
      <c r="AL2" s="223"/>
    </row>
    <row r="3" spans="1:74" s="7" customFormat="1" ht="12.75" x14ac:dyDescent="0.2">
      <c r="A3" s="316" t="s">
        <v>760</v>
      </c>
      <c r="B3" s="308"/>
      <c r="C3" s="999">
        <f>Dates!D3</f>
        <v>2022</v>
      </c>
      <c r="D3" s="991"/>
      <c r="E3" s="991"/>
      <c r="F3" s="991"/>
      <c r="G3" s="991"/>
      <c r="H3" s="991"/>
      <c r="I3" s="991"/>
      <c r="J3" s="991"/>
      <c r="K3" s="991"/>
      <c r="L3" s="991"/>
      <c r="M3" s="991"/>
      <c r="N3" s="992"/>
      <c r="O3" s="999">
        <f>C3+1</f>
        <v>2023</v>
      </c>
      <c r="P3" s="1000"/>
      <c r="Q3" s="1000"/>
      <c r="R3" s="1000"/>
      <c r="S3" s="1000"/>
      <c r="T3" s="1000"/>
      <c r="U3" s="1000"/>
      <c r="V3" s="1000"/>
      <c r="W3" s="1000"/>
      <c r="X3" s="991"/>
      <c r="Y3" s="991"/>
      <c r="Z3" s="992"/>
      <c r="AA3" s="988">
        <f>O3+1</f>
        <v>2024</v>
      </c>
      <c r="AB3" s="991"/>
      <c r="AC3" s="991"/>
      <c r="AD3" s="991"/>
      <c r="AE3" s="991"/>
      <c r="AF3" s="991"/>
      <c r="AG3" s="991"/>
      <c r="AH3" s="991"/>
      <c r="AI3" s="991"/>
      <c r="AJ3" s="991"/>
      <c r="AK3" s="991"/>
      <c r="AL3" s="992"/>
      <c r="AM3" s="988">
        <f>AA3+1</f>
        <v>2025</v>
      </c>
      <c r="AN3" s="991"/>
      <c r="AO3" s="991"/>
      <c r="AP3" s="991"/>
      <c r="AQ3" s="991"/>
      <c r="AR3" s="991"/>
      <c r="AS3" s="991"/>
      <c r="AT3" s="991"/>
      <c r="AU3" s="991"/>
      <c r="AV3" s="991"/>
      <c r="AW3" s="991"/>
      <c r="AX3" s="992"/>
      <c r="AY3" s="988">
        <f>AM3+1</f>
        <v>2026</v>
      </c>
      <c r="AZ3" s="989"/>
      <c r="BA3" s="989"/>
      <c r="BB3" s="989"/>
      <c r="BC3" s="989"/>
      <c r="BD3" s="989"/>
      <c r="BE3" s="989"/>
      <c r="BF3" s="989"/>
      <c r="BG3" s="989"/>
      <c r="BH3" s="989"/>
      <c r="BI3" s="989"/>
      <c r="BJ3" s="990"/>
      <c r="BK3" s="988">
        <f>AY3+1</f>
        <v>2027</v>
      </c>
      <c r="BL3" s="991"/>
      <c r="BM3" s="991"/>
      <c r="BN3" s="991"/>
      <c r="BO3" s="991"/>
      <c r="BP3" s="991"/>
      <c r="BQ3" s="991"/>
      <c r="BR3" s="991"/>
      <c r="BS3" s="991"/>
      <c r="BT3" s="991"/>
      <c r="BU3" s="991"/>
      <c r="BV3" s="992"/>
    </row>
    <row r="4" spans="1:74" s="7" customFormat="1" x14ac:dyDescent="0.2">
      <c r="A4" s="322" t="str">
        <f>TEXT(Dates!$D$2,"dddd, mmmm d, yyyy")</f>
        <v>Monday, March 9, 2026</v>
      </c>
      <c r="B4" s="11"/>
      <c r="C4" s="12" t="s">
        <v>214</v>
      </c>
      <c r="D4" s="12" t="s">
        <v>215</v>
      </c>
      <c r="E4" s="12" t="s">
        <v>216</v>
      </c>
      <c r="F4" s="12" t="s">
        <v>217</v>
      </c>
      <c r="G4" s="12" t="s">
        <v>218</v>
      </c>
      <c r="H4" s="12" t="s">
        <v>219</v>
      </c>
      <c r="I4" s="12" t="s">
        <v>220</v>
      </c>
      <c r="J4" s="12" t="s">
        <v>221</v>
      </c>
      <c r="K4" s="12" t="s">
        <v>222</v>
      </c>
      <c r="L4" s="12" t="s">
        <v>223</v>
      </c>
      <c r="M4" s="12" t="s">
        <v>224</v>
      </c>
      <c r="N4" s="12" t="s">
        <v>225</v>
      </c>
      <c r="O4" s="12" t="s">
        <v>214</v>
      </c>
      <c r="P4" s="12" t="s">
        <v>215</v>
      </c>
      <c r="Q4" s="12" t="s">
        <v>216</v>
      </c>
      <c r="R4" s="12" t="s">
        <v>217</v>
      </c>
      <c r="S4" s="12" t="s">
        <v>218</v>
      </c>
      <c r="T4" s="12" t="s">
        <v>219</v>
      </c>
      <c r="U4" s="12" t="s">
        <v>220</v>
      </c>
      <c r="V4" s="12" t="s">
        <v>221</v>
      </c>
      <c r="W4" s="12" t="s">
        <v>222</v>
      </c>
      <c r="X4" s="12" t="s">
        <v>223</v>
      </c>
      <c r="Y4" s="12" t="s">
        <v>224</v>
      </c>
      <c r="Z4" s="12" t="s">
        <v>225</v>
      </c>
      <c r="AA4" s="12" t="s">
        <v>214</v>
      </c>
      <c r="AB4" s="12" t="s">
        <v>215</v>
      </c>
      <c r="AC4" s="12" t="s">
        <v>216</v>
      </c>
      <c r="AD4" s="12" t="s">
        <v>217</v>
      </c>
      <c r="AE4" s="12" t="s">
        <v>218</v>
      </c>
      <c r="AF4" s="12" t="s">
        <v>219</v>
      </c>
      <c r="AG4" s="12" t="s">
        <v>220</v>
      </c>
      <c r="AH4" s="12" t="s">
        <v>221</v>
      </c>
      <c r="AI4" s="12" t="s">
        <v>222</v>
      </c>
      <c r="AJ4" s="12" t="s">
        <v>223</v>
      </c>
      <c r="AK4" s="12" t="s">
        <v>224</v>
      </c>
      <c r="AL4" s="12" t="s">
        <v>225</v>
      </c>
      <c r="AM4" s="12" t="s">
        <v>214</v>
      </c>
      <c r="AN4" s="12" t="s">
        <v>215</v>
      </c>
      <c r="AO4" s="12" t="s">
        <v>216</v>
      </c>
      <c r="AP4" s="12" t="s">
        <v>217</v>
      </c>
      <c r="AQ4" s="12" t="s">
        <v>218</v>
      </c>
      <c r="AR4" s="12" t="s">
        <v>219</v>
      </c>
      <c r="AS4" s="12" t="s">
        <v>220</v>
      </c>
      <c r="AT4" s="12" t="s">
        <v>221</v>
      </c>
      <c r="AU4" s="12" t="s">
        <v>222</v>
      </c>
      <c r="AV4" s="12" t="s">
        <v>223</v>
      </c>
      <c r="AW4" s="12" t="s">
        <v>224</v>
      </c>
      <c r="AX4" s="12" t="s">
        <v>225</v>
      </c>
      <c r="AY4" s="633" t="s">
        <v>214</v>
      </c>
      <c r="AZ4" s="633" t="s">
        <v>215</v>
      </c>
      <c r="BA4" s="633" t="s">
        <v>216</v>
      </c>
      <c r="BB4" s="633" t="s">
        <v>217</v>
      </c>
      <c r="BC4" s="633" t="s">
        <v>218</v>
      </c>
      <c r="BD4" s="633" t="s">
        <v>219</v>
      </c>
      <c r="BE4" s="633" t="s">
        <v>220</v>
      </c>
      <c r="BF4" s="633" t="s">
        <v>221</v>
      </c>
      <c r="BG4" s="633" t="s">
        <v>222</v>
      </c>
      <c r="BH4" s="633" t="s">
        <v>223</v>
      </c>
      <c r="BI4" s="633" t="s">
        <v>224</v>
      </c>
      <c r="BJ4" s="12" t="s">
        <v>225</v>
      </c>
      <c r="BK4" s="12" t="s">
        <v>214</v>
      </c>
      <c r="BL4" s="12" t="s">
        <v>215</v>
      </c>
      <c r="BM4" s="12" t="s">
        <v>216</v>
      </c>
      <c r="BN4" s="12" t="s">
        <v>217</v>
      </c>
      <c r="BO4" s="12" t="s">
        <v>218</v>
      </c>
      <c r="BP4" s="12" t="s">
        <v>219</v>
      </c>
      <c r="BQ4" s="12" t="s">
        <v>220</v>
      </c>
      <c r="BR4" s="12" t="s">
        <v>221</v>
      </c>
      <c r="BS4" s="12" t="s">
        <v>222</v>
      </c>
      <c r="BT4" s="12" t="s">
        <v>223</v>
      </c>
      <c r="BU4" s="12" t="s">
        <v>224</v>
      </c>
      <c r="BV4" s="12" t="s">
        <v>225</v>
      </c>
    </row>
    <row r="5" spans="1:74" ht="11.1" customHeight="1" x14ac:dyDescent="0.2">
      <c r="A5" s="323"/>
      <c r="B5" s="327" t="s">
        <v>892</v>
      </c>
      <c r="AY5" s="83"/>
      <c r="BA5" s="861"/>
      <c r="BB5" s="861"/>
      <c r="BC5" s="861"/>
      <c r="BD5" s="862"/>
      <c r="BE5" s="862"/>
      <c r="BF5" s="862"/>
      <c r="BG5" s="862"/>
      <c r="BH5" s="399"/>
      <c r="BI5" s="399"/>
      <c r="BJ5" s="399"/>
      <c r="BK5" s="399"/>
      <c r="BL5" s="399"/>
      <c r="BM5" s="399"/>
      <c r="BN5" s="399"/>
      <c r="BO5" s="399"/>
      <c r="BP5" s="399"/>
      <c r="BQ5" s="399"/>
      <c r="BR5" s="399"/>
      <c r="BS5" s="399"/>
      <c r="BT5" s="399"/>
      <c r="BU5" s="399"/>
      <c r="BV5" s="399"/>
    </row>
    <row r="6" spans="1:74" s="272" customFormat="1" ht="11.1" customHeight="1" x14ac:dyDescent="0.2">
      <c r="A6" s="395" t="s">
        <v>211</v>
      </c>
      <c r="B6" s="389" t="s">
        <v>831</v>
      </c>
      <c r="C6" s="105">
        <v>66.033153214999999</v>
      </c>
      <c r="D6" s="105">
        <v>66.365319041000006</v>
      </c>
      <c r="E6" s="105">
        <v>67.255992562000003</v>
      </c>
      <c r="F6" s="105">
        <v>66.208855127999996</v>
      </c>
      <c r="G6" s="105">
        <v>66.631169610000001</v>
      </c>
      <c r="H6" s="105">
        <v>66.937742795999995</v>
      </c>
      <c r="I6" s="105">
        <v>67.916689164000005</v>
      </c>
      <c r="J6" s="105">
        <v>67.501682630999994</v>
      </c>
      <c r="K6" s="105">
        <v>67.850123702000005</v>
      </c>
      <c r="L6" s="105">
        <v>68.352274351999995</v>
      </c>
      <c r="M6" s="105">
        <v>68.899137426999999</v>
      </c>
      <c r="N6" s="105">
        <v>67.328025182000005</v>
      </c>
      <c r="O6" s="105">
        <v>68.606457759999998</v>
      </c>
      <c r="P6" s="105">
        <v>68.899726745999999</v>
      </c>
      <c r="Q6" s="105">
        <v>68.984245325000003</v>
      </c>
      <c r="R6" s="105">
        <v>68.804004814999999</v>
      </c>
      <c r="S6" s="105">
        <v>68.853386831999998</v>
      </c>
      <c r="T6" s="105">
        <v>69.605418909999997</v>
      </c>
      <c r="U6" s="105">
        <v>69.941371430000004</v>
      </c>
      <c r="V6" s="105">
        <v>69.925825087000007</v>
      </c>
      <c r="W6" s="105">
        <v>70.348025763999999</v>
      </c>
      <c r="X6" s="105">
        <v>70.633616204999996</v>
      </c>
      <c r="Y6" s="105">
        <v>71.317000875999994</v>
      </c>
      <c r="Z6" s="105">
        <v>71.323795068999999</v>
      </c>
      <c r="AA6" s="105">
        <v>69.040950656000007</v>
      </c>
      <c r="AB6" s="105">
        <v>69.997499593000001</v>
      </c>
      <c r="AC6" s="105">
        <v>70.525098447000005</v>
      </c>
      <c r="AD6" s="105">
        <v>70.459073215000004</v>
      </c>
      <c r="AE6" s="105">
        <v>70.205219133</v>
      </c>
      <c r="AF6" s="105">
        <v>70.603625390999994</v>
      </c>
      <c r="AG6" s="105">
        <v>70.281179309999999</v>
      </c>
      <c r="AH6" s="105">
        <v>70.734500996999998</v>
      </c>
      <c r="AI6" s="105">
        <v>70.191705654000003</v>
      </c>
      <c r="AJ6" s="105">
        <v>71.02039499</v>
      </c>
      <c r="AK6" s="105">
        <v>71.104687154000004</v>
      </c>
      <c r="AL6" s="105">
        <v>70.913602969999999</v>
      </c>
      <c r="AM6" s="105">
        <v>69.992173570999995</v>
      </c>
      <c r="AN6" s="105">
        <v>70.399901786000001</v>
      </c>
      <c r="AO6" s="105">
        <v>71.611027386999993</v>
      </c>
      <c r="AP6" s="105">
        <v>71.459744466999993</v>
      </c>
      <c r="AQ6" s="105">
        <v>71.468963645000002</v>
      </c>
      <c r="AR6" s="105">
        <v>72.249414367</v>
      </c>
      <c r="AS6" s="105">
        <v>73.531337355000005</v>
      </c>
      <c r="AT6" s="105">
        <v>74.044929096999994</v>
      </c>
      <c r="AU6" s="105">
        <v>73.937339600000001</v>
      </c>
      <c r="AV6" s="105">
        <v>73.845538934999993</v>
      </c>
      <c r="AW6" s="105">
        <v>74.024047499999995</v>
      </c>
      <c r="AX6" s="105">
        <v>73.459603440999999</v>
      </c>
      <c r="AY6" s="105">
        <v>71.508276272000003</v>
      </c>
      <c r="AZ6" s="911">
        <v>72.716234435999993</v>
      </c>
      <c r="BA6" s="388">
        <v>72.782993292</v>
      </c>
      <c r="BB6" s="388">
        <v>73.348884005000002</v>
      </c>
      <c r="BC6" s="388">
        <v>73.4839348</v>
      </c>
      <c r="BD6" s="388">
        <v>74.081417891000001</v>
      </c>
      <c r="BE6" s="388">
        <v>74.121789890000002</v>
      </c>
      <c r="BF6" s="388">
        <v>74.155070727999998</v>
      </c>
      <c r="BG6" s="388">
        <v>74.005746314999996</v>
      </c>
      <c r="BH6" s="388">
        <v>74.397835756999996</v>
      </c>
      <c r="BI6" s="388">
        <v>74.856539072000004</v>
      </c>
      <c r="BJ6" s="388">
        <v>74.594195651999996</v>
      </c>
      <c r="BK6" s="388">
        <v>74.304860017999999</v>
      </c>
      <c r="BL6" s="388">
        <v>74.411144276000002</v>
      </c>
      <c r="BM6" s="388">
        <v>74.451776576</v>
      </c>
      <c r="BN6" s="388">
        <v>74.643534411999994</v>
      </c>
      <c r="BO6" s="388">
        <v>74.434870242000002</v>
      </c>
      <c r="BP6" s="388">
        <v>74.956774640000006</v>
      </c>
      <c r="BQ6" s="388">
        <v>75.070041261</v>
      </c>
      <c r="BR6" s="388">
        <v>75.194393108</v>
      </c>
      <c r="BS6" s="388">
        <v>75.057773342000004</v>
      </c>
      <c r="BT6" s="388">
        <v>75.591002434999993</v>
      </c>
      <c r="BU6" s="388">
        <v>75.923233494000002</v>
      </c>
      <c r="BV6" s="388">
        <v>75.594776273999997</v>
      </c>
    </row>
    <row r="7" spans="1:74" s="272" customFormat="1" ht="11.1" customHeight="1" x14ac:dyDescent="0.2">
      <c r="A7" s="395"/>
      <c r="B7" s="389"/>
      <c r="C7" s="105"/>
      <c r="D7" s="105"/>
      <c r="E7" s="105"/>
      <c r="F7" s="105"/>
      <c r="G7" s="105"/>
      <c r="H7" s="105"/>
      <c r="I7" s="105"/>
      <c r="J7" s="105"/>
      <c r="K7" s="105"/>
      <c r="L7" s="105"/>
      <c r="M7" s="105"/>
      <c r="N7" s="105"/>
      <c r="O7" s="105"/>
      <c r="P7" s="105"/>
      <c r="Q7" s="105"/>
      <c r="R7" s="105"/>
      <c r="S7" s="105"/>
      <c r="T7" s="105"/>
      <c r="U7" s="105"/>
      <c r="V7" s="105"/>
      <c r="W7" s="105"/>
      <c r="X7" s="105"/>
      <c r="Y7" s="105"/>
      <c r="Z7" s="105"/>
      <c r="AA7" s="105"/>
      <c r="AB7" s="105"/>
      <c r="AC7" s="105"/>
      <c r="AD7" s="105"/>
      <c r="AE7" s="105"/>
      <c r="AF7" s="105"/>
      <c r="AG7" s="105"/>
      <c r="AH7" s="105"/>
      <c r="AI7" s="105"/>
      <c r="AJ7" s="105"/>
      <c r="AK7" s="105"/>
      <c r="AL7" s="105"/>
      <c r="AM7" s="105"/>
      <c r="AN7" s="105"/>
      <c r="AO7" s="105"/>
      <c r="AP7" s="105"/>
      <c r="AQ7" s="105"/>
      <c r="AR7" s="105"/>
      <c r="AS7" s="105"/>
      <c r="AT7" s="105"/>
      <c r="AU7" s="105"/>
      <c r="AV7" s="105"/>
      <c r="AW7" s="105"/>
      <c r="AX7" s="105"/>
      <c r="AY7" s="105"/>
      <c r="AZ7" s="911"/>
      <c r="BA7" s="388"/>
      <c r="BB7" s="388"/>
      <c r="BC7" s="388"/>
      <c r="BD7" s="388"/>
      <c r="BE7" s="388"/>
      <c r="BF7" s="388"/>
      <c r="BG7" s="388"/>
      <c r="BH7" s="388"/>
      <c r="BI7" s="388"/>
      <c r="BJ7" s="388"/>
      <c r="BK7" s="388"/>
      <c r="BL7" s="388"/>
      <c r="BM7" s="388"/>
      <c r="BN7" s="388"/>
      <c r="BO7" s="388"/>
      <c r="BP7" s="388"/>
      <c r="BQ7" s="388"/>
      <c r="BR7" s="388"/>
      <c r="BS7" s="388"/>
      <c r="BT7" s="388"/>
      <c r="BU7" s="388"/>
      <c r="BV7" s="388"/>
    </row>
    <row r="8" spans="1:74" s="272" customFormat="1" ht="11.1" customHeight="1" x14ac:dyDescent="0.2">
      <c r="A8" s="395" t="s">
        <v>201</v>
      </c>
      <c r="B8" s="392" t="s">
        <v>959</v>
      </c>
      <c r="C8" s="105">
        <v>26.892263516</v>
      </c>
      <c r="D8" s="105">
        <v>27.032151536000001</v>
      </c>
      <c r="E8" s="105">
        <v>28.045362709999999</v>
      </c>
      <c r="F8" s="105">
        <v>27.800670767</v>
      </c>
      <c r="G8" s="105">
        <v>27.678723935000001</v>
      </c>
      <c r="H8" s="105">
        <v>28.0956145</v>
      </c>
      <c r="I8" s="105">
        <v>28.537407161000001</v>
      </c>
      <c r="J8" s="105">
        <v>28.402285128999999</v>
      </c>
      <c r="K8" s="105">
        <v>28.737932767</v>
      </c>
      <c r="L8" s="105">
        <v>28.922230290000002</v>
      </c>
      <c r="M8" s="105">
        <v>29.185346533000001</v>
      </c>
      <c r="N8" s="105">
        <v>28.018063354999999</v>
      </c>
      <c r="O8" s="105">
        <v>29.016137742000002</v>
      </c>
      <c r="P8" s="105">
        <v>28.975749357000002</v>
      </c>
      <c r="Q8" s="105">
        <v>29.544687289999999</v>
      </c>
      <c r="R8" s="105">
        <v>29.2651346</v>
      </c>
      <c r="S8" s="105">
        <v>28.928403805999999</v>
      </c>
      <c r="T8" s="105">
        <v>29.457569433</v>
      </c>
      <c r="U8" s="105">
        <v>29.936872580999999</v>
      </c>
      <c r="V8" s="105">
        <v>30.188197097</v>
      </c>
      <c r="W8" s="105">
        <v>30.379169999999998</v>
      </c>
      <c r="X8" s="105">
        <v>30.520832226</v>
      </c>
      <c r="Y8" s="105">
        <v>31.019732767000001</v>
      </c>
      <c r="Z8" s="105">
        <v>31.023522805999999</v>
      </c>
      <c r="AA8" s="105">
        <v>28.981778677000001</v>
      </c>
      <c r="AB8" s="105">
        <v>30.296922552000002</v>
      </c>
      <c r="AC8" s="105">
        <v>30.747377322999998</v>
      </c>
      <c r="AD8" s="105">
        <v>30.860583266999999</v>
      </c>
      <c r="AE8" s="105">
        <v>30.527724418999998</v>
      </c>
      <c r="AF8" s="105">
        <v>30.854169200000001</v>
      </c>
      <c r="AG8" s="105">
        <v>30.797302354999999</v>
      </c>
      <c r="AH8" s="105">
        <v>31.300580484000001</v>
      </c>
      <c r="AI8" s="105">
        <v>30.7550691</v>
      </c>
      <c r="AJ8" s="105">
        <v>31.721849452000001</v>
      </c>
      <c r="AK8" s="105">
        <v>31.732800000000001</v>
      </c>
      <c r="AL8" s="105">
        <v>31.622228387</v>
      </c>
      <c r="AM8" s="105">
        <v>30.562416290000002</v>
      </c>
      <c r="AN8" s="105">
        <v>30.628101785999998</v>
      </c>
      <c r="AO8" s="105">
        <v>31.458227387000001</v>
      </c>
      <c r="AP8" s="105">
        <v>31.270644467</v>
      </c>
      <c r="AQ8" s="105">
        <v>31.045563645000001</v>
      </c>
      <c r="AR8" s="105">
        <v>31.624114367000001</v>
      </c>
      <c r="AS8" s="105">
        <v>32.204837355000002</v>
      </c>
      <c r="AT8" s="105">
        <v>32.385029097</v>
      </c>
      <c r="AU8" s="105">
        <v>32.477439599999997</v>
      </c>
      <c r="AV8" s="105">
        <v>32.305338935000002</v>
      </c>
      <c r="AW8" s="105">
        <v>32.697547499999999</v>
      </c>
      <c r="AX8" s="105">
        <v>32.393283218999997</v>
      </c>
      <c r="AY8" s="105">
        <v>31.292180911999999</v>
      </c>
      <c r="AZ8" s="911">
        <v>31.926917464999999</v>
      </c>
      <c r="BA8" s="388">
        <v>32.130261861000001</v>
      </c>
      <c r="BB8" s="388">
        <v>31.975722417</v>
      </c>
      <c r="BC8" s="388">
        <v>31.817036068</v>
      </c>
      <c r="BD8" s="388">
        <v>31.959801262999999</v>
      </c>
      <c r="BE8" s="388">
        <v>32.114801876999998</v>
      </c>
      <c r="BF8" s="388">
        <v>32.183825851000002</v>
      </c>
      <c r="BG8" s="388">
        <v>31.924486771000002</v>
      </c>
      <c r="BH8" s="388">
        <v>32.286330079000003</v>
      </c>
      <c r="BI8" s="388">
        <v>32.74651394</v>
      </c>
      <c r="BJ8" s="388">
        <v>32.768448102999997</v>
      </c>
      <c r="BK8" s="388">
        <v>32.708926947000002</v>
      </c>
      <c r="BL8" s="388">
        <v>32.533763067000002</v>
      </c>
      <c r="BM8" s="388">
        <v>32.849141019000001</v>
      </c>
      <c r="BN8" s="388">
        <v>32.734947212000002</v>
      </c>
      <c r="BO8" s="388">
        <v>32.613382471000001</v>
      </c>
      <c r="BP8" s="388">
        <v>32.686879154000003</v>
      </c>
      <c r="BQ8" s="388">
        <v>32.821596692999996</v>
      </c>
      <c r="BR8" s="388">
        <v>32.892690600999998</v>
      </c>
      <c r="BS8" s="388">
        <v>32.605310856000003</v>
      </c>
      <c r="BT8" s="388">
        <v>32.810290555999998</v>
      </c>
      <c r="BU8" s="388">
        <v>33.110857967999998</v>
      </c>
      <c r="BV8" s="388">
        <v>33.022803664000001</v>
      </c>
    </row>
    <row r="9" spans="1:74" ht="11.1" customHeight="1" x14ac:dyDescent="0.2">
      <c r="A9" s="323" t="s">
        <v>144</v>
      </c>
      <c r="B9" s="393" t="s">
        <v>940</v>
      </c>
      <c r="C9" s="289">
        <v>5.4865000000000004</v>
      </c>
      <c r="D9" s="289">
        <v>5.7271000000000001</v>
      </c>
      <c r="E9" s="289">
        <v>5.758</v>
      </c>
      <c r="F9" s="289">
        <v>5.6017999999999999</v>
      </c>
      <c r="G9" s="289">
        <v>5.4097</v>
      </c>
      <c r="H9" s="289">
        <v>5.5342000000000002</v>
      </c>
      <c r="I9" s="289">
        <v>5.7666000000000004</v>
      </c>
      <c r="J9" s="289">
        <v>5.7511000000000001</v>
      </c>
      <c r="K9" s="289">
        <v>5.6860999999999997</v>
      </c>
      <c r="L9" s="289">
        <v>5.8230000000000004</v>
      </c>
      <c r="M9" s="289">
        <v>5.984</v>
      </c>
      <c r="N9" s="289">
        <v>5.7957000000000001</v>
      </c>
      <c r="O9" s="289">
        <v>5.7329999999999997</v>
      </c>
      <c r="P9" s="289">
        <v>5.7371999999999996</v>
      </c>
      <c r="Q9" s="289">
        <v>5.8343999999999996</v>
      </c>
      <c r="R9" s="289">
        <v>5.4714</v>
      </c>
      <c r="S9" s="289">
        <v>5.1592000000000002</v>
      </c>
      <c r="T9" s="289">
        <v>5.4960000000000004</v>
      </c>
      <c r="U9" s="289">
        <v>5.8421000000000003</v>
      </c>
      <c r="V9" s="289">
        <v>5.8487</v>
      </c>
      <c r="W9" s="289">
        <v>5.6632999999999996</v>
      </c>
      <c r="X9" s="289">
        <v>5.8407</v>
      </c>
      <c r="Y9" s="289">
        <v>6.1935000000000002</v>
      </c>
      <c r="Z9" s="289">
        <v>6.2831000000000001</v>
      </c>
      <c r="AA9" s="289">
        <v>5.7983000000000002</v>
      </c>
      <c r="AB9" s="289">
        <v>6.0076000000000001</v>
      </c>
      <c r="AC9" s="289">
        <v>6.0475000000000003</v>
      </c>
      <c r="AD9" s="289">
        <v>5.9612999999999996</v>
      </c>
      <c r="AE9" s="289">
        <v>5.6256000000000004</v>
      </c>
      <c r="AF9" s="289">
        <v>5.8776000000000002</v>
      </c>
      <c r="AG9" s="289">
        <v>5.9695</v>
      </c>
      <c r="AH9" s="289">
        <v>6.0742000000000003</v>
      </c>
      <c r="AI9" s="289">
        <v>5.7210000000000001</v>
      </c>
      <c r="AJ9" s="289">
        <v>6.2081</v>
      </c>
      <c r="AK9" s="289">
        <v>6.2766999999999999</v>
      </c>
      <c r="AL9" s="289">
        <v>6.3887999999999998</v>
      </c>
      <c r="AM9" s="289">
        <v>6.3410000000000002</v>
      </c>
      <c r="AN9" s="289">
        <v>6.0865</v>
      </c>
      <c r="AO9" s="289">
        <v>6.3887</v>
      </c>
      <c r="AP9" s="289">
        <v>6.1673</v>
      </c>
      <c r="AQ9" s="289">
        <v>5.6702000000000004</v>
      </c>
      <c r="AR9" s="289">
        <v>6.0552000000000001</v>
      </c>
      <c r="AS9" s="289">
        <v>6.4275000000000002</v>
      </c>
      <c r="AT9" s="289">
        <v>6.3841000000000001</v>
      </c>
      <c r="AU9" s="289">
        <v>6.3045999999999998</v>
      </c>
      <c r="AV9" s="289">
        <v>6.2946999999999997</v>
      </c>
      <c r="AW9" s="289">
        <v>6.6276999999999999</v>
      </c>
      <c r="AX9" s="289">
        <v>6.5972472159000004</v>
      </c>
      <c r="AY9" s="289">
        <v>6.4655430554000004</v>
      </c>
      <c r="AZ9" s="899">
        <v>6.4898950913000002</v>
      </c>
      <c r="BA9" s="355">
        <v>6.4485828944000003</v>
      </c>
      <c r="BB9" s="355">
        <v>6.2061258343999999</v>
      </c>
      <c r="BC9" s="355">
        <v>6.0562209230999997</v>
      </c>
      <c r="BD9" s="355">
        <v>6.1458246669000003</v>
      </c>
      <c r="BE9" s="355">
        <v>6.3692556060000003</v>
      </c>
      <c r="BF9" s="355">
        <v>6.3725985985999998</v>
      </c>
      <c r="BG9" s="355">
        <v>6.2465169242999998</v>
      </c>
      <c r="BH9" s="355">
        <v>6.3972522031999999</v>
      </c>
      <c r="BI9" s="355">
        <v>6.5531772550999996</v>
      </c>
      <c r="BJ9" s="355">
        <v>6.6087851862000004</v>
      </c>
      <c r="BK9" s="355">
        <v>6.5396274468</v>
      </c>
      <c r="BL9" s="355">
        <v>6.5716721640999998</v>
      </c>
      <c r="BM9" s="355">
        <v>6.5489868936000004</v>
      </c>
      <c r="BN9" s="355">
        <v>6.3216953438000001</v>
      </c>
      <c r="BO9" s="355">
        <v>6.1821899620999998</v>
      </c>
      <c r="BP9" s="355">
        <v>6.2791223318</v>
      </c>
      <c r="BQ9" s="355">
        <v>6.5078314271000002</v>
      </c>
      <c r="BR9" s="355">
        <v>6.5152810970999999</v>
      </c>
      <c r="BS9" s="355">
        <v>6.3924431471999998</v>
      </c>
      <c r="BT9" s="355">
        <v>6.5058492920999997</v>
      </c>
      <c r="BU9" s="355">
        <v>6.6406183035000002</v>
      </c>
      <c r="BV9" s="355">
        <v>6.6844134915</v>
      </c>
    </row>
    <row r="10" spans="1:74" ht="11.1" customHeight="1" x14ac:dyDescent="0.2">
      <c r="A10" s="323" t="s">
        <v>145</v>
      </c>
      <c r="B10" s="393" t="s">
        <v>194</v>
      </c>
      <c r="C10" s="289">
        <v>2.0274999999999999</v>
      </c>
      <c r="D10" s="289">
        <v>2.0091000000000001</v>
      </c>
      <c r="E10" s="289">
        <v>2.0308999999999999</v>
      </c>
      <c r="F10" s="289">
        <v>2.0184000000000002</v>
      </c>
      <c r="G10" s="289">
        <v>2.0335000000000001</v>
      </c>
      <c r="H10" s="289">
        <v>2.0419</v>
      </c>
      <c r="I10" s="289">
        <v>2.0211999999999999</v>
      </c>
      <c r="J10" s="289">
        <v>2.0348999999999999</v>
      </c>
      <c r="K10" s="289">
        <v>2.0384000000000002</v>
      </c>
      <c r="L10" s="289">
        <v>2.0327999999999999</v>
      </c>
      <c r="M10" s="289">
        <v>2.0383</v>
      </c>
      <c r="N10" s="289">
        <v>2.0301</v>
      </c>
      <c r="O10" s="289">
        <v>2.1225000000000001</v>
      </c>
      <c r="P10" s="289">
        <v>2.1120999999999999</v>
      </c>
      <c r="Q10" s="289">
        <v>2.1221000000000001</v>
      </c>
      <c r="R10" s="289">
        <v>2.1604999999999999</v>
      </c>
      <c r="S10" s="289">
        <v>2.1640000000000001</v>
      </c>
      <c r="T10" s="289">
        <v>2.1480000000000001</v>
      </c>
      <c r="U10" s="289">
        <v>2.0912000000000002</v>
      </c>
      <c r="V10" s="289">
        <v>2.1089000000000002</v>
      </c>
      <c r="W10" s="289">
        <v>2.1214</v>
      </c>
      <c r="X10" s="289">
        <v>2.0975999999999999</v>
      </c>
      <c r="Y10" s="289">
        <v>2.0977000000000001</v>
      </c>
      <c r="Z10" s="289">
        <v>2.0855999999999999</v>
      </c>
      <c r="AA10" s="289">
        <v>2.0543999999999998</v>
      </c>
      <c r="AB10" s="289">
        <v>2.0463</v>
      </c>
      <c r="AC10" s="289">
        <v>2.0415999999999999</v>
      </c>
      <c r="AD10" s="289">
        <v>2.0036999999999998</v>
      </c>
      <c r="AE10" s="289">
        <v>1.9936</v>
      </c>
      <c r="AF10" s="289">
        <v>2.0125000000000002</v>
      </c>
      <c r="AG10" s="289">
        <v>2.0392000000000001</v>
      </c>
      <c r="AH10" s="289">
        <v>2.0375000000000001</v>
      </c>
      <c r="AI10" s="289">
        <v>2.0428000000000002</v>
      </c>
      <c r="AJ10" s="289">
        <v>1.9982</v>
      </c>
      <c r="AK10" s="289">
        <v>1.9576</v>
      </c>
      <c r="AL10" s="289">
        <v>1.8989</v>
      </c>
      <c r="AM10" s="289">
        <v>1.8745000000000001</v>
      </c>
      <c r="AN10" s="289">
        <v>1.8758999999999999</v>
      </c>
      <c r="AO10" s="289">
        <v>1.8496999999999999</v>
      </c>
      <c r="AP10" s="289">
        <v>1.8585</v>
      </c>
      <c r="AQ10" s="289">
        <v>1.85</v>
      </c>
      <c r="AR10" s="289">
        <v>1.8568</v>
      </c>
      <c r="AS10" s="289">
        <v>1.8871</v>
      </c>
      <c r="AT10" s="289">
        <v>1.8839999999999999</v>
      </c>
      <c r="AU10" s="289">
        <v>1.8774</v>
      </c>
      <c r="AV10" s="289">
        <v>1.8641000000000001</v>
      </c>
      <c r="AW10" s="289">
        <v>1.8621000000000001</v>
      </c>
      <c r="AX10" s="289">
        <v>1.8905884873000001</v>
      </c>
      <c r="AY10" s="289">
        <v>1.8890887822</v>
      </c>
      <c r="AZ10" s="899">
        <v>1.8559899536</v>
      </c>
      <c r="BA10" s="355">
        <v>1.8500914663000001</v>
      </c>
      <c r="BB10" s="355">
        <v>1.8322483826</v>
      </c>
      <c r="BC10" s="355">
        <v>1.8240495445</v>
      </c>
      <c r="BD10" s="355">
        <v>1.8179404956</v>
      </c>
      <c r="BE10" s="355">
        <v>1.8063715710999999</v>
      </c>
      <c r="BF10" s="355">
        <v>1.8046518528</v>
      </c>
      <c r="BG10" s="355">
        <v>1.8001841462999999</v>
      </c>
      <c r="BH10" s="355">
        <v>1.7853515754</v>
      </c>
      <c r="BI10" s="355">
        <v>1.7719381853</v>
      </c>
      <c r="BJ10" s="355">
        <v>1.7704140164</v>
      </c>
      <c r="BK10" s="355">
        <v>1.7785891005000001</v>
      </c>
      <c r="BL10" s="355">
        <v>1.780292003</v>
      </c>
      <c r="BM10" s="355">
        <v>1.7763511256</v>
      </c>
      <c r="BN10" s="355">
        <v>1.7602483681000001</v>
      </c>
      <c r="BO10" s="355">
        <v>1.7536093094</v>
      </c>
      <c r="BP10" s="355">
        <v>1.7488946227</v>
      </c>
      <c r="BQ10" s="355">
        <v>1.738560366</v>
      </c>
      <c r="BR10" s="355">
        <v>1.7379916040000001</v>
      </c>
      <c r="BS10" s="355">
        <v>1.7345746091000001</v>
      </c>
      <c r="BT10" s="355">
        <v>1.7207039642999999</v>
      </c>
      <c r="BU10" s="355">
        <v>1.7081720642</v>
      </c>
      <c r="BV10" s="355">
        <v>1.7074479721</v>
      </c>
    </row>
    <row r="11" spans="1:74" ht="11.1" customHeight="1" x14ac:dyDescent="0.2">
      <c r="A11" s="323" t="s">
        <v>146</v>
      </c>
      <c r="B11" s="393" t="s">
        <v>195</v>
      </c>
      <c r="C11" s="289">
        <v>19.378263516000001</v>
      </c>
      <c r="D11" s="289">
        <v>19.295951536</v>
      </c>
      <c r="E11" s="289">
        <v>20.256462710000001</v>
      </c>
      <c r="F11" s="289">
        <v>20.180470766999999</v>
      </c>
      <c r="G11" s="289">
        <v>20.235523935</v>
      </c>
      <c r="H11" s="289">
        <v>20.5195145</v>
      </c>
      <c r="I11" s="289">
        <v>20.749607161</v>
      </c>
      <c r="J11" s="289">
        <v>20.616285129000001</v>
      </c>
      <c r="K11" s="289">
        <v>21.013432767000001</v>
      </c>
      <c r="L11" s="289">
        <v>21.06643029</v>
      </c>
      <c r="M11" s="289">
        <v>21.163046532999999</v>
      </c>
      <c r="N11" s="289">
        <v>20.192263355000001</v>
      </c>
      <c r="O11" s="289">
        <v>21.160637741999999</v>
      </c>
      <c r="P11" s="289">
        <v>21.126449356999998</v>
      </c>
      <c r="Q11" s="289">
        <v>21.58818729</v>
      </c>
      <c r="R11" s="289">
        <v>21.633234600000002</v>
      </c>
      <c r="S11" s="289">
        <v>21.605203805999999</v>
      </c>
      <c r="T11" s="289">
        <v>21.813569433000001</v>
      </c>
      <c r="U11" s="289">
        <v>22.003572581</v>
      </c>
      <c r="V11" s="289">
        <v>22.230597097</v>
      </c>
      <c r="W11" s="289">
        <v>22.594470000000001</v>
      </c>
      <c r="X11" s="289">
        <v>22.582532226000001</v>
      </c>
      <c r="Y11" s="289">
        <v>22.728532767000001</v>
      </c>
      <c r="Z11" s="289">
        <v>22.654822805999999</v>
      </c>
      <c r="AA11" s="289">
        <v>21.129078676999999</v>
      </c>
      <c r="AB11" s="289">
        <v>22.243022551999999</v>
      </c>
      <c r="AC11" s="289">
        <v>22.658277323</v>
      </c>
      <c r="AD11" s="289">
        <v>22.895583266999999</v>
      </c>
      <c r="AE11" s="289">
        <v>22.908524418999999</v>
      </c>
      <c r="AF11" s="289">
        <v>22.964069200000001</v>
      </c>
      <c r="AG11" s="289">
        <v>22.788602354999998</v>
      </c>
      <c r="AH11" s="289">
        <v>23.188880483999998</v>
      </c>
      <c r="AI11" s="289">
        <v>22.9912691</v>
      </c>
      <c r="AJ11" s="289">
        <v>23.515549451999998</v>
      </c>
      <c r="AK11" s="289">
        <v>23.4985</v>
      </c>
      <c r="AL11" s="289">
        <v>23.334528386999999</v>
      </c>
      <c r="AM11" s="289">
        <v>22.346916289999999</v>
      </c>
      <c r="AN11" s="289">
        <v>22.665701786</v>
      </c>
      <c r="AO11" s="289">
        <v>23.219827386999999</v>
      </c>
      <c r="AP11" s="289">
        <v>23.244844467</v>
      </c>
      <c r="AQ11" s="289">
        <v>23.525363644999999</v>
      </c>
      <c r="AR11" s="289">
        <v>23.712114367000002</v>
      </c>
      <c r="AS11" s="289">
        <v>23.890237355</v>
      </c>
      <c r="AT11" s="289">
        <v>24.116929097</v>
      </c>
      <c r="AU11" s="289">
        <v>24.295439600000002</v>
      </c>
      <c r="AV11" s="289">
        <v>24.146538934999999</v>
      </c>
      <c r="AW11" s="289">
        <v>24.2077475</v>
      </c>
      <c r="AX11" s="289">
        <v>23.905447515999999</v>
      </c>
      <c r="AY11" s="289">
        <v>22.937549074</v>
      </c>
      <c r="AZ11" s="899">
        <v>23.58103242</v>
      </c>
      <c r="BA11" s="355">
        <v>23.831587500000001</v>
      </c>
      <c r="BB11" s="355">
        <v>23.937348199999999</v>
      </c>
      <c r="BC11" s="355">
        <v>23.936765600000001</v>
      </c>
      <c r="BD11" s="355">
        <v>23.996036100000001</v>
      </c>
      <c r="BE11" s="355">
        <v>23.939174699999999</v>
      </c>
      <c r="BF11" s="355">
        <v>24.006575399999999</v>
      </c>
      <c r="BG11" s="355">
        <v>23.8777857</v>
      </c>
      <c r="BH11" s="355">
        <v>24.103726300000002</v>
      </c>
      <c r="BI11" s="355">
        <v>24.421398499999999</v>
      </c>
      <c r="BJ11" s="355">
        <v>24.389248899999998</v>
      </c>
      <c r="BK11" s="355">
        <v>24.3907104</v>
      </c>
      <c r="BL11" s="355">
        <v>24.1817989</v>
      </c>
      <c r="BM11" s="355">
        <v>24.523803000000001</v>
      </c>
      <c r="BN11" s="355">
        <v>24.653003500000001</v>
      </c>
      <c r="BO11" s="355">
        <v>24.677583200000001</v>
      </c>
      <c r="BP11" s="355">
        <v>24.658862200000002</v>
      </c>
      <c r="BQ11" s="355">
        <v>24.575204899999999</v>
      </c>
      <c r="BR11" s="355">
        <v>24.639417900000002</v>
      </c>
      <c r="BS11" s="355">
        <v>24.478293099999998</v>
      </c>
      <c r="BT11" s="355">
        <v>24.583737299999999</v>
      </c>
      <c r="BU11" s="355">
        <v>24.762067600000002</v>
      </c>
      <c r="BV11" s="355">
        <v>24.6309422</v>
      </c>
    </row>
    <row r="12" spans="1:74" ht="11.1" customHeight="1" x14ac:dyDescent="0.2">
      <c r="A12" s="323"/>
      <c r="B12" s="393"/>
      <c r="C12" s="289"/>
      <c r="D12" s="289"/>
      <c r="E12" s="289"/>
      <c r="F12" s="289"/>
      <c r="G12" s="289"/>
      <c r="H12" s="289"/>
      <c r="I12" s="289"/>
      <c r="J12" s="289"/>
      <c r="K12" s="289"/>
      <c r="L12" s="289"/>
      <c r="M12" s="289"/>
      <c r="N12" s="289"/>
      <c r="O12" s="289"/>
      <c r="P12" s="289"/>
      <c r="Q12" s="289"/>
      <c r="R12" s="289"/>
      <c r="S12" s="289"/>
      <c r="T12" s="289"/>
      <c r="U12" s="289"/>
      <c r="V12" s="289"/>
      <c r="W12" s="289"/>
      <c r="X12" s="289"/>
      <c r="Y12" s="289"/>
      <c r="Z12" s="289"/>
      <c r="AA12" s="289"/>
      <c r="AB12" s="289"/>
      <c r="AC12" s="289"/>
      <c r="AD12" s="289"/>
      <c r="AE12" s="289"/>
      <c r="AF12" s="289"/>
      <c r="AG12" s="289"/>
      <c r="AH12" s="289"/>
      <c r="AI12" s="289"/>
      <c r="AJ12" s="289"/>
      <c r="AK12" s="289"/>
      <c r="AL12" s="289"/>
      <c r="AM12" s="289"/>
      <c r="AN12" s="289"/>
      <c r="AO12" s="289"/>
      <c r="AP12" s="289"/>
      <c r="AQ12" s="289"/>
      <c r="AR12" s="289"/>
      <c r="AS12" s="289"/>
      <c r="AT12" s="289"/>
      <c r="AU12" s="289"/>
      <c r="AV12" s="289"/>
      <c r="AW12" s="289"/>
      <c r="AX12" s="289"/>
      <c r="AY12" s="289"/>
      <c r="AZ12" s="899"/>
      <c r="BA12" s="355"/>
      <c r="BB12" s="355"/>
      <c r="BC12" s="355"/>
      <c r="BD12" s="355"/>
      <c r="BE12" s="355"/>
      <c r="BF12" s="355"/>
      <c r="BG12" s="355"/>
      <c r="BH12" s="355"/>
      <c r="BI12" s="355"/>
      <c r="BJ12" s="355"/>
      <c r="BK12" s="355"/>
      <c r="BL12" s="355"/>
      <c r="BM12" s="355"/>
      <c r="BN12" s="355"/>
      <c r="BO12" s="355"/>
      <c r="BP12" s="355"/>
      <c r="BQ12" s="355"/>
      <c r="BR12" s="355"/>
      <c r="BS12" s="355"/>
      <c r="BT12" s="355"/>
      <c r="BU12" s="355"/>
      <c r="BV12" s="355"/>
    </row>
    <row r="13" spans="1:74" s="272" customFormat="1" ht="11.1" customHeight="1" x14ac:dyDescent="0.2">
      <c r="A13" s="395" t="s">
        <v>200</v>
      </c>
      <c r="B13" s="392" t="s">
        <v>960</v>
      </c>
      <c r="C13" s="105">
        <v>5.8477896989999998</v>
      </c>
      <c r="D13" s="105">
        <v>5.8079675056999998</v>
      </c>
      <c r="E13" s="105">
        <v>5.8338298526000001</v>
      </c>
      <c r="F13" s="105">
        <v>6.2611843616999998</v>
      </c>
      <c r="G13" s="105">
        <v>6.6183456745000004</v>
      </c>
      <c r="H13" s="105">
        <v>6.5970282963000004</v>
      </c>
      <c r="I13" s="105">
        <v>6.9467820029</v>
      </c>
      <c r="J13" s="105">
        <v>7.0016975022999999</v>
      </c>
      <c r="K13" s="105">
        <v>7.006290935</v>
      </c>
      <c r="L13" s="105">
        <v>6.9882440618999997</v>
      </c>
      <c r="M13" s="105">
        <v>6.6945908940000001</v>
      </c>
      <c r="N13" s="105">
        <v>6.3668618271000001</v>
      </c>
      <c r="O13" s="105">
        <v>6.4607200184</v>
      </c>
      <c r="P13" s="105">
        <v>6.3931773888999999</v>
      </c>
      <c r="Q13" s="105">
        <v>6.3173580351999998</v>
      </c>
      <c r="R13" s="105">
        <v>6.6269702147</v>
      </c>
      <c r="S13" s="105">
        <v>7.1175830252000001</v>
      </c>
      <c r="T13" s="105">
        <v>7.2960494770000004</v>
      </c>
      <c r="U13" s="105">
        <v>7.5843988494000003</v>
      </c>
      <c r="V13" s="105">
        <v>7.5277279899999998</v>
      </c>
      <c r="W13" s="105">
        <v>7.7060557640000003</v>
      </c>
      <c r="X13" s="105">
        <v>7.4484839789999997</v>
      </c>
      <c r="Y13" s="105">
        <v>7.4825681096999999</v>
      </c>
      <c r="Z13" s="105">
        <v>7.2784722627000003</v>
      </c>
      <c r="AA13" s="105">
        <v>7.0794719787</v>
      </c>
      <c r="AB13" s="105">
        <v>6.9816770417000003</v>
      </c>
      <c r="AC13" s="105">
        <v>6.9735211248000004</v>
      </c>
      <c r="AD13" s="105">
        <v>7.1033899483000003</v>
      </c>
      <c r="AE13" s="105">
        <v>7.6322947132000003</v>
      </c>
      <c r="AF13" s="105">
        <v>7.7611561910000004</v>
      </c>
      <c r="AG13" s="105">
        <v>7.4396769555000004</v>
      </c>
      <c r="AH13" s="105">
        <v>7.8067205129000001</v>
      </c>
      <c r="AI13" s="105">
        <v>7.9764365537000002</v>
      </c>
      <c r="AJ13" s="105">
        <v>7.5663455387000003</v>
      </c>
      <c r="AK13" s="105">
        <v>7.3301871542999999</v>
      </c>
      <c r="AL13" s="105">
        <v>7.0803745826000002</v>
      </c>
      <c r="AM13" s="105">
        <v>7.0561572809999999</v>
      </c>
      <c r="AN13" s="105">
        <v>7.11</v>
      </c>
      <c r="AO13" s="105">
        <v>7.2596999999999996</v>
      </c>
      <c r="AP13" s="105">
        <v>7.4311999999999996</v>
      </c>
      <c r="AQ13" s="105">
        <v>7.7695999999999996</v>
      </c>
      <c r="AR13" s="105">
        <v>7.9260999999999999</v>
      </c>
      <c r="AS13" s="105">
        <v>8.1661000000000001</v>
      </c>
      <c r="AT13" s="105">
        <v>8.68</v>
      </c>
      <c r="AU13" s="105">
        <v>8.6852</v>
      </c>
      <c r="AV13" s="105">
        <v>8.6280000000000001</v>
      </c>
      <c r="AW13" s="105">
        <v>8.1547999999999998</v>
      </c>
      <c r="AX13" s="105">
        <v>8.1859136947</v>
      </c>
      <c r="AY13" s="105">
        <v>7.9798800707000002</v>
      </c>
      <c r="AZ13" s="911">
        <v>8.1904043846000008</v>
      </c>
      <c r="BA13" s="388">
        <v>8.0209554979999993</v>
      </c>
      <c r="BB13" s="388">
        <v>8.3427974369999998</v>
      </c>
      <c r="BC13" s="388">
        <v>8.6206284897999996</v>
      </c>
      <c r="BD13" s="388">
        <v>8.8493275378000007</v>
      </c>
      <c r="BE13" s="388">
        <v>8.9334865033999993</v>
      </c>
      <c r="BF13" s="388">
        <v>8.9346928591000001</v>
      </c>
      <c r="BG13" s="388">
        <v>9.0192668751999996</v>
      </c>
      <c r="BH13" s="388">
        <v>8.7413556793999998</v>
      </c>
      <c r="BI13" s="388">
        <v>8.6559443592999994</v>
      </c>
      <c r="BJ13" s="388">
        <v>8.3845243289999996</v>
      </c>
      <c r="BK13" s="388">
        <v>8.2229104249000002</v>
      </c>
      <c r="BL13" s="388">
        <v>8.5088888103000002</v>
      </c>
      <c r="BM13" s="388">
        <v>8.2839235860000002</v>
      </c>
      <c r="BN13" s="388">
        <v>8.6427202895999997</v>
      </c>
      <c r="BO13" s="388">
        <v>8.8934840642000008</v>
      </c>
      <c r="BP13" s="388">
        <v>9.1150872065000001</v>
      </c>
      <c r="BQ13" s="388">
        <v>9.1819264700000005</v>
      </c>
      <c r="BR13" s="388">
        <v>9.3681109659999997</v>
      </c>
      <c r="BS13" s="388">
        <v>9.5607437682</v>
      </c>
      <c r="BT13" s="388">
        <v>9.3022770411</v>
      </c>
      <c r="BU13" s="388">
        <v>9.2155067121999998</v>
      </c>
      <c r="BV13" s="388">
        <v>8.9263552192999995</v>
      </c>
    </row>
    <row r="14" spans="1:74" ht="11.1" customHeight="1" x14ac:dyDescent="0.2">
      <c r="A14" s="323" t="s">
        <v>147</v>
      </c>
      <c r="B14" s="393" t="s">
        <v>948</v>
      </c>
      <c r="C14" s="289">
        <v>0.76549999999999996</v>
      </c>
      <c r="D14" s="289">
        <v>0.76780000000000004</v>
      </c>
      <c r="E14" s="289">
        <v>0.76160000000000005</v>
      </c>
      <c r="F14" s="289">
        <v>0.77669999999999995</v>
      </c>
      <c r="G14" s="289">
        <v>0.77890000000000004</v>
      </c>
      <c r="H14" s="289">
        <v>0.78879999999999995</v>
      </c>
      <c r="I14" s="289">
        <v>0.77829999999999999</v>
      </c>
      <c r="J14" s="289">
        <v>0.78249999999999997</v>
      </c>
      <c r="K14" s="289">
        <v>0.79510000000000003</v>
      </c>
      <c r="L14" s="289">
        <v>0.8296</v>
      </c>
      <c r="M14" s="289">
        <v>0.81759999999999999</v>
      </c>
      <c r="N14" s="289">
        <v>0.80030000000000001</v>
      </c>
      <c r="O14" s="289">
        <v>0.79610000000000003</v>
      </c>
      <c r="P14" s="289">
        <v>0.8034</v>
      </c>
      <c r="Q14" s="289">
        <v>0.81659999999999999</v>
      </c>
      <c r="R14" s="289">
        <v>0.81469999999999998</v>
      </c>
      <c r="S14" s="289">
        <v>0.8105</v>
      </c>
      <c r="T14" s="289">
        <v>0.80059999999999998</v>
      </c>
      <c r="U14" s="289">
        <v>0.80730000000000002</v>
      </c>
      <c r="V14" s="289">
        <v>0.81399999999999995</v>
      </c>
      <c r="W14" s="289">
        <v>0.82830000000000004</v>
      </c>
      <c r="X14" s="289">
        <v>0.8367</v>
      </c>
      <c r="Y14" s="289">
        <v>0.84470000000000001</v>
      </c>
      <c r="Z14" s="289">
        <v>0.85240000000000005</v>
      </c>
      <c r="AA14" s="289">
        <v>0.85409999999999997</v>
      </c>
      <c r="AB14" s="289">
        <v>0.84760000000000002</v>
      </c>
      <c r="AC14" s="289">
        <v>0.8629</v>
      </c>
      <c r="AD14" s="289">
        <v>0.87109999999999999</v>
      </c>
      <c r="AE14" s="289">
        <v>0.87539999999999996</v>
      </c>
      <c r="AF14" s="289">
        <v>0.86339999999999995</v>
      </c>
      <c r="AG14" s="289">
        <v>0.88529999999999998</v>
      </c>
      <c r="AH14" s="289">
        <v>0.90890000000000004</v>
      </c>
      <c r="AI14" s="289">
        <v>0.92369999999999997</v>
      </c>
      <c r="AJ14" s="289">
        <v>0.92479999999999996</v>
      </c>
      <c r="AK14" s="289">
        <v>0.93669999999999998</v>
      </c>
      <c r="AL14" s="289">
        <v>0.94450000000000001</v>
      </c>
      <c r="AM14" s="289">
        <v>0.93030000000000002</v>
      </c>
      <c r="AN14" s="289">
        <v>0.92959999999999998</v>
      </c>
      <c r="AO14" s="289">
        <v>0.93079999999999996</v>
      </c>
      <c r="AP14" s="289">
        <v>0.92320000000000002</v>
      </c>
      <c r="AQ14" s="289">
        <v>0.93279999999999996</v>
      </c>
      <c r="AR14" s="289">
        <v>0.97260000000000002</v>
      </c>
      <c r="AS14" s="289">
        <v>1.0052000000000001</v>
      </c>
      <c r="AT14" s="289">
        <v>1.0165999999999999</v>
      </c>
      <c r="AU14" s="289">
        <v>1.0310999999999999</v>
      </c>
      <c r="AV14" s="289">
        <v>1.0407999999999999</v>
      </c>
      <c r="AW14" s="289">
        <v>1.0366</v>
      </c>
      <c r="AX14" s="289">
        <v>1.046292088</v>
      </c>
      <c r="AY14" s="289">
        <v>1.0278293621000001</v>
      </c>
      <c r="AZ14" s="899">
        <v>1.1022099463999999</v>
      </c>
      <c r="BA14" s="355">
        <v>1.0360070803000001</v>
      </c>
      <c r="BB14" s="355">
        <v>1.0612227564000001</v>
      </c>
      <c r="BC14" s="355">
        <v>1.0465200141</v>
      </c>
      <c r="BD14" s="355">
        <v>1.0723771121000001</v>
      </c>
      <c r="BE14" s="355">
        <v>1.0600399357000001</v>
      </c>
      <c r="BF14" s="355">
        <v>1.0731253198999999</v>
      </c>
      <c r="BG14" s="355">
        <v>1.1022551792999999</v>
      </c>
      <c r="BH14" s="355">
        <v>1.0863361443999999</v>
      </c>
      <c r="BI14" s="355">
        <v>1.1137352091999999</v>
      </c>
      <c r="BJ14" s="355">
        <v>1.095735973</v>
      </c>
      <c r="BK14" s="355">
        <v>1.0687584940999999</v>
      </c>
      <c r="BL14" s="355">
        <v>1.1620981324999999</v>
      </c>
      <c r="BM14" s="355">
        <v>1.0901475774</v>
      </c>
      <c r="BN14" s="355">
        <v>1.1171741021999999</v>
      </c>
      <c r="BO14" s="355">
        <v>1.1006761119999999</v>
      </c>
      <c r="BP14" s="355">
        <v>1.1283245042000001</v>
      </c>
      <c r="BQ14" s="355">
        <v>1.1141642716</v>
      </c>
      <c r="BR14" s="355">
        <v>1.1272477999999999</v>
      </c>
      <c r="BS14" s="355">
        <v>1.158178057</v>
      </c>
      <c r="BT14" s="355">
        <v>1.1404664803</v>
      </c>
      <c r="BU14" s="355">
        <v>1.169673564</v>
      </c>
      <c r="BV14" s="355">
        <v>1.1498818191</v>
      </c>
    </row>
    <row r="15" spans="1:74" ht="11.1" customHeight="1" x14ac:dyDescent="0.2">
      <c r="A15" s="323" t="s">
        <v>148</v>
      </c>
      <c r="B15" s="393" t="s">
        <v>949</v>
      </c>
      <c r="C15" s="289">
        <v>3.3849999999999998</v>
      </c>
      <c r="D15" s="289">
        <v>3.2703000000000002</v>
      </c>
      <c r="E15" s="289">
        <v>3.3371</v>
      </c>
      <c r="F15" s="289">
        <v>3.5779999999999998</v>
      </c>
      <c r="G15" s="289">
        <v>3.9003000000000001</v>
      </c>
      <c r="H15" s="289">
        <v>3.9163000000000001</v>
      </c>
      <c r="I15" s="289">
        <v>4.2020999999999997</v>
      </c>
      <c r="J15" s="289">
        <v>4.2493999999999996</v>
      </c>
      <c r="K15" s="289">
        <v>4.2271999999999998</v>
      </c>
      <c r="L15" s="289">
        <v>4.1871999999999998</v>
      </c>
      <c r="M15" s="289">
        <v>3.8824000000000001</v>
      </c>
      <c r="N15" s="289">
        <v>3.5451000000000001</v>
      </c>
      <c r="O15" s="289">
        <v>3.6368999999999998</v>
      </c>
      <c r="P15" s="289">
        <v>3.6274999999999999</v>
      </c>
      <c r="Q15" s="289">
        <v>3.5310999999999999</v>
      </c>
      <c r="R15" s="289">
        <v>3.8087</v>
      </c>
      <c r="S15" s="289">
        <v>4.3273999999999999</v>
      </c>
      <c r="T15" s="289">
        <v>4.4768999999999997</v>
      </c>
      <c r="U15" s="289">
        <v>4.7885</v>
      </c>
      <c r="V15" s="289">
        <v>4.7343000000000002</v>
      </c>
      <c r="W15" s="289">
        <v>4.9284999999999997</v>
      </c>
      <c r="X15" s="289">
        <v>4.6077000000000004</v>
      </c>
      <c r="Y15" s="289">
        <v>4.6356000000000002</v>
      </c>
      <c r="Z15" s="289">
        <v>4.2359999999999998</v>
      </c>
      <c r="AA15" s="289">
        <v>3.9581</v>
      </c>
      <c r="AB15" s="289">
        <v>3.8885999999999998</v>
      </c>
      <c r="AC15" s="289">
        <v>3.8391999999999999</v>
      </c>
      <c r="AD15" s="289">
        <v>3.9969000000000001</v>
      </c>
      <c r="AE15" s="289">
        <v>4.4619</v>
      </c>
      <c r="AF15" s="289">
        <v>4.7003000000000004</v>
      </c>
      <c r="AG15" s="289">
        <v>4.5191999999999997</v>
      </c>
      <c r="AH15" s="289">
        <v>4.6614000000000004</v>
      </c>
      <c r="AI15" s="289">
        <v>4.8254999999999999</v>
      </c>
      <c r="AJ15" s="289">
        <v>4.391</v>
      </c>
      <c r="AK15" s="289">
        <v>4.1555999999999997</v>
      </c>
      <c r="AL15" s="289">
        <v>3.9180999999999999</v>
      </c>
      <c r="AM15" s="289">
        <v>3.9020999999999999</v>
      </c>
      <c r="AN15" s="289">
        <v>3.9674</v>
      </c>
      <c r="AO15" s="289">
        <v>4.1086</v>
      </c>
      <c r="AP15" s="289">
        <v>4.3394000000000004</v>
      </c>
      <c r="AQ15" s="289">
        <v>4.6063000000000001</v>
      </c>
      <c r="AR15" s="289">
        <v>4.7481</v>
      </c>
      <c r="AS15" s="289">
        <v>5.2624000000000004</v>
      </c>
      <c r="AT15" s="289">
        <v>5.1946000000000003</v>
      </c>
      <c r="AU15" s="289">
        <v>5.1867999999999999</v>
      </c>
      <c r="AV15" s="289">
        <v>5.1337000000000002</v>
      </c>
      <c r="AW15" s="289">
        <v>4.6661999999999999</v>
      </c>
      <c r="AX15" s="289">
        <v>4.6866316804999997</v>
      </c>
      <c r="AY15" s="289">
        <v>4.5112953152999999</v>
      </c>
      <c r="AZ15" s="899">
        <v>4.6830206961999998</v>
      </c>
      <c r="BA15" s="355">
        <v>4.5550343696000004</v>
      </c>
      <c r="BB15" s="355">
        <v>4.8821851347000003</v>
      </c>
      <c r="BC15" s="355">
        <v>5.1539128766999998</v>
      </c>
      <c r="BD15" s="355">
        <v>5.3467063976000002</v>
      </c>
      <c r="BE15" s="355">
        <v>5.4404347281999996</v>
      </c>
      <c r="BF15" s="355">
        <v>5.4647202953000003</v>
      </c>
      <c r="BG15" s="355">
        <v>5.5237390031000002</v>
      </c>
      <c r="BH15" s="355">
        <v>5.2392540722999996</v>
      </c>
      <c r="BI15" s="355">
        <v>5.1181366631999996</v>
      </c>
      <c r="BJ15" s="355">
        <v>4.8132926546999997</v>
      </c>
      <c r="BK15" s="355">
        <v>4.6622920583000003</v>
      </c>
      <c r="BL15" s="355">
        <v>4.8584997835000001</v>
      </c>
      <c r="BM15" s="355">
        <v>4.7079496927999998</v>
      </c>
      <c r="BN15" s="355">
        <v>5.0428189139999997</v>
      </c>
      <c r="BO15" s="355">
        <v>5.3066447888999999</v>
      </c>
      <c r="BP15" s="355">
        <v>5.5056406680999999</v>
      </c>
      <c r="BQ15" s="355">
        <v>5.5903760667000002</v>
      </c>
      <c r="BR15" s="355">
        <v>5.6141508283999997</v>
      </c>
      <c r="BS15" s="355">
        <v>5.6794103657999999</v>
      </c>
      <c r="BT15" s="355">
        <v>5.3893583551999997</v>
      </c>
      <c r="BU15" s="355">
        <v>5.2753809655000001</v>
      </c>
      <c r="BV15" s="355">
        <v>5.0044145841000001</v>
      </c>
    </row>
    <row r="16" spans="1:74" ht="11.1" customHeight="1" x14ac:dyDescent="0.2">
      <c r="A16" s="323" t="s">
        <v>149</v>
      </c>
      <c r="B16" s="393" t="s">
        <v>950</v>
      </c>
      <c r="C16" s="289">
        <v>0.77180000000000004</v>
      </c>
      <c r="D16" s="289">
        <v>0.77100000000000002</v>
      </c>
      <c r="E16" s="289">
        <v>0.78280000000000005</v>
      </c>
      <c r="F16" s="289">
        <v>0.78269999999999995</v>
      </c>
      <c r="G16" s="289">
        <v>0.77759999999999996</v>
      </c>
      <c r="H16" s="289">
        <v>0.78390000000000004</v>
      </c>
      <c r="I16" s="289">
        <v>0.77890000000000004</v>
      </c>
      <c r="J16" s="289">
        <v>0.7802</v>
      </c>
      <c r="K16" s="289">
        <v>0.7843</v>
      </c>
      <c r="L16" s="289">
        <v>0.78769999999999996</v>
      </c>
      <c r="M16" s="289">
        <v>0.80189999999999995</v>
      </c>
      <c r="N16" s="289">
        <v>0.81530000000000002</v>
      </c>
      <c r="O16" s="289">
        <v>0.80459999999999998</v>
      </c>
      <c r="P16" s="289">
        <v>0.79079999999999995</v>
      </c>
      <c r="Q16" s="289">
        <v>0.80249999999999999</v>
      </c>
      <c r="R16" s="289">
        <v>0.81359999999999999</v>
      </c>
      <c r="S16" s="289">
        <v>0.80530000000000002</v>
      </c>
      <c r="T16" s="289">
        <v>0.8085</v>
      </c>
      <c r="U16" s="289">
        <v>0.81320000000000003</v>
      </c>
      <c r="V16" s="289">
        <v>0.81310000000000004</v>
      </c>
      <c r="W16" s="289">
        <v>0.80200000000000005</v>
      </c>
      <c r="X16" s="289">
        <v>0.81379999999999997</v>
      </c>
      <c r="Y16" s="289">
        <v>0.80900000000000005</v>
      </c>
      <c r="Z16" s="289">
        <v>0.81769999999999998</v>
      </c>
      <c r="AA16" s="289">
        <v>0.80830000000000002</v>
      </c>
      <c r="AB16" s="289">
        <v>0.79520000000000002</v>
      </c>
      <c r="AC16" s="289">
        <v>0.8105</v>
      </c>
      <c r="AD16" s="289">
        <v>0.82079999999999997</v>
      </c>
      <c r="AE16" s="289">
        <v>0.81859999999999999</v>
      </c>
      <c r="AF16" s="289">
        <v>0.81230000000000002</v>
      </c>
      <c r="AG16" s="289">
        <v>0.81169999999999998</v>
      </c>
      <c r="AH16" s="289">
        <v>0.80469999999999997</v>
      </c>
      <c r="AI16" s="289">
        <v>0.78139999999999998</v>
      </c>
      <c r="AJ16" s="289">
        <v>0.7954</v>
      </c>
      <c r="AK16" s="289">
        <v>0.79</v>
      </c>
      <c r="AL16" s="289">
        <v>0.7863</v>
      </c>
      <c r="AM16" s="289">
        <v>0.8</v>
      </c>
      <c r="AN16" s="289">
        <v>0.78590000000000004</v>
      </c>
      <c r="AO16" s="289">
        <v>0.77810000000000001</v>
      </c>
      <c r="AP16" s="289">
        <v>0.74450000000000005</v>
      </c>
      <c r="AQ16" s="289">
        <v>0.78010000000000002</v>
      </c>
      <c r="AR16" s="289">
        <v>0.77470000000000006</v>
      </c>
      <c r="AS16" s="289">
        <v>0.77669999999999995</v>
      </c>
      <c r="AT16" s="289">
        <v>0.78049999999999997</v>
      </c>
      <c r="AU16" s="289">
        <v>0.78200000000000003</v>
      </c>
      <c r="AV16" s="289">
        <v>0.76659999999999995</v>
      </c>
      <c r="AW16" s="289">
        <v>0.77500000000000002</v>
      </c>
      <c r="AX16" s="289">
        <v>0.77774653394000004</v>
      </c>
      <c r="AY16" s="289">
        <v>0.77089004891000001</v>
      </c>
      <c r="AZ16" s="899">
        <v>0.76719879896999998</v>
      </c>
      <c r="BA16" s="355">
        <v>0.76518474101</v>
      </c>
      <c r="BB16" s="355">
        <v>0.76573512241999997</v>
      </c>
      <c r="BC16" s="355">
        <v>0.76501186098999996</v>
      </c>
      <c r="BD16" s="355">
        <v>0.76170485862000004</v>
      </c>
      <c r="BE16" s="355">
        <v>0.75957485595999996</v>
      </c>
      <c r="BF16" s="355">
        <v>0.76029689251999999</v>
      </c>
      <c r="BG16" s="355">
        <v>0.75964603847000001</v>
      </c>
      <c r="BH16" s="355">
        <v>0.75635166654999997</v>
      </c>
      <c r="BI16" s="355">
        <v>0.75443049572999998</v>
      </c>
      <c r="BJ16" s="355">
        <v>0.75466012328999998</v>
      </c>
      <c r="BK16" s="355">
        <v>0.77475252885000001</v>
      </c>
      <c r="BL16" s="355">
        <v>0.77109150449999997</v>
      </c>
      <c r="BM16" s="355">
        <v>0.76909768433000003</v>
      </c>
      <c r="BN16" s="355">
        <v>0.76965542311000001</v>
      </c>
      <c r="BO16" s="355">
        <v>0.76893419659999995</v>
      </c>
      <c r="BP16" s="355">
        <v>0.76562277897999997</v>
      </c>
      <c r="BQ16" s="355">
        <v>0.76347806956999997</v>
      </c>
      <c r="BR16" s="355">
        <v>0.76419898887000004</v>
      </c>
      <c r="BS16" s="355">
        <v>0.76354920017000005</v>
      </c>
      <c r="BT16" s="355">
        <v>0.76025849243999999</v>
      </c>
      <c r="BU16" s="355">
        <v>0.75834297529000005</v>
      </c>
      <c r="BV16" s="355">
        <v>0.75857628693000001</v>
      </c>
    </row>
    <row r="17" spans="1:74" ht="11.1" customHeight="1" x14ac:dyDescent="0.2">
      <c r="A17" s="323" t="s">
        <v>762</v>
      </c>
      <c r="B17" s="402" t="s">
        <v>951</v>
      </c>
      <c r="C17" s="289">
        <v>0.1021</v>
      </c>
      <c r="D17" s="289">
        <v>0.1477</v>
      </c>
      <c r="E17" s="289">
        <v>0.108</v>
      </c>
      <c r="F17" s="289">
        <v>0.26629999999999998</v>
      </c>
      <c r="G17" s="289">
        <v>0.3044</v>
      </c>
      <c r="H17" s="289">
        <v>0.33310000000000001</v>
      </c>
      <c r="I17" s="289">
        <v>0.36499999999999999</v>
      </c>
      <c r="J17" s="289">
        <v>0.36630000000000001</v>
      </c>
      <c r="K17" s="289">
        <v>0.37940000000000002</v>
      </c>
      <c r="L17" s="289">
        <v>0.35310000000000002</v>
      </c>
      <c r="M17" s="289">
        <v>0.37009999999999998</v>
      </c>
      <c r="N17" s="289">
        <v>0.37159999999999999</v>
      </c>
      <c r="O17" s="289">
        <v>0.39129999999999998</v>
      </c>
      <c r="P17" s="289">
        <v>0.39129999999999998</v>
      </c>
      <c r="Q17" s="289">
        <v>0.37309999999999999</v>
      </c>
      <c r="R17" s="289">
        <v>0.3836</v>
      </c>
      <c r="S17" s="289">
        <v>0.36249999999999999</v>
      </c>
      <c r="T17" s="289">
        <v>0.39510000000000001</v>
      </c>
      <c r="U17" s="289">
        <v>0.38690000000000002</v>
      </c>
      <c r="V17" s="289">
        <v>0.36499999999999999</v>
      </c>
      <c r="W17" s="289">
        <v>0.33</v>
      </c>
      <c r="X17" s="289">
        <v>0.38</v>
      </c>
      <c r="Y17" s="289">
        <v>0.38</v>
      </c>
      <c r="Z17" s="289">
        <v>0.55500000000000005</v>
      </c>
      <c r="AA17" s="289">
        <v>0.63</v>
      </c>
      <c r="AB17" s="289">
        <v>0.63</v>
      </c>
      <c r="AC17" s="289">
        <v>0.64500000000000002</v>
      </c>
      <c r="AD17" s="289">
        <v>0.6</v>
      </c>
      <c r="AE17" s="289">
        <v>0.66</v>
      </c>
      <c r="AF17" s="289">
        <v>0.61</v>
      </c>
      <c r="AG17" s="289">
        <v>0.43</v>
      </c>
      <c r="AH17" s="289">
        <v>0.63</v>
      </c>
      <c r="AI17" s="289">
        <v>0.65</v>
      </c>
      <c r="AJ17" s="289">
        <v>0.66</v>
      </c>
      <c r="AK17" s="289">
        <v>0.64</v>
      </c>
      <c r="AL17" s="289">
        <v>0.625</v>
      </c>
      <c r="AM17" s="289">
        <v>0.625</v>
      </c>
      <c r="AN17" s="289">
        <v>0.625</v>
      </c>
      <c r="AO17" s="289">
        <v>0.65</v>
      </c>
      <c r="AP17" s="289">
        <v>0.63</v>
      </c>
      <c r="AQ17" s="289">
        <v>0.66500000000000004</v>
      </c>
      <c r="AR17" s="289">
        <v>0.64500000000000002</v>
      </c>
      <c r="AS17" s="289">
        <v>0.64490000000000003</v>
      </c>
      <c r="AT17" s="289">
        <v>0.89490000000000003</v>
      </c>
      <c r="AU17" s="289">
        <v>0.89490000000000003</v>
      </c>
      <c r="AV17" s="289">
        <v>0.89490000000000003</v>
      </c>
      <c r="AW17" s="289">
        <v>0.89490000000000003</v>
      </c>
      <c r="AX17" s="289">
        <v>0.89496050000000005</v>
      </c>
      <c r="AY17" s="289">
        <v>0.89496050000000005</v>
      </c>
      <c r="AZ17" s="899">
        <v>0.86286561984999999</v>
      </c>
      <c r="BA17" s="355">
        <v>0.89077670773999995</v>
      </c>
      <c r="BB17" s="355">
        <v>0.86271910069000002</v>
      </c>
      <c r="BC17" s="355">
        <v>0.87977044844999996</v>
      </c>
      <c r="BD17" s="355">
        <v>0.89603085291999995</v>
      </c>
      <c r="BE17" s="355">
        <v>0.90251535611</v>
      </c>
      <c r="BF17" s="355">
        <v>0.86670000000000003</v>
      </c>
      <c r="BG17" s="355">
        <v>0.86670000000000003</v>
      </c>
      <c r="BH17" s="355">
        <v>0.89</v>
      </c>
      <c r="BI17" s="355">
        <v>0.9</v>
      </c>
      <c r="BJ17" s="355">
        <v>0.95</v>
      </c>
      <c r="BK17" s="355">
        <v>0.95</v>
      </c>
      <c r="BL17" s="355">
        <v>0.95</v>
      </c>
      <c r="BM17" s="355">
        <v>0.95</v>
      </c>
      <c r="BN17" s="355">
        <v>0.95</v>
      </c>
      <c r="BO17" s="355">
        <v>0.95</v>
      </c>
      <c r="BP17" s="355">
        <v>0.95</v>
      </c>
      <c r="BQ17" s="355">
        <v>0.95</v>
      </c>
      <c r="BR17" s="355">
        <v>1.1000000000000001</v>
      </c>
      <c r="BS17" s="355">
        <v>1.2</v>
      </c>
      <c r="BT17" s="355">
        <v>1.25</v>
      </c>
      <c r="BU17" s="355">
        <v>1.25</v>
      </c>
      <c r="BV17" s="355">
        <v>1.25</v>
      </c>
    </row>
    <row r="18" spans="1:74" ht="11.1" customHeight="1" x14ac:dyDescent="0.2">
      <c r="A18" s="323"/>
      <c r="B18" s="402"/>
      <c r="C18" s="289"/>
      <c r="D18" s="289"/>
      <c r="E18" s="289"/>
      <c r="F18" s="289"/>
      <c r="G18" s="289"/>
      <c r="H18" s="289"/>
      <c r="I18" s="289"/>
      <c r="J18" s="289"/>
      <c r="K18" s="289"/>
      <c r="L18" s="289"/>
      <c r="M18" s="289"/>
      <c r="N18" s="289"/>
      <c r="O18" s="289"/>
      <c r="P18" s="289"/>
      <c r="Q18" s="289"/>
      <c r="R18" s="289"/>
      <c r="S18" s="289"/>
      <c r="T18" s="289"/>
      <c r="U18" s="289"/>
      <c r="V18" s="289"/>
      <c r="W18" s="289"/>
      <c r="X18" s="289"/>
      <c r="Y18" s="289"/>
      <c r="Z18" s="289"/>
      <c r="AA18" s="289"/>
      <c r="AB18" s="289"/>
      <c r="AC18" s="289"/>
      <c r="AD18" s="289"/>
      <c r="AE18" s="289"/>
      <c r="AF18" s="289"/>
      <c r="AG18" s="289"/>
      <c r="AH18" s="289"/>
      <c r="AI18" s="289"/>
      <c r="AJ18" s="289"/>
      <c r="AK18" s="289"/>
      <c r="AL18" s="289"/>
      <c r="AM18" s="289"/>
      <c r="AN18" s="289"/>
      <c r="AO18" s="289"/>
      <c r="AP18" s="289"/>
      <c r="AQ18" s="289"/>
      <c r="AR18" s="289"/>
      <c r="AS18" s="289"/>
      <c r="AT18" s="289"/>
      <c r="AU18" s="289"/>
      <c r="AV18" s="289"/>
      <c r="AW18" s="289"/>
      <c r="AX18" s="289"/>
      <c r="AY18" s="289"/>
      <c r="AZ18" s="899"/>
      <c r="BA18" s="355"/>
      <c r="BB18" s="355"/>
      <c r="BC18" s="355"/>
      <c r="BD18" s="355"/>
      <c r="BE18" s="355"/>
      <c r="BF18" s="355"/>
      <c r="BG18" s="355"/>
      <c r="BH18" s="355"/>
      <c r="BI18" s="355"/>
      <c r="BJ18" s="355"/>
      <c r="BK18" s="355"/>
      <c r="BL18" s="355"/>
      <c r="BM18" s="355"/>
      <c r="BN18" s="355"/>
      <c r="BO18" s="355"/>
      <c r="BP18" s="355"/>
      <c r="BQ18" s="355"/>
      <c r="BR18" s="355"/>
      <c r="BS18" s="355"/>
      <c r="BT18" s="355"/>
      <c r="BU18" s="355"/>
      <c r="BV18" s="355"/>
    </row>
    <row r="19" spans="1:74" s="272" customFormat="1" ht="11.1" customHeight="1" x14ac:dyDescent="0.2">
      <c r="A19" s="395" t="s">
        <v>196</v>
      </c>
      <c r="B19" s="401" t="s">
        <v>961</v>
      </c>
      <c r="C19" s="105">
        <v>4.0445000000000002</v>
      </c>
      <c r="D19" s="105">
        <v>4.1075999999999997</v>
      </c>
      <c r="E19" s="105">
        <v>4.0103999999999997</v>
      </c>
      <c r="F19" s="105">
        <v>3.9379</v>
      </c>
      <c r="G19" s="105">
        <v>3.8325999999999998</v>
      </c>
      <c r="H19" s="105">
        <v>3.5186999999999999</v>
      </c>
      <c r="I19" s="105">
        <v>3.9207999999999998</v>
      </c>
      <c r="J19" s="105">
        <v>3.8302</v>
      </c>
      <c r="K19" s="105">
        <v>3.6808999999999998</v>
      </c>
      <c r="L19" s="105">
        <v>3.9037000000000002</v>
      </c>
      <c r="M19" s="105">
        <v>3.9908000000000001</v>
      </c>
      <c r="N19" s="105">
        <v>3.9458000000000002</v>
      </c>
      <c r="O19" s="105">
        <v>3.9218000000000002</v>
      </c>
      <c r="P19" s="105">
        <v>4.0879000000000003</v>
      </c>
      <c r="Q19" s="105">
        <v>4.0884</v>
      </c>
      <c r="R19" s="105">
        <v>3.9836999999999998</v>
      </c>
      <c r="S19" s="105">
        <v>3.9445999999999999</v>
      </c>
      <c r="T19" s="105">
        <v>3.9489000000000001</v>
      </c>
      <c r="U19" s="105">
        <v>3.9571999999999998</v>
      </c>
      <c r="V19" s="105">
        <v>3.8595000000000002</v>
      </c>
      <c r="W19" s="105">
        <v>3.7155999999999998</v>
      </c>
      <c r="X19" s="105">
        <v>3.8769999999999998</v>
      </c>
      <c r="Y19" s="105">
        <v>3.9803000000000002</v>
      </c>
      <c r="Z19" s="105">
        <v>4.0377000000000001</v>
      </c>
      <c r="AA19" s="105">
        <v>3.9622999999999999</v>
      </c>
      <c r="AB19" s="105">
        <v>3.8727999999999998</v>
      </c>
      <c r="AC19" s="105">
        <v>4.0065999999999997</v>
      </c>
      <c r="AD19" s="105">
        <v>3.9883000000000002</v>
      </c>
      <c r="AE19" s="105">
        <v>3.8494000000000002</v>
      </c>
      <c r="AF19" s="105">
        <v>3.7551999999999999</v>
      </c>
      <c r="AG19" s="105">
        <v>3.9123000000000001</v>
      </c>
      <c r="AH19" s="105">
        <v>3.6795</v>
      </c>
      <c r="AI19" s="105">
        <v>3.5659999999999998</v>
      </c>
      <c r="AJ19" s="105">
        <v>3.8742000000000001</v>
      </c>
      <c r="AK19" s="105">
        <v>3.8378999999999999</v>
      </c>
      <c r="AL19" s="105">
        <v>4.0048000000000004</v>
      </c>
      <c r="AM19" s="105">
        <v>3.9821</v>
      </c>
      <c r="AN19" s="105">
        <v>3.9327999999999999</v>
      </c>
      <c r="AO19" s="105">
        <v>3.944</v>
      </c>
      <c r="AP19" s="105">
        <v>4.0122999999999998</v>
      </c>
      <c r="AQ19" s="105">
        <v>3.9371999999999998</v>
      </c>
      <c r="AR19" s="105">
        <v>3.7469999999999999</v>
      </c>
      <c r="AS19" s="105">
        <v>4.1679000000000004</v>
      </c>
      <c r="AT19" s="105">
        <v>4.0000999999999998</v>
      </c>
      <c r="AU19" s="105">
        <v>3.8601999999999999</v>
      </c>
      <c r="AV19" s="105">
        <v>3.9719000000000002</v>
      </c>
      <c r="AW19" s="105">
        <v>4.0216000000000003</v>
      </c>
      <c r="AX19" s="105">
        <v>4.1142232034999999</v>
      </c>
      <c r="AY19" s="105">
        <v>4.0605654386000003</v>
      </c>
      <c r="AZ19" s="911">
        <v>4.0329067105999998</v>
      </c>
      <c r="BA19" s="388">
        <v>3.9716716987999998</v>
      </c>
      <c r="BB19" s="388">
        <v>3.9558107393999999</v>
      </c>
      <c r="BC19" s="388">
        <v>3.9256192341</v>
      </c>
      <c r="BD19" s="388">
        <v>3.8961500226000001</v>
      </c>
      <c r="BE19" s="388">
        <v>3.8929823277</v>
      </c>
      <c r="BF19" s="388">
        <v>3.8188395093</v>
      </c>
      <c r="BG19" s="388">
        <v>3.7753841560999999</v>
      </c>
      <c r="BH19" s="388">
        <v>3.9007703099</v>
      </c>
      <c r="BI19" s="388">
        <v>3.8987732643999999</v>
      </c>
      <c r="BJ19" s="388">
        <v>3.9089832095000001</v>
      </c>
      <c r="BK19" s="388">
        <v>3.8845116136</v>
      </c>
      <c r="BL19" s="388">
        <v>3.8663173324</v>
      </c>
      <c r="BM19" s="388">
        <v>3.8338251140000001</v>
      </c>
      <c r="BN19" s="388">
        <v>3.8099420023000001</v>
      </c>
      <c r="BO19" s="388">
        <v>3.6945623683000002</v>
      </c>
      <c r="BP19" s="388">
        <v>3.7005903228000001</v>
      </c>
      <c r="BQ19" s="388">
        <v>3.7615250340999999</v>
      </c>
      <c r="BR19" s="388">
        <v>3.7225703503999998</v>
      </c>
      <c r="BS19" s="388">
        <v>3.5219422473000002</v>
      </c>
      <c r="BT19" s="388">
        <v>3.9448310551999999</v>
      </c>
      <c r="BU19" s="388">
        <v>3.9816140198999999</v>
      </c>
      <c r="BV19" s="388">
        <v>4.0363451224000002</v>
      </c>
    </row>
    <row r="20" spans="1:74" ht="11.1" customHeight="1" x14ac:dyDescent="0.2">
      <c r="A20" s="323" t="s">
        <v>150</v>
      </c>
      <c r="B20" s="402" t="s">
        <v>952</v>
      </c>
      <c r="C20" s="289">
        <v>1.9732000000000001</v>
      </c>
      <c r="D20" s="289">
        <v>2.0043000000000002</v>
      </c>
      <c r="E20" s="289">
        <v>1.9539</v>
      </c>
      <c r="F20" s="289">
        <v>1.8678999999999999</v>
      </c>
      <c r="G20" s="289">
        <v>1.8223</v>
      </c>
      <c r="H20" s="289">
        <v>1.5466</v>
      </c>
      <c r="I20" s="289">
        <v>1.8792</v>
      </c>
      <c r="J20" s="289">
        <v>2.0154000000000001</v>
      </c>
      <c r="K20" s="289">
        <v>1.8432999999999999</v>
      </c>
      <c r="L20" s="289">
        <v>1.9804999999999999</v>
      </c>
      <c r="M20" s="289">
        <v>1.9836</v>
      </c>
      <c r="N20" s="289">
        <v>2.0068999999999999</v>
      </c>
      <c r="O20" s="289">
        <v>2.0021</v>
      </c>
      <c r="P20" s="289">
        <v>2.0102000000000002</v>
      </c>
      <c r="Q20" s="289">
        <v>2.0676999999999999</v>
      </c>
      <c r="R20" s="289">
        <v>2.0560999999999998</v>
      </c>
      <c r="S20" s="289">
        <v>2.0116999999999998</v>
      </c>
      <c r="T20" s="289">
        <v>2.0232999999999999</v>
      </c>
      <c r="U20" s="289">
        <v>2.0659999999999998</v>
      </c>
      <c r="V20" s="289">
        <v>2.0204</v>
      </c>
      <c r="W20" s="289">
        <v>1.8604000000000001</v>
      </c>
      <c r="X20" s="289">
        <v>1.9923999999999999</v>
      </c>
      <c r="Y20" s="289">
        <v>2.0510999999999999</v>
      </c>
      <c r="Z20" s="289">
        <v>2.1278000000000001</v>
      </c>
      <c r="AA20" s="289">
        <v>2.0798000000000001</v>
      </c>
      <c r="AB20" s="289">
        <v>2.0087999999999999</v>
      </c>
      <c r="AC20" s="289">
        <v>2.0981000000000001</v>
      </c>
      <c r="AD20" s="289">
        <v>2.0973000000000002</v>
      </c>
      <c r="AE20" s="289">
        <v>1.9598</v>
      </c>
      <c r="AF20" s="289">
        <v>1.9762999999999999</v>
      </c>
      <c r="AG20" s="289">
        <v>2.0889000000000002</v>
      </c>
      <c r="AH20" s="289">
        <v>2.0059</v>
      </c>
      <c r="AI20" s="289">
        <v>1.7408999999999999</v>
      </c>
      <c r="AJ20" s="289">
        <v>2.0064000000000002</v>
      </c>
      <c r="AK20" s="289">
        <v>1.9776</v>
      </c>
      <c r="AL20" s="289">
        <v>2.0323000000000002</v>
      </c>
      <c r="AM20" s="289">
        <v>1.9842</v>
      </c>
      <c r="AN20" s="289">
        <v>1.9362999999999999</v>
      </c>
      <c r="AO20" s="289">
        <v>1.9811000000000001</v>
      </c>
      <c r="AP20" s="289">
        <v>2.0347</v>
      </c>
      <c r="AQ20" s="289">
        <v>1.9742999999999999</v>
      </c>
      <c r="AR20" s="289">
        <v>1.8667</v>
      </c>
      <c r="AS20" s="289">
        <v>2.1791999999999998</v>
      </c>
      <c r="AT20" s="289">
        <v>2.1661999999999999</v>
      </c>
      <c r="AU20" s="289">
        <v>2.0815000000000001</v>
      </c>
      <c r="AV20" s="289">
        <v>2.1074000000000002</v>
      </c>
      <c r="AW20" s="289">
        <v>2.0941999999999998</v>
      </c>
      <c r="AX20" s="289">
        <v>2.1976734969999998</v>
      </c>
      <c r="AY20" s="289">
        <v>2.2239683927999998</v>
      </c>
      <c r="AZ20" s="899">
        <v>2.1720492469999999</v>
      </c>
      <c r="BA20" s="355">
        <v>2.1116126561000002</v>
      </c>
      <c r="BB20" s="355">
        <v>2.1168981247000001</v>
      </c>
      <c r="BC20" s="355">
        <v>2.0832071217000001</v>
      </c>
      <c r="BD20" s="355">
        <v>2.0722822284000002</v>
      </c>
      <c r="BE20" s="355">
        <v>2.1147339452999998</v>
      </c>
      <c r="BF20" s="355">
        <v>2.0900256160000001</v>
      </c>
      <c r="BG20" s="355">
        <v>1.9561728156</v>
      </c>
      <c r="BH20" s="355">
        <v>2.0621263283000002</v>
      </c>
      <c r="BI20" s="355">
        <v>2.0560281187</v>
      </c>
      <c r="BJ20" s="355">
        <v>2.0626246856999999</v>
      </c>
      <c r="BK20" s="355">
        <v>2.0506044627</v>
      </c>
      <c r="BL20" s="355">
        <v>2.0351957456999998</v>
      </c>
      <c r="BM20" s="355">
        <v>2.0232120348999998</v>
      </c>
      <c r="BN20" s="355">
        <v>2.0047979756999998</v>
      </c>
      <c r="BO20" s="355">
        <v>1.9070620373</v>
      </c>
      <c r="BP20" s="355">
        <v>1.9085080872</v>
      </c>
      <c r="BQ20" s="355">
        <v>2.0179545389000002</v>
      </c>
      <c r="BR20" s="355">
        <v>2.0155041588999998</v>
      </c>
      <c r="BS20" s="355">
        <v>1.7162638601</v>
      </c>
      <c r="BT20" s="355">
        <v>2.1215104906</v>
      </c>
      <c r="BU20" s="355">
        <v>2.1549941681</v>
      </c>
      <c r="BV20" s="355">
        <v>2.2069873241</v>
      </c>
    </row>
    <row r="21" spans="1:74" ht="11.1" customHeight="1" x14ac:dyDescent="0.2">
      <c r="A21" s="323" t="s">
        <v>554</v>
      </c>
      <c r="B21" s="402" t="s">
        <v>953</v>
      </c>
      <c r="C21" s="289">
        <v>0.97450000000000003</v>
      </c>
      <c r="D21" s="289">
        <v>0.98829999999999996</v>
      </c>
      <c r="E21" s="289">
        <v>0.94679999999999997</v>
      </c>
      <c r="F21" s="289">
        <v>0.94920000000000004</v>
      </c>
      <c r="G21" s="289">
        <v>0.90439999999999998</v>
      </c>
      <c r="H21" s="289">
        <v>0.85519999999999996</v>
      </c>
      <c r="I21" s="289">
        <v>0.93879999999999997</v>
      </c>
      <c r="J21" s="289">
        <v>0.71679999999999999</v>
      </c>
      <c r="K21" s="289">
        <v>0.74399999999999999</v>
      </c>
      <c r="L21" s="289">
        <v>0.84140000000000004</v>
      </c>
      <c r="M21" s="289">
        <v>0.90659999999999996</v>
      </c>
      <c r="N21" s="289">
        <v>0.83620000000000005</v>
      </c>
      <c r="O21" s="289">
        <v>0.79730000000000001</v>
      </c>
      <c r="P21" s="289">
        <v>0.9466</v>
      </c>
      <c r="Q21" s="289">
        <v>0.88490000000000002</v>
      </c>
      <c r="R21" s="289">
        <v>0.80579999999999996</v>
      </c>
      <c r="S21" s="289">
        <v>0.82720000000000005</v>
      </c>
      <c r="T21" s="289">
        <v>0.77110000000000001</v>
      </c>
      <c r="U21" s="289">
        <v>0.7923</v>
      </c>
      <c r="V21" s="289">
        <v>0.70079999999999998</v>
      </c>
      <c r="W21" s="289">
        <v>0.71850000000000003</v>
      </c>
      <c r="X21" s="289">
        <v>0.77339999999999998</v>
      </c>
      <c r="Y21" s="289">
        <v>0.79569999999999996</v>
      </c>
      <c r="Z21" s="289">
        <v>0.78680000000000005</v>
      </c>
      <c r="AA21" s="289">
        <v>0.77080000000000004</v>
      </c>
      <c r="AB21" s="289">
        <v>0.74639999999999995</v>
      </c>
      <c r="AC21" s="289">
        <v>0.80269999999999997</v>
      </c>
      <c r="AD21" s="289">
        <v>0.78239999999999998</v>
      </c>
      <c r="AE21" s="289">
        <v>0.78029999999999999</v>
      </c>
      <c r="AF21" s="289">
        <v>0.65200000000000002</v>
      </c>
      <c r="AG21" s="289">
        <v>0.74660000000000004</v>
      </c>
      <c r="AH21" s="289">
        <v>0.5827</v>
      </c>
      <c r="AI21" s="289">
        <v>0.70040000000000002</v>
      </c>
      <c r="AJ21" s="289">
        <v>0.74629999999999996</v>
      </c>
      <c r="AK21" s="289">
        <v>0.73880000000000001</v>
      </c>
      <c r="AL21" s="289">
        <v>0.81089999999999995</v>
      </c>
      <c r="AM21" s="289">
        <v>0.83609999999999995</v>
      </c>
      <c r="AN21" s="289">
        <v>0.82709999999999995</v>
      </c>
      <c r="AO21" s="289">
        <v>0.79900000000000004</v>
      </c>
      <c r="AP21" s="289">
        <v>0.81789999999999996</v>
      </c>
      <c r="AQ21" s="289">
        <v>0.79039999999999999</v>
      </c>
      <c r="AR21" s="289">
        <v>0.70820000000000005</v>
      </c>
      <c r="AS21" s="289">
        <v>0.82809999999999995</v>
      </c>
      <c r="AT21" s="289">
        <v>0.66720000000000002</v>
      </c>
      <c r="AU21" s="289">
        <v>0.61750000000000005</v>
      </c>
      <c r="AV21" s="289">
        <v>0.69989999999999997</v>
      </c>
      <c r="AW21" s="289">
        <v>0.7258</v>
      </c>
      <c r="AX21" s="289">
        <v>0.78651366111999998</v>
      </c>
      <c r="AY21" s="289">
        <v>0.71264313195999995</v>
      </c>
      <c r="AZ21" s="899">
        <v>0.7342769388</v>
      </c>
      <c r="BA21" s="355">
        <v>0.73659117221000003</v>
      </c>
      <c r="BB21" s="355">
        <v>0.72886337270000001</v>
      </c>
      <c r="BC21" s="355">
        <v>0.73242123708999995</v>
      </c>
      <c r="BD21" s="355">
        <v>0.71877262980000001</v>
      </c>
      <c r="BE21" s="355">
        <v>0.66044939142000003</v>
      </c>
      <c r="BF21" s="355">
        <v>0.60398009579</v>
      </c>
      <c r="BG21" s="355">
        <v>0.69407983362000003</v>
      </c>
      <c r="BH21" s="355">
        <v>0.71497877391999998</v>
      </c>
      <c r="BI21" s="355">
        <v>0.71733417071000005</v>
      </c>
      <c r="BJ21" s="355">
        <v>0.72051813510999996</v>
      </c>
      <c r="BK21" s="355">
        <v>0.71533316693000004</v>
      </c>
      <c r="BL21" s="355">
        <v>0.70793508811999994</v>
      </c>
      <c r="BM21" s="355">
        <v>0.69761200133000001</v>
      </c>
      <c r="BN21" s="355">
        <v>0.68926453841000002</v>
      </c>
      <c r="BO21" s="355">
        <v>0.69149524252000005</v>
      </c>
      <c r="BP21" s="355">
        <v>0.67748982695000004</v>
      </c>
      <c r="BQ21" s="355">
        <v>0.62847824202000002</v>
      </c>
      <c r="BR21" s="355">
        <v>0.58497781754</v>
      </c>
      <c r="BS21" s="355">
        <v>0.68387830368000002</v>
      </c>
      <c r="BT21" s="355">
        <v>0.70237039644999999</v>
      </c>
      <c r="BU21" s="355">
        <v>0.70387629910000005</v>
      </c>
      <c r="BV21" s="355">
        <v>0.70621278094999995</v>
      </c>
    </row>
    <row r="22" spans="1:74" ht="11.1" customHeight="1" x14ac:dyDescent="0.2">
      <c r="A22" s="323"/>
      <c r="B22" s="402"/>
      <c r="C22" s="289"/>
      <c r="D22" s="289"/>
      <c r="E22" s="289"/>
      <c r="F22" s="289"/>
      <c r="G22" s="289"/>
      <c r="H22" s="289"/>
      <c r="I22" s="289"/>
      <c r="J22" s="289"/>
      <c r="K22" s="289"/>
      <c r="L22" s="289"/>
      <c r="M22" s="289"/>
      <c r="N22" s="289"/>
      <c r="O22" s="289"/>
      <c r="P22" s="289"/>
      <c r="Q22" s="289"/>
      <c r="R22" s="289"/>
      <c r="S22" s="289"/>
      <c r="T22" s="289"/>
      <c r="U22" s="289"/>
      <c r="V22" s="289"/>
      <c r="W22" s="289"/>
      <c r="X22" s="289"/>
      <c r="Y22" s="289"/>
      <c r="Z22" s="289"/>
      <c r="AA22" s="289"/>
      <c r="AB22" s="289"/>
      <c r="AC22" s="289"/>
      <c r="AD22" s="289"/>
      <c r="AE22" s="289"/>
      <c r="AF22" s="289"/>
      <c r="AG22" s="289"/>
      <c r="AH22" s="289"/>
      <c r="AI22" s="289"/>
      <c r="AJ22" s="289"/>
      <c r="AK22" s="289"/>
      <c r="AL22" s="289"/>
      <c r="AM22" s="289"/>
      <c r="AN22" s="289"/>
      <c r="AO22" s="289"/>
      <c r="AP22" s="289"/>
      <c r="AQ22" s="289"/>
      <c r="AR22" s="289"/>
      <c r="AS22" s="289"/>
      <c r="AT22" s="289"/>
      <c r="AU22" s="289"/>
      <c r="AV22" s="289"/>
      <c r="AW22" s="289"/>
      <c r="AX22" s="289"/>
      <c r="AY22" s="289"/>
      <c r="AZ22" s="899"/>
      <c r="BA22" s="355"/>
      <c r="BB22" s="355"/>
      <c r="BC22" s="355"/>
      <c r="BD22" s="355"/>
      <c r="BE22" s="355"/>
      <c r="BF22" s="355"/>
      <c r="BG22" s="355"/>
      <c r="BH22" s="355"/>
      <c r="BI22" s="355"/>
      <c r="BJ22" s="355"/>
      <c r="BK22" s="355"/>
      <c r="BL22" s="355"/>
      <c r="BM22" s="355"/>
      <c r="BN22" s="355"/>
      <c r="BO22" s="355"/>
      <c r="BP22" s="355"/>
      <c r="BQ22" s="355"/>
      <c r="BR22" s="355"/>
      <c r="BS22" s="355"/>
      <c r="BT22" s="355"/>
      <c r="BU22" s="355"/>
      <c r="BV22" s="355"/>
    </row>
    <row r="23" spans="1:74" s="272" customFormat="1" ht="11.1" customHeight="1" x14ac:dyDescent="0.2">
      <c r="A23" s="395" t="s">
        <v>205</v>
      </c>
      <c r="B23" s="401" t="s">
        <v>962</v>
      </c>
      <c r="C23" s="105">
        <v>14.3955</v>
      </c>
      <c r="D23" s="105">
        <v>14.449199999999999</v>
      </c>
      <c r="E23" s="105">
        <v>14.3422</v>
      </c>
      <c r="F23" s="105">
        <v>13.1701</v>
      </c>
      <c r="G23" s="105">
        <v>13.449199999999999</v>
      </c>
      <c r="H23" s="105">
        <v>13.5305</v>
      </c>
      <c r="I23" s="105">
        <v>13.7782</v>
      </c>
      <c r="J23" s="105">
        <v>13.456200000000001</v>
      </c>
      <c r="K23" s="105">
        <v>13.5059</v>
      </c>
      <c r="L23" s="105">
        <v>13.645</v>
      </c>
      <c r="M23" s="105">
        <v>14.178800000000001</v>
      </c>
      <c r="N23" s="105">
        <v>14.2151</v>
      </c>
      <c r="O23" s="105">
        <v>14.214399999999999</v>
      </c>
      <c r="P23" s="105">
        <v>14.357100000000001</v>
      </c>
      <c r="Q23" s="105">
        <v>14.0031</v>
      </c>
      <c r="R23" s="105">
        <v>13.902900000000001</v>
      </c>
      <c r="S23" s="105">
        <v>13.758800000000001</v>
      </c>
      <c r="T23" s="105">
        <v>13.7363</v>
      </c>
      <c r="U23" s="105">
        <v>13.592499999999999</v>
      </c>
      <c r="V23" s="105">
        <v>13.4815</v>
      </c>
      <c r="W23" s="105">
        <v>13.6745</v>
      </c>
      <c r="X23" s="105">
        <v>13.850300000000001</v>
      </c>
      <c r="Y23" s="105">
        <v>13.834</v>
      </c>
      <c r="Z23" s="105">
        <v>13.880800000000001</v>
      </c>
      <c r="AA23" s="105">
        <v>13.8527</v>
      </c>
      <c r="AB23" s="105">
        <v>13.769299999999999</v>
      </c>
      <c r="AC23" s="105">
        <v>13.759600000000001</v>
      </c>
      <c r="AD23" s="105">
        <v>13.5946</v>
      </c>
      <c r="AE23" s="105">
        <v>13.3249</v>
      </c>
      <c r="AF23" s="105">
        <v>13.28</v>
      </c>
      <c r="AG23" s="105">
        <v>13.2797</v>
      </c>
      <c r="AH23" s="105">
        <v>13.0871</v>
      </c>
      <c r="AI23" s="105">
        <v>13.2257</v>
      </c>
      <c r="AJ23" s="105">
        <v>13.0442</v>
      </c>
      <c r="AK23" s="105">
        <v>13.268700000000001</v>
      </c>
      <c r="AL23" s="105">
        <v>13.265700000000001</v>
      </c>
      <c r="AM23" s="105">
        <v>13.3291</v>
      </c>
      <c r="AN23" s="105">
        <v>13.6082</v>
      </c>
      <c r="AO23" s="105">
        <v>13.658899999999999</v>
      </c>
      <c r="AP23" s="105">
        <v>13.613</v>
      </c>
      <c r="AQ23" s="105">
        <v>13.528499999999999</v>
      </c>
      <c r="AR23" s="105">
        <v>13.617699999999999</v>
      </c>
      <c r="AS23" s="105">
        <v>13.581899999999999</v>
      </c>
      <c r="AT23" s="105">
        <v>13.635199999999999</v>
      </c>
      <c r="AU23" s="105">
        <v>13.704700000000001</v>
      </c>
      <c r="AV23" s="105">
        <v>13.7036</v>
      </c>
      <c r="AW23" s="105">
        <v>13.7669</v>
      </c>
      <c r="AX23" s="105">
        <v>13.533203646</v>
      </c>
      <c r="AY23" s="105">
        <v>12.907328011000001</v>
      </c>
      <c r="AZ23" s="911">
        <v>13.139881424</v>
      </c>
      <c r="BA23" s="388">
        <v>13.594010575</v>
      </c>
      <c r="BB23" s="388">
        <v>13.887962529999999</v>
      </c>
      <c r="BC23" s="388">
        <v>13.787009684999999</v>
      </c>
      <c r="BD23" s="388">
        <v>13.781085883999999</v>
      </c>
      <c r="BE23" s="388">
        <v>13.65597584</v>
      </c>
      <c r="BF23" s="388">
        <v>13.639668546999999</v>
      </c>
      <c r="BG23" s="388">
        <v>13.635014759000001</v>
      </c>
      <c r="BH23" s="388">
        <v>13.796383468</v>
      </c>
      <c r="BI23" s="388">
        <v>13.82304725</v>
      </c>
      <c r="BJ23" s="388">
        <v>13.837512797</v>
      </c>
      <c r="BK23" s="388">
        <v>13.820097778999999</v>
      </c>
      <c r="BL23" s="388">
        <v>13.818167921000001</v>
      </c>
      <c r="BM23" s="388">
        <v>13.814427390000001</v>
      </c>
      <c r="BN23" s="388">
        <v>13.771238804999999</v>
      </c>
      <c r="BO23" s="388">
        <v>13.533688628</v>
      </c>
      <c r="BP23" s="388">
        <v>13.696253592</v>
      </c>
      <c r="BQ23" s="388">
        <v>13.623728776</v>
      </c>
      <c r="BR23" s="388">
        <v>13.481814485999999</v>
      </c>
      <c r="BS23" s="388">
        <v>13.610486243</v>
      </c>
      <c r="BT23" s="388">
        <v>13.770193503</v>
      </c>
      <c r="BU23" s="388">
        <v>13.797006522</v>
      </c>
      <c r="BV23" s="388">
        <v>13.811506773</v>
      </c>
    </row>
    <row r="24" spans="1:74" ht="11.1" customHeight="1" x14ac:dyDescent="0.2">
      <c r="A24" s="323" t="s">
        <v>151</v>
      </c>
      <c r="B24" s="402" t="s">
        <v>202</v>
      </c>
      <c r="C24" s="289">
        <v>0.70350000000000001</v>
      </c>
      <c r="D24" s="289">
        <v>0.68679999999999997</v>
      </c>
      <c r="E24" s="289">
        <v>0.69910000000000005</v>
      </c>
      <c r="F24" s="289">
        <v>0.69579999999999997</v>
      </c>
      <c r="G24" s="289">
        <v>0.68259999999999998</v>
      </c>
      <c r="H24" s="289">
        <v>0.6351</v>
      </c>
      <c r="I24" s="289">
        <v>0.66169999999999995</v>
      </c>
      <c r="J24" s="289">
        <v>0.64370000000000005</v>
      </c>
      <c r="K24" s="289">
        <v>0.65669999999999995</v>
      </c>
      <c r="L24" s="289">
        <v>0.66649999999999998</v>
      </c>
      <c r="M24" s="289">
        <v>0.66949999999999998</v>
      </c>
      <c r="N24" s="289">
        <v>0.67069999999999996</v>
      </c>
      <c r="O24" s="289">
        <v>0.65469999999999995</v>
      </c>
      <c r="P24" s="289">
        <v>0.65080000000000005</v>
      </c>
      <c r="Q24" s="289">
        <v>0.63480000000000003</v>
      </c>
      <c r="R24" s="289">
        <v>0.62870000000000004</v>
      </c>
      <c r="S24" s="289">
        <v>0.61480000000000001</v>
      </c>
      <c r="T24" s="289">
        <v>0.61280000000000001</v>
      </c>
      <c r="U24" s="289">
        <v>0.62380000000000002</v>
      </c>
      <c r="V24" s="289">
        <v>0.62280000000000002</v>
      </c>
      <c r="W24" s="289">
        <v>0.60980000000000001</v>
      </c>
      <c r="X24" s="289">
        <v>0.60570000000000002</v>
      </c>
      <c r="Y24" s="289">
        <v>0.61180000000000001</v>
      </c>
      <c r="Z24" s="289">
        <v>0.6069</v>
      </c>
      <c r="AA24" s="289">
        <v>0.60070000000000001</v>
      </c>
      <c r="AB24" s="289">
        <v>0.6008</v>
      </c>
      <c r="AC24" s="289">
        <v>0.60770000000000002</v>
      </c>
      <c r="AD24" s="289">
        <v>0.60670000000000002</v>
      </c>
      <c r="AE24" s="289">
        <v>0.57230000000000003</v>
      </c>
      <c r="AF24" s="289">
        <v>0.60060000000000002</v>
      </c>
      <c r="AG24" s="289">
        <v>0.60040000000000004</v>
      </c>
      <c r="AH24" s="289">
        <v>0.58330000000000004</v>
      </c>
      <c r="AI24" s="289">
        <v>0.58499999999999996</v>
      </c>
      <c r="AJ24" s="289">
        <v>0.59409999999999996</v>
      </c>
      <c r="AK24" s="289">
        <v>0.60009999999999997</v>
      </c>
      <c r="AL24" s="289">
        <v>0.61170000000000002</v>
      </c>
      <c r="AM24" s="289">
        <v>0.55189999999999995</v>
      </c>
      <c r="AN24" s="289">
        <v>0.58660000000000001</v>
      </c>
      <c r="AO24" s="289">
        <v>0.58260000000000001</v>
      </c>
      <c r="AP24" s="289">
        <v>0.56859999999999999</v>
      </c>
      <c r="AQ24" s="289">
        <v>0.57520000000000004</v>
      </c>
      <c r="AR24" s="289">
        <v>0.57179999999999997</v>
      </c>
      <c r="AS24" s="289">
        <v>0.56769999999999998</v>
      </c>
      <c r="AT24" s="289">
        <v>0.56499999999999995</v>
      </c>
      <c r="AU24" s="289">
        <v>0.56130000000000002</v>
      </c>
      <c r="AV24" s="289">
        <v>0.55820000000000003</v>
      </c>
      <c r="AW24" s="289">
        <v>0.55610000000000004</v>
      </c>
      <c r="AX24" s="289">
        <v>0.55366407984999999</v>
      </c>
      <c r="AY24" s="289">
        <v>0.55083217309999999</v>
      </c>
      <c r="AZ24" s="899">
        <v>0.54836344814000004</v>
      </c>
      <c r="BA24" s="355">
        <v>0.54566925019000001</v>
      </c>
      <c r="BB24" s="355">
        <v>0.54316526508999996</v>
      </c>
      <c r="BC24" s="355">
        <v>0.54074447014000004</v>
      </c>
      <c r="BD24" s="355">
        <v>0.53832353275</v>
      </c>
      <c r="BE24" s="355">
        <v>0.53586148975000003</v>
      </c>
      <c r="BF24" s="355">
        <v>0.53343934949000005</v>
      </c>
      <c r="BG24" s="355">
        <v>0.53105316250000001</v>
      </c>
      <c r="BH24" s="355">
        <v>0.52863540310000001</v>
      </c>
      <c r="BI24" s="355">
        <v>0.52634222739000003</v>
      </c>
      <c r="BJ24" s="355">
        <v>0.52408982864999998</v>
      </c>
      <c r="BK24" s="355">
        <v>0.55087197522999998</v>
      </c>
      <c r="BL24" s="355">
        <v>0.54842367486999999</v>
      </c>
      <c r="BM24" s="355">
        <v>0.54574315240000004</v>
      </c>
      <c r="BN24" s="355">
        <v>0.54324413895000001</v>
      </c>
      <c r="BO24" s="355">
        <v>0.54082471907999996</v>
      </c>
      <c r="BP24" s="355">
        <v>0.53840079813999997</v>
      </c>
      <c r="BQ24" s="355">
        <v>0.53592881719999996</v>
      </c>
      <c r="BR24" s="355">
        <v>0.53350592198000002</v>
      </c>
      <c r="BS24" s="355">
        <v>0.53112045489000004</v>
      </c>
      <c r="BT24" s="355">
        <v>0.52870517150999996</v>
      </c>
      <c r="BU24" s="355">
        <v>0.52641581621</v>
      </c>
      <c r="BV24" s="355">
        <v>0.52416590695999998</v>
      </c>
    </row>
    <row r="25" spans="1:74" ht="11.1" customHeight="1" x14ac:dyDescent="0.2">
      <c r="A25" s="323" t="s">
        <v>152</v>
      </c>
      <c r="B25" s="402" t="s">
        <v>203</v>
      </c>
      <c r="C25" s="289">
        <v>2.0164</v>
      </c>
      <c r="D25" s="289">
        <v>2.0278</v>
      </c>
      <c r="E25" s="289">
        <v>1.9761</v>
      </c>
      <c r="F25" s="289">
        <v>1.8005</v>
      </c>
      <c r="G25" s="289">
        <v>1.9480999999999999</v>
      </c>
      <c r="H25" s="289">
        <v>1.5671999999999999</v>
      </c>
      <c r="I25" s="289">
        <v>1.7668999999999999</v>
      </c>
      <c r="J25" s="289">
        <v>1.5881000000000001</v>
      </c>
      <c r="K25" s="289">
        <v>1.5082</v>
      </c>
      <c r="L25" s="289">
        <v>1.6626000000000001</v>
      </c>
      <c r="M25" s="289">
        <v>2.0436999999999999</v>
      </c>
      <c r="N25" s="289">
        <v>2.0512000000000001</v>
      </c>
      <c r="O25" s="289">
        <v>2.0379999999999998</v>
      </c>
      <c r="P25" s="289">
        <v>2.0146000000000002</v>
      </c>
      <c r="Q25" s="289">
        <v>2.0055000000000001</v>
      </c>
      <c r="R25" s="289">
        <v>2.0076999999999998</v>
      </c>
      <c r="S25" s="289">
        <v>1.9173</v>
      </c>
      <c r="T25" s="289">
        <v>1.982</v>
      </c>
      <c r="U25" s="289">
        <v>1.8562000000000001</v>
      </c>
      <c r="V25" s="289">
        <v>1.8035000000000001</v>
      </c>
      <c r="W25" s="289">
        <v>1.8896999999999999</v>
      </c>
      <c r="X25" s="289">
        <v>2.0131000000000001</v>
      </c>
      <c r="Y25" s="289">
        <v>1.9654</v>
      </c>
      <c r="Z25" s="289">
        <v>2.0003000000000002</v>
      </c>
      <c r="AA25" s="289">
        <v>1.9984999999999999</v>
      </c>
      <c r="AB25" s="289">
        <v>1.9910000000000001</v>
      </c>
      <c r="AC25" s="289">
        <v>1.9975000000000001</v>
      </c>
      <c r="AD25" s="289">
        <v>1.9363999999999999</v>
      </c>
      <c r="AE25" s="289">
        <v>1.8424</v>
      </c>
      <c r="AF25" s="289">
        <v>1.9108000000000001</v>
      </c>
      <c r="AG25" s="289">
        <v>1.9367000000000001</v>
      </c>
      <c r="AH25" s="289">
        <v>1.8212999999999999</v>
      </c>
      <c r="AI25" s="289">
        <v>1.9582999999999999</v>
      </c>
      <c r="AJ25" s="289">
        <v>1.7141</v>
      </c>
      <c r="AK25" s="289">
        <v>1.8777999999999999</v>
      </c>
      <c r="AL25" s="289">
        <v>1.8573</v>
      </c>
      <c r="AM25" s="289">
        <v>1.9809000000000001</v>
      </c>
      <c r="AN25" s="289">
        <v>2.2349000000000001</v>
      </c>
      <c r="AO25" s="289">
        <v>2.2746</v>
      </c>
      <c r="AP25" s="289">
        <v>2.1823000000000001</v>
      </c>
      <c r="AQ25" s="289">
        <v>2.1240999999999999</v>
      </c>
      <c r="AR25" s="289">
        <v>2.2486999999999999</v>
      </c>
      <c r="AS25" s="289">
        <v>2.1855000000000002</v>
      </c>
      <c r="AT25" s="289">
        <v>2.2502</v>
      </c>
      <c r="AU25" s="289">
        <v>2.1783999999999999</v>
      </c>
      <c r="AV25" s="289">
        <v>2.0505</v>
      </c>
      <c r="AW25" s="289">
        <v>2.1318000000000001</v>
      </c>
      <c r="AX25" s="289">
        <v>1.9641313739999999</v>
      </c>
      <c r="AY25" s="289">
        <v>1.3831410174000001</v>
      </c>
      <c r="AZ25" s="899">
        <v>1.7179078183000001</v>
      </c>
      <c r="BA25" s="355">
        <v>1.9259160763000001</v>
      </c>
      <c r="BB25" s="355">
        <v>2.1976152794999999</v>
      </c>
      <c r="BC25" s="355">
        <v>2.1345764965999998</v>
      </c>
      <c r="BD25" s="355">
        <v>2.1911410074000002</v>
      </c>
      <c r="BE25" s="355">
        <v>2.1886743726</v>
      </c>
      <c r="BF25" s="355">
        <v>2.1857524589000001</v>
      </c>
      <c r="BG25" s="355">
        <v>2.1331142230000002</v>
      </c>
      <c r="BH25" s="355">
        <v>2.2119993575999999</v>
      </c>
      <c r="BI25" s="355">
        <v>2.2089704414</v>
      </c>
      <c r="BJ25" s="355">
        <v>2.2060694673999999</v>
      </c>
      <c r="BK25" s="355">
        <v>2.2030204440999999</v>
      </c>
      <c r="BL25" s="355">
        <v>2.2001222479</v>
      </c>
      <c r="BM25" s="355">
        <v>2.1971336889000002</v>
      </c>
      <c r="BN25" s="355">
        <v>2.1786381770999999</v>
      </c>
      <c r="BO25" s="355">
        <v>1.9759784218000001</v>
      </c>
      <c r="BP25" s="355">
        <v>2.1730439159000001</v>
      </c>
      <c r="BQ25" s="355">
        <v>2.1702314505999998</v>
      </c>
      <c r="BR25" s="355">
        <v>2.0346978862</v>
      </c>
      <c r="BS25" s="355">
        <v>2.1153687204999998</v>
      </c>
      <c r="BT25" s="355">
        <v>2.1925627501</v>
      </c>
      <c r="BU25" s="355">
        <v>2.1896424158999999</v>
      </c>
      <c r="BV25" s="355">
        <v>2.186747134</v>
      </c>
    </row>
    <row r="26" spans="1:74" ht="11.1" customHeight="1" x14ac:dyDescent="0.2">
      <c r="A26" s="323" t="s">
        <v>153</v>
      </c>
      <c r="B26" s="402" t="s">
        <v>204</v>
      </c>
      <c r="C26" s="289">
        <v>11.2776</v>
      </c>
      <c r="D26" s="289">
        <v>11.3308</v>
      </c>
      <c r="E26" s="289">
        <v>11.287100000000001</v>
      </c>
      <c r="F26" s="289">
        <v>10.3224</v>
      </c>
      <c r="G26" s="289">
        <v>10.4674</v>
      </c>
      <c r="H26" s="289">
        <v>10.977499999999999</v>
      </c>
      <c r="I26" s="289">
        <v>10.9992</v>
      </c>
      <c r="J26" s="289">
        <v>10.8743</v>
      </c>
      <c r="K26" s="289">
        <v>10.991300000000001</v>
      </c>
      <c r="L26" s="289">
        <v>10.9664</v>
      </c>
      <c r="M26" s="289">
        <v>11.116400000000001</v>
      </c>
      <c r="N26" s="289">
        <v>11.144399999999999</v>
      </c>
      <c r="O26" s="289">
        <v>11.1532</v>
      </c>
      <c r="P26" s="289">
        <v>11.323399999999999</v>
      </c>
      <c r="Q26" s="289">
        <v>10.9947</v>
      </c>
      <c r="R26" s="289">
        <v>10.898899999999999</v>
      </c>
      <c r="S26" s="289">
        <v>10.859400000000001</v>
      </c>
      <c r="T26" s="289">
        <v>10.7743</v>
      </c>
      <c r="U26" s="289">
        <v>10.745699999999999</v>
      </c>
      <c r="V26" s="289">
        <v>10.688700000000001</v>
      </c>
      <c r="W26" s="289">
        <v>10.8087</v>
      </c>
      <c r="X26" s="289">
        <v>10.8657</v>
      </c>
      <c r="Y26" s="289">
        <v>10.8912</v>
      </c>
      <c r="Z26" s="289">
        <v>10.908099999999999</v>
      </c>
      <c r="AA26" s="289">
        <v>10.8886</v>
      </c>
      <c r="AB26" s="289">
        <v>10.8127</v>
      </c>
      <c r="AC26" s="289">
        <v>10.790100000000001</v>
      </c>
      <c r="AD26" s="289">
        <v>10.6874</v>
      </c>
      <c r="AE26" s="289">
        <v>10.546799999999999</v>
      </c>
      <c r="AF26" s="289">
        <v>10.4055</v>
      </c>
      <c r="AG26" s="289">
        <v>10.379899999999999</v>
      </c>
      <c r="AH26" s="289">
        <v>10.3203</v>
      </c>
      <c r="AI26" s="289">
        <v>10.3203</v>
      </c>
      <c r="AJ26" s="289">
        <v>10.3741</v>
      </c>
      <c r="AK26" s="289">
        <v>10.4293</v>
      </c>
      <c r="AL26" s="289">
        <v>10.4505</v>
      </c>
      <c r="AM26" s="289">
        <v>10.4506</v>
      </c>
      <c r="AN26" s="289">
        <v>10.4412</v>
      </c>
      <c r="AO26" s="289">
        <v>10.441599999999999</v>
      </c>
      <c r="AP26" s="289">
        <v>10.5006</v>
      </c>
      <c r="AQ26" s="289">
        <v>10.4664</v>
      </c>
      <c r="AR26" s="289">
        <v>10.432700000000001</v>
      </c>
      <c r="AS26" s="289">
        <v>10.463100000000001</v>
      </c>
      <c r="AT26" s="289">
        <v>10.452999999999999</v>
      </c>
      <c r="AU26" s="289">
        <v>10.5966</v>
      </c>
      <c r="AV26" s="289">
        <v>10.725099999999999</v>
      </c>
      <c r="AW26" s="289">
        <v>10.708</v>
      </c>
      <c r="AX26" s="289">
        <v>10.629560728</v>
      </c>
      <c r="AY26" s="289">
        <v>10.586627085</v>
      </c>
      <c r="AZ26" s="899">
        <v>10.487168045000001</v>
      </c>
      <c r="BA26" s="355">
        <v>10.736847441</v>
      </c>
      <c r="BB26" s="355">
        <v>10.76216</v>
      </c>
      <c r="BC26" s="355">
        <v>10.727353773000001</v>
      </c>
      <c r="BD26" s="355">
        <v>10.667905849</v>
      </c>
      <c r="BE26" s="355">
        <v>10.547996636000001</v>
      </c>
      <c r="BF26" s="355">
        <v>10.537665501999999</v>
      </c>
      <c r="BG26" s="355">
        <v>10.588301001</v>
      </c>
      <c r="BH26" s="355">
        <v>10.674154463000001</v>
      </c>
      <c r="BI26" s="355">
        <v>10.706634811000001</v>
      </c>
      <c r="BJ26" s="355">
        <v>10.727248275999999</v>
      </c>
      <c r="BK26" s="355">
        <v>10.686847063</v>
      </c>
      <c r="BL26" s="355">
        <v>10.690500905</v>
      </c>
      <c r="BM26" s="355">
        <v>10.693255883999999</v>
      </c>
      <c r="BN26" s="355">
        <v>10.67159592</v>
      </c>
      <c r="BO26" s="355">
        <v>10.639797292000001</v>
      </c>
      <c r="BP26" s="355">
        <v>10.608332879000001</v>
      </c>
      <c r="BQ26" s="355">
        <v>10.541368740999999</v>
      </c>
      <c r="BR26" s="355">
        <v>10.538033434000001</v>
      </c>
      <c r="BS26" s="355">
        <v>10.588672913</v>
      </c>
      <c r="BT26" s="355">
        <v>10.674540059</v>
      </c>
      <c r="BU26" s="355">
        <v>10.707041521000001</v>
      </c>
      <c r="BV26" s="355">
        <v>10.727668746000001</v>
      </c>
    </row>
    <row r="27" spans="1:74" ht="11.1" customHeight="1" x14ac:dyDescent="0.2">
      <c r="A27" s="323"/>
      <c r="B27" s="402"/>
      <c r="C27" s="289"/>
      <c r="D27" s="289"/>
      <c r="E27" s="289"/>
      <c r="F27" s="289"/>
      <c r="G27" s="289"/>
      <c r="H27" s="289"/>
      <c r="I27" s="289"/>
      <c r="J27" s="289"/>
      <c r="K27" s="289"/>
      <c r="L27" s="289"/>
      <c r="M27" s="289"/>
      <c r="N27" s="289"/>
      <c r="O27" s="289"/>
      <c r="P27" s="289"/>
      <c r="Q27" s="289"/>
      <c r="R27" s="289"/>
      <c r="S27" s="289"/>
      <c r="T27" s="289"/>
      <c r="U27" s="289"/>
      <c r="V27" s="289"/>
      <c r="W27" s="289"/>
      <c r="X27" s="289"/>
      <c r="Y27" s="289"/>
      <c r="Z27" s="289"/>
      <c r="AA27" s="289"/>
      <c r="AB27" s="289"/>
      <c r="AC27" s="289"/>
      <c r="AD27" s="289"/>
      <c r="AE27" s="289"/>
      <c r="AF27" s="289"/>
      <c r="AG27" s="289"/>
      <c r="AH27" s="289"/>
      <c r="AI27" s="289"/>
      <c r="AJ27" s="289"/>
      <c r="AK27" s="289"/>
      <c r="AL27" s="289"/>
      <c r="AM27" s="289"/>
      <c r="AN27" s="289"/>
      <c r="AO27" s="289"/>
      <c r="AP27" s="289"/>
      <c r="AQ27" s="289"/>
      <c r="AR27" s="289"/>
      <c r="AS27" s="289"/>
      <c r="AT27" s="289"/>
      <c r="AU27" s="289"/>
      <c r="AV27" s="289"/>
      <c r="AW27" s="289"/>
      <c r="AX27" s="289"/>
      <c r="AY27" s="289"/>
      <c r="AZ27" s="899"/>
      <c r="BA27" s="355"/>
      <c r="BB27" s="355"/>
      <c r="BC27" s="355"/>
      <c r="BD27" s="355"/>
      <c r="BE27" s="355"/>
      <c r="BF27" s="355"/>
      <c r="BG27" s="355"/>
      <c r="BH27" s="355"/>
      <c r="BI27" s="355"/>
      <c r="BJ27" s="355"/>
      <c r="BK27" s="355"/>
      <c r="BL27" s="355"/>
      <c r="BM27" s="355"/>
      <c r="BN27" s="355"/>
      <c r="BO27" s="355"/>
      <c r="BP27" s="355"/>
      <c r="BQ27" s="355"/>
      <c r="BR27" s="355"/>
      <c r="BS27" s="355"/>
      <c r="BT27" s="355"/>
      <c r="BU27" s="355"/>
      <c r="BV27" s="355"/>
    </row>
    <row r="28" spans="1:74" s="272" customFormat="1" ht="11.1" customHeight="1" x14ac:dyDescent="0.2">
      <c r="A28" s="395" t="s">
        <v>207</v>
      </c>
      <c r="B28" s="401" t="s">
        <v>963</v>
      </c>
      <c r="C28" s="105">
        <v>3.0851999999999999</v>
      </c>
      <c r="D28" s="105">
        <v>3.1322000000000001</v>
      </c>
      <c r="E28" s="105">
        <v>3.1930999999999998</v>
      </c>
      <c r="F28" s="105">
        <v>3.2250000000000001</v>
      </c>
      <c r="G28" s="105">
        <v>3.206</v>
      </c>
      <c r="H28" s="105">
        <v>3.2530000000000001</v>
      </c>
      <c r="I28" s="105">
        <v>3.2679999999999998</v>
      </c>
      <c r="J28" s="105">
        <v>3.2728000000000002</v>
      </c>
      <c r="K28" s="105">
        <v>3.2768000000000002</v>
      </c>
      <c r="L28" s="105">
        <v>3.2818000000000001</v>
      </c>
      <c r="M28" s="105">
        <v>3.1907999999999999</v>
      </c>
      <c r="N28" s="105">
        <v>3.1772</v>
      </c>
      <c r="O28" s="105">
        <v>3.1467000000000001</v>
      </c>
      <c r="P28" s="105">
        <v>3.1730999999999998</v>
      </c>
      <c r="Q28" s="105">
        <v>3.2039</v>
      </c>
      <c r="R28" s="105">
        <v>3.1985999999999999</v>
      </c>
      <c r="S28" s="105">
        <v>3.1846999999999999</v>
      </c>
      <c r="T28" s="105">
        <v>3.1871</v>
      </c>
      <c r="U28" s="105">
        <v>3.1013000000000002</v>
      </c>
      <c r="V28" s="105">
        <v>3.1758000000000002</v>
      </c>
      <c r="W28" s="105">
        <v>3.1846999999999999</v>
      </c>
      <c r="X28" s="105">
        <v>3.1871999999999998</v>
      </c>
      <c r="Y28" s="105">
        <v>3.1810999999999998</v>
      </c>
      <c r="Z28" s="105">
        <v>3.1488</v>
      </c>
      <c r="AA28" s="105">
        <v>3.1671999999999998</v>
      </c>
      <c r="AB28" s="105">
        <v>3.1059000000000001</v>
      </c>
      <c r="AC28" s="105">
        <v>3.1147</v>
      </c>
      <c r="AD28" s="105">
        <v>3.153</v>
      </c>
      <c r="AE28" s="105">
        <v>3.1495000000000002</v>
      </c>
      <c r="AF28" s="105">
        <v>3.1421000000000001</v>
      </c>
      <c r="AG28" s="105">
        <v>3.1499000000000001</v>
      </c>
      <c r="AH28" s="105">
        <v>3.1263000000000001</v>
      </c>
      <c r="AI28" s="105">
        <v>3.1299000000000001</v>
      </c>
      <c r="AJ28" s="105">
        <v>3.1497999999999999</v>
      </c>
      <c r="AK28" s="105">
        <v>3.1511</v>
      </c>
      <c r="AL28" s="105">
        <v>3.1454</v>
      </c>
      <c r="AM28" s="105">
        <v>3.1524000000000001</v>
      </c>
      <c r="AN28" s="105">
        <v>3.1543999999999999</v>
      </c>
      <c r="AO28" s="105">
        <v>3.1741000000000001</v>
      </c>
      <c r="AP28" s="105">
        <v>3.1671</v>
      </c>
      <c r="AQ28" s="105">
        <v>3.1998000000000002</v>
      </c>
      <c r="AR28" s="105">
        <v>3.2738999999999998</v>
      </c>
      <c r="AS28" s="105">
        <v>3.2370000000000001</v>
      </c>
      <c r="AT28" s="105">
        <v>3.2437</v>
      </c>
      <c r="AU28" s="105">
        <v>3.2410000000000001</v>
      </c>
      <c r="AV28" s="105">
        <v>3.2667999999999999</v>
      </c>
      <c r="AW28" s="105">
        <v>3.2728000000000002</v>
      </c>
      <c r="AX28" s="105">
        <v>3.1812413615000001</v>
      </c>
      <c r="AY28" s="105">
        <v>3.1495218506999998</v>
      </c>
      <c r="AZ28" s="911">
        <v>3.2543489622999999</v>
      </c>
      <c r="BA28" s="388">
        <v>2.8317077096999999</v>
      </c>
      <c r="BB28" s="388">
        <v>2.9411742098000002</v>
      </c>
      <c r="BC28" s="388">
        <v>3.0650277577999998</v>
      </c>
      <c r="BD28" s="388">
        <v>3.2764074109000001</v>
      </c>
      <c r="BE28" s="388">
        <v>3.2641391671000002</v>
      </c>
      <c r="BF28" s="388">
        <v>3.2747770530000002</v>
      </c>
      <c r="BG28" s="388">
        <v>3.3274086732999999</v>
      </c>
      <c r="BH28" s="388">
        <v>3.3250400421999999</v>
      </c>
      <c r="BI28" s="388">
        <v>3.3403118335999999</v>
      </c>
      <c r="BJ28" s="388">
        <v>3.3282138465000002</v>
      </c>
      <c r="BK28" s="388">
        <v>3.3686133535999998</v>
      </c>
      <c r="BL28" s="388">
        <v>3.3843088334</v>
      </c>
      <c r="BM28" s="388">
        <v>3.3950348975</v>
      </c>
      <c r="BN28" s="388">
        <v>3.3998306491000001</v>
      </c>
      <c r="BO28" s="388">
        <v>3.3988246001000002</v>
      </c>
      <c r="BP28" s="388">
        <v>3.4161963035</v>
      </c>
      <c r="BQ28" s="388">
        <v>3.4238972217999999</v>
      </c>
      <c r="BR28" s="388">
        <v>3.4345343081999999</v>
      </c>
      <c r="BS28" s="388">
        <v>3.4491698917</v>
      </c>
      <c r="BT28" s="388">
        <v>3.4468109115000001</v>
      </c>
      <c r="BU28" s="388">
        <v>3.4820966943</v>
      </c>
      <c r="BV28" s="388">
        <v>3.4800082681000002</v>
      </c>
    </row>
    <row r="29" spans="1:74" ht="11.1" customHeight="1" x14ac:dyDescent="0.2">
      <c r="A29" s="323" t="s">
        <v>154</v>
      </c>
      <c r="B29" s="402" t="s">
        <v>206</v>
      </c>
      <c r="C29" s="289">
        <v>1.0373000000000001</v>
      </c>
      <c r="D29" s="289">
        <v>1.0463</v>
      </c>
      <c r="E29" s="289">
        <v>1.0532999999999999</v>
      </c>
      <c r="F29" s="289">
        <v>1.0583</v>
      </c>
      <c r="G29" s="289">
        <v>1.0623</v>
      </c>
      <c r="H29" s="289">
        <v>1.0783</v>
      </c>
      <c r="I29" s="289">
        <v>1.0932999999999999</v>
      </c>
      <c r="J29" s="289">
        <v>1.1003000000000001</v>
      </c>
      <c r="K29" s="289">
        <v>1.1003000000000001</v>
      </c>
      <c r="L29" s="289">
        <v>1.1032999999999999</v>
      </c>
      <c r="M29" s="289">
        <v>1.0703</v>
      </c>
      <c r="N29" s="289">
        <v>1.0652999999999999</v>
      </c>
      <c r="O29" s="289">
        <v>1.0743</v>
      </c>
      <c r="P29" s="289">
        <v>1.0704</v>
      </c>
      <c r="Q29" s="289">
        <v>1.0723</v>
      </c>
      <c r="R29" s="289">
        <v>1.0752999999999999</v>
      </c>
      <c r="S29" s="289">
        <v>1.0532999999999999</v>
      </c>
      <c r="T29" s="289">
        <v>1.0495000000000001</v>
      </c>
      <c r="U29" s="289">
        <v>1.0478000000000001</v>
      </c>
      <c r="V29" s="289">
        <v>1.0504</v>
      </c>
      <c r="W29" s="289">
        <v>1.0501</v>
      </c>
      <c r="X29" s="289">
        <v>1.0499000000000001</v>
      </c>
      <c r="Y29" s="289">
        <v>1.0457000000000001</v>
      </c>
      <c r="Z29" s="289">
        <v>1.0490999999999999</v>
      </c>
      <c r="AA29" s="289">
        <v>1.0167999999999999</v>
      </c>
      <c r="AB29" s="289">
        <v>1.0037</v>
      </c>
      <c r="AC29" s="289">
        <v>1.0033000000000001</v>
      </c>
      <c r="AD29" s="289">
        <v>1.0015000000000001</v>
      </c>
      <c r="AE29" s="289">
        <v>1.0011000000000001</v>
      </c>
      <c r="AF29" s="289">
        <v>1.0006999999999999</v>
      </c>
      <c r="AG29" s="289">
        <v>1.0012000000000001</v>
      </c>
      <c r="AH29" s="289">
        <v>1.0018</v>
      </c>
      <c r="AI29" s="289">
        <v>1.0006999999999999</v>
      </c>
      <c r="AJ29" s="289">
        <v>1.0006999999999999</v>
      </c>
      <c r="AK29" s="289">
        <v>0.99399999999999999</v>
      </c>
      <c r="AL29" s="289">
        <v>0.99619999999999997</v>
      </c>
      <c r="AM29" s="289">
        <v>0.99670000000000003</v>
      </c>
      <c r="AN29" s="289">
        <v>0.99560000000000004</v>
      </c>
      <c r="AO29" s="289">
        <v>0.99580000000000002</v>
      </c>
      <c r="AP29" s="289">
        <v>0.99560000000000004</v>
      </c>
      <c r="AQ29" s="289">
        <v>1.0004999999999999</v>
      </c>
      <c r="AR29" s="289">
        <v>1.0064</v>
      </c>
      <c r="AS29" s="289">
        <v>1.0118</v>
      </c>
      <c r="AT29" s="289">
        <v>1.0172000000000001</v>
      </c>
      <c r="AU29" s="289">
        <v>1.0202</v>
      </c>
      <c r="AV29" s="289">
        <v>1.0266999999999999</v>
      </c>
      <c r="AW29" s="289">
        <v>1.0326</v>
      </c>
      <c r="AX29" s="289">
        <v>1.0333163892999999</v>
      </c>
      <c r="AY29" s="289">
        <v>1.0313390499999999</v>
      </c>
      <c r="AZ29" s="899">
        <v>1.0393608745</v>
      </c>
      <c r="BA29" s="355">
        <v>1.0443172461000001</v>
      </c>
      <c r="BB29" s="355">
        <v>1.0492712358</v>
      </c>
      <c r="BC29" s="355">
        <v>1.0492592355000001</v>
      </c>
      <c r="BD29" s="355">
        <v>1.0492477267</v>
      </c>
      <c r="BE29" s="355">
        <v>1.0492275630000001</v>
      </c>
      <c r="BF29" s="355">
        <v>1.0491996091</v>
      </c>
      <c r="BG29" s="355">
        <v>1.0492406115999999</v>
      </c>
      <c r="BH29" s="355">
        <v>1.0492071553</v>
      </c>
      <c r="BI29" s="355">
        <v>1.0491996124</v>
      </c>
      <c r="BJ29" s="355">
        <v>1.0493076540999999</v>
      </c>
      <c r="BK29" s="355">
        <v>1.0354630819999999</v>
      </c>
      <c r="BL29" s="355">
        <v>1.0354110458000001</v>
      </c>
      <c r="BM29" s="355">
        <v>1.0353739405</v>
      </c>
      <c r="BN29" s="355">
        <v>1.0353320194</v>
      </c>
      <c r="BO29" s="355">
        <v>1.0353230412000001</v>
      </c>
      <c r="BP29" s="355">
        <v>1.0353132883</v>
      </c>
      <c r="BQ29" s="355">
        <v>1.0352929259000001</v>
      </c>
      <c r="BR29" s="355">
        <v>1.0352671273</v>
      </c>
      <c r="BS29" s="355">
        <v>1.0353105866000001</v>
      </c>
      <c r="BT29" s="355">
        <v>1.0352799672999999</v>
      </c>
      <c r="BU29" s="355">
        <v>1.0352755352</v>
      </c>
      <c r="BV29" s="355">
        <v>1.035386251</v>
      </c>
    </row>
    <row r="30" spans="1:74" ht="11.1" customHeight="1" x14ac:dyDescent="0.2">
      <c r="A30" s="323" t="s">
        <v>574</v>
      </c>
      <c r="B30" s="402" t="s">
        <v>954</v>
      </c>
      <c r="C30" s="289">
        <v>1.7865</v>
      </c>
      <c r="D30" s="289">
        <v>1.7264999999999999</v>
      </c>
      <c r="E30" s="289">
        <v>1.7615000000000001</v>
      </c>
      <c r="F30" s="289">
        <v>1.7965</v>
      </c>
      <c r="G30" s="289">
        <v>1.7965</v>
      </c>
      <c r="H30" s="289">
        <v>1.7965</v>
      </c>
      <c r="I30" s="289">
        <v>1.7965</v>
      </c>
      <c r="J30" s="289">
        <v>1.7965</v>
      </c>
      <c r="K30" s="289">
        <v>1.7965</v>
      </c>
      <c r="L30" s="289">
        <v>1.8015000000000001</v>
      </c>
      <c r="M30" s="289">
        <v>1.8015000000000001</v>
      </c>
      <c r="N30" s="289">
        <v>1.8015000000000001</v>
      </c>
      <c r="O30" s="289">
        <v>1.8266</v>
      </c>
      <c r="P30" s="289">
        <v>1.8268</v>
      </c>
      <c r="Q30" s="289">
        <v>1.8267</v>
      </c>
      <c r="R30" s="289">
        <v>1.8266</v>
      </c>
      <c r="S30" s="289">
        <v>1.8267</v>
      </c>
      <c r="T30" s="289">
        <v>1.8268</v>
      </c>
      <c r="U30" s="289">
        <v>1.8268</v>
      </c>
      <c r="V30" s="289">
        <v>1.8268</v>
      </c>
      <c r="W30" s="289">
        <v>1.8268</v>
      </c>
      <c r="X30" s="289">
        <v>1.8267</v>
      </c>
      <c r="Y30" s="289">
        <v>1.8268</v>
      </c>
      <c r="Z30" s="289">
        <v>1.8259000000000001</v>
      </c>
      <c r="AA30" s="289">
        <v>1.8398000000000001</v>
      </c>
      <c r="AB30" s="289">
        <v>1.8403</v>
      </c>
      <c r="AC30" s="289">
        <v>1.8399000000000001</v>
      </c>
      <c r="AD30" s="289">
        <v>1.8499000000000001</v>
      </c>
      <c r="AE30" s="289">
        <v>1.8499000000000001</v>
      </c>
      <c r="AF30" s="289">
        <v>1.8499000000000001</v>
      </c>
      <c r="AG30" s="289">
        <v>1.8593999999999999</v>
      </c>
      <c r="AH30" s="289">
        <v>1.8593999999999999</v>
      </c>
      <c r="AI30" s="289">
        <v>1.8597999999999999</v>
      </c>
      <c r="AJ30" s="289">
        <v>1.8596999999999999</v>
      </c>
      <c r="AK30" s="289">
        <v>1.8596999999999999</v>
      </c>
      <c r="AL30" s="289">
        <v>1.8596999999999999</v>
      </c>
      <c r="AM30" s="289">
        <v>1.8749</v>
      </c>
      <c r="AN30" s="289">
        <v>1.8868</v>
      </c>
      <c r="AO30" s="289">
        <v>1.8866000000000001</v>
      </c>
      <c r="AP30" s="289">
        <v>1.8666</v>
      </c>
      <c r="AQ30" s="289">
        <v>1.8864000000000001</v>
      </c>
      <c r="AR30" s="289">
        <v>1.8865000000000001</v>
      </c>
      <c r="AS30" s="289">
        <v>1.8983000000000001</v>
      </c>
      <c r="AT30" s="289">
        <v>1.9067000000000001</v>
      </c>
      <c r="AU30" s="289">
        <v>1.901</v>
      </c>
      <c r="AV30" s="289">
        <v>1.9064000000000001</v>
      </c>
      <c r="AW30" s="289">
        <v>1.9064000000000001</v>
      </c>
      <c r="AX30" s="289">
        <v>1.906558352</v>
      </c>
      <c r="AY30" s="289">
        <v>1.9063534514</v>
      </c>
      <c r="AZ30" s="899">
        <v>1.9064979708000001</v>
      </c>
      <c r="BA30" s="355">
        <v>1.6323951539999999</v>
      </c>
      <c r="BB30" s="355">
        <v>1.5824440820000001</v>
      </c>
      <c r="BC30" s="355">
        <v>1.712461276</v>
      </c>
      <c r="BD30" s="355">
        <v>1.9065741920999999</v>
      </c>
      <c r="BE30" s="355">
        <v>1.9065638729000001</v>
      </c>
      <c r="BF30" s="355">
        <v>1.9065555553</v>
      </c>
      <c r="BG30" s="355">
        <v>1.9545650392</v>
      </c>
      <c r="BH30" s="355">
        <v>1.9544724600000001</v>
      </c>
      <c r="BI30" s="355">
        <v>1.9745206408</v>
      </c>
      <c r="BJ30" s="355">
        <v>1.9746043843000001</v>
      </c>
      <c r="BK30" s="355">
        <v>2.0144122194</v>
      </c>
      <c r="BL30" s="355">
        <v>2.0145868957999999</v>
      </c>
      <c r="BM30" s="355">
        <v>2.0185042709999999</v>
      </c>
      <c r="BN30" s="355">
        <v>2.0185605397000002</v>
      </c>
      <c r="BO30" s="355">
        <v>2.0285797638999998</v>
      </c>
      <c r="BP30" s="355">
        <v>2.0386882748000001</v>
      </c>
      <c r="BQ30" s="355">
        <v>2.0586632821999999</v>
      </c>
      <c r="BR30" s="355">
        <v>2.0586538499000002</v>
      </c>
      <c r="BS30" s="355">
        <v>2.0686643967</v>
      </c>
      <c r="BT30" s="355">
        <v>2.0685754735000002</v>
      </c>
      <c r="BU30" s="355">
        <v>2.1086292950000001</v>
      </c>
      <c r="BV30" s="355">
        <v>2.1187167143000001</v>
      </c>
    </row>
    <row r="31" spans="1:74" ht="11.1" customHeight="1" x14ac:dyDescent="0.2">
      <c r="A31" s="323"/>
      <c r="B31" s="402"/>
      <c r="C31" s="289"/>
      <c r="D31" s="289"/>
      <c r="E31" s="289"/>
      <c r="F31" s="289"/>
      <c r="G31" s="289"/>
      <c r="H31" s="289"/>
      <c r="I31" s="289"/>
      <c r="J31" s="289"/>
      <c r="K31" s="289"/>
      <c r="L31" s="289"/>
      <c r="M31" s="289"/>
      <c r="N31" s="289"/>
      <c r="O31" s="289"/>
      <c r="P31" s="289"/>
      <c r="Q31" s="289"/>
      <c r="R31" s="289"/>
      <c r="S31" s="289"/>
      <c r="T31" s="289"/>
      <c r="U31" s="289"/>
      <c r="V31" s="289"/>
      <c r="W31" s="289"/>
      <c r="X31" s="289"/>
      <c r="Y31" s="289"/>
      <c r="Z31" s="289"/>
      <c r="AA31" s="289"/>
      <c r="AB31" s="289"/>
      <c r="AC31" s="289"/>
      <c r="AD31" s="289"/>
      <c r="AE31" s="289"/>
      <c r="AF31" s="289"/>
      <c r="AG31" s="289"/>
      <c r="AH31" s="289"/>
      <c r="AI31" s="289"/>
      <c r="AJ31" s="289"/>
      <c r="AK31" s="289"/>
      <c r="AL31" s="289"/>
      <c r="AM31" s="289"/>
      <c r="AN31" s="289"/>
      <c r="AO31" s="289"/>
      <c r="AP31" s="289"/>
      <c r="AQ31" s="289"/>
      <c r="AR31" s="289"/>
      <c r="AS31" s="289"/>
      <c r="AT31" s="289"/>
      <c r="AU31" s="289"/>
      <c r="AV31" s="289"/>
      <c r="AW31" s="289"/>
      <c r="AX31" s="289"/>
      <c r="AY31" s="289"/>
      <c r="AZ31" s="899"/>
      <c r="BA31" s="355"/>
      <c r="BB31" s="355"/>
      <c r="BC31" s="355"/>
      <c r="BD31" s="355"/>
      <c r="BE31" s="355"/>
      <c r="BF31" s="355"/>
      <c r="BG31" s="355"/>
      <c r="BH31" s="355"/>
      <c r="BI31" s="355"/>
      <c r="BJ31" s="355"/>
      <c r="BK31" s="355"/>
      <c r="BL31" s="355"/>
      <c r="BM31" s="355"/>
      <c r="BN31" s="355"/>
      <c r="BO31" s="355"/>
      <c r="BP31" s="355"/>
      <c r="BQ31" s="355"/>
      <c r="BR31" s="355"/>
      <c r="BS31" s="355"/>
      <c r="BT31" s="355"/>
      <c r="BU31" s="355"/>
      <c r="BV31" s="355"/>
    </row>
    <row r="32" spans="1:74" s="272" customFormat="1" ht="11.1" customHeight="1" x14ac:dyDescent="0.2">
      <c r="A32" s="395" t="s">
        <v>209</v>
      </c>
      <c r="B32" s="401" t="s">
        <v>964</v>
      </c>
      <c r="C32" s="105">
        <v>2.5653000000000001</v>
      </c>
      <c r="D32" s="105">
        <v>2.6335999999999999</v>
      </c>
      <c r="E32" s="105">
        <v>2.6027</v>
      </c>
      <c r="F32" s="105">
        <v>2.6473</v>
      </c>
      <c r="G32" s="105">
        <v>2.6698</v>
      </c>
      <c r="H32" s="105">
        <v>2.7065999999999999</v>
      </c>
      <c r="I32" s="105">
        <v>2.6126</v>
      </c>
      <c r="J32" s="105">
        <v>2.6593</v>
      </c>
      <c r="K32" s="105">
        <v>2.6297999999999999</v>
      </c>
      <c r="L32" s="105">
        <v>2.5918999999999999</v>
      </c>
      <c r="M32" s="105">
        <v>2.5495999999999999</v>
      </c>
      <c r="N32" s="105">
        <v>2.5827</v>
      </c>
      <c r="O32" s="105">
        <v>2.6101999999999999</v>
      </c>
      <c r="P32" s="105">
        <v>2.5394000000000001</v>
      </c>
      <c r="Q32" s="105">
        <v>2.4784999999999999</v>
      </c>
      <c r="R32" s="105">
        <v>2.5769000000000002</v>
      </c>
      <c r="S32" s="105">
        <v>2.6577000000000002</v>
      </c>
      <c r="T32" s="105">
        <v>2.6455000000000002</v>
      </c>
      <c r="U32" s="105">
        <v>2.6608999999999998</v>
      </c>
      <c r="V32" s="105">
        <v>2.6042999999999998</v>
      </c>
      <c r="W32" s="105">
        <v>2.5960000000000001</v>
      </c>
      <c r="X32" s="105">
        <v>2.6749999999999998</v>
      </c>
      <c r="Y32" s="105">
        <v>2.6532</v>
      </c>
      <c r="Z32" s="105">
        <v>2.7381000000000002</v>
      </c>
      <c r="AA32" s="105">
        <v>2.6602000000000001</v>
      </c>
      <c r="AB32" s="105">
        <v>2.6781000000000001</v>
      </c>
      <c r="AC32" s="105">
        <v>2.5550000000000002</v>
      </c>
      <c r="AD32" s="105">
        <v>2.4842</v>
      </c>
      <c r="AE32" s="105">
        <v>2.4773999999999998</v>
      </c>
      <c r="AF32" s="105">
        <v>2.5459000000000001</v>
      </c>
      <c r="AG32" s="105">
        <v>2.4971000000000001</v>
      </c>
      <c r="AH32" s="105">
        <v>2.6061999999999999</v>
      </c>
      <c r="AI32" s="105">
        <v>2.54</v>
      </c>
      <c r="AJ32" s="105">
        <v>2.5468999999999999</v>
      </c>
      <c r="AK32" s="105">
        <v>2.5954000000000002</v>
      </c>
      <c r="AL32" s="105">
        <v>2.5432000000000001</v>
      </c>
      <c r="AM32" s="105">
        <v>2.5322</v>
      </c>
      <c r="AN32" s="105">
        <v>2.5804</v>
      </c>
      <c r="AO32" s="105">
        <v>2.5619999999999998</v>
      </c>
      <c r="AP32" s="105">
        <v>2.5562999999999998</v>
      </c>
      <c r="AQ32" s="105">
        <v>2.5562999999999998</v>
      </c>
      <c r="AR32" s="105">
        <v>2.5226999999999999</v>
      </c>
      <c r="AS32" s="105">
        <v>2.7065999999999999</v>
      </c>
      <c r="AT32" s="105">
        <v>2.6515</v>
      </c>
      <c r="AU32" s="105">
        <v>2.6798999999999999</v>
      </c>
      <c r="AV32" s="105">
        <v>2.6547000000000001</v>
      </c>
      <c r="AW32" s="105">
        <v>2.6596000000000002</v>
      </c>
      <c r="AX32" s="105">
        <v>2.6001963397000001</v>
      </c>
      <c r="AY32" s="105">
        <v>2.4932648785999998</v>
      </c>
      <c r="AZ32" s="911">
        <v>2.5536982174</v>
      </c>
      <c r="BA32" s="388">
        <v>2.6326560241000001</v>
      </c>
      <c r="BB32" s="388">
        <v>2.6269401765999998</v>
      </c>
      <c r="BC32" s="388">
        <v>2.6261499267000001</v>
      </c>
      <c r="BD32" s="388">
        <v>2.6265639767</v>
      </c>
      <c r="BE32" s="388">
        <v>2.6457040317999998</v>
      </c>
      <c r="BF32" s="388">
        <v>2.6558439276999999</v>
      </c>
      <c r="BG32" s="388">
        <v>2.6650183491999999</v>
      </c>
      <c r="BH32" s="388">
        <v>2.6759655180999999</v>
      </c>
      <c r="BI32" s="388">
        <v>2.6922161985000002</v>
      </c>
      <c r="BJ32" s="388">
        <v>2.7095406505000001</v>
      </c>
      <c r="BK32" s="388">
        <v>2.6368261211999999</v>
      </c>
      <c r="BL32" s="388">
        <v>2.6382887096999998</v>
      </c>
      <c r="BM32" s="388">
        <v>2.6392470412</v>
      </c>
      <c r="BN32" s="388">
        <v>2.6345046307</v>
      </c>
      <c r="BO32" s="388">
        <v>2.6356771843</v>
      </c>
      <c r="BP32" s="388">
        <v>2.6370409219000002</v>
      </c>
      <c r="BQ32" s="388">
        <v>2.6321091509999999</v>
      </c>
      <c r="BR32" s="388">
        <v>2.6332077516000001</v>
      </c>
      <c r="BS32" s="388">
        <v>2.6343465169</v>
      </c>
      <c r="BT32" s="388">
        <v>2.6342645553000001</v>
      </c>
      <c r="BU32" s="388">
        <v>2.6379912819000002</v>
      </c>
      <c r="BV32" s="388">
        <v>2.6417883048999999</v>
      </c>
    </row>
    <row r="33" spans="1:74" ht="11.1" customHeight="1" x14ac:dyDescent="0.2">
      <c r="A33" s="323" t="s">
        <v>807</v>
      </c>
      <c r="B33" s="402" t="s">
        <v>955</v>
      </c>
      <c r="C33" s="289">
        <v>1.1579999999999999</v>
      </c>
      <c r="D33" s="289">
        <v>1.218</v>
      </c>
      <c r="E33" s="289">
        <v>1.1879999999999999</v>
      </c>
      <c r="F33" s="289">
        <v>1.238</v>
      </c>
      <c r="G33" s="289">
        <v>1.198</v>
      </c>
      <c r="H33" s="289">
        <v>1.238</v>
      </c>
      <c r="I33" s="289">
        <v>1.1779999999999999</v>
      </c>
      <c r="J33" s="289">
        <v>1.218</v>
      </c>
      <c r="K33" s="289">
        <v>1.1879999999999999</v>
      </c>
      <c r="L33" s="289">
        <v>1.1479999999999999</v>
      </c>
      <c r="M33" s="289">
        <v>1.1080000000000001</v>
      </c>
      <c r="N33" s="289">
        <v>1.1479999999999999</v>
      </c>
      <c r="O33" s="289">
        <v>1.1854</v>
      </c>
      <c r="P33" s="289">
        <v>1.1153999999999999</v>
      </c>
      <c r="Q33" s="289">
        <v>1.0553999999999999</v>
      </c>
      <c r="R33" s="289">
        <v>1.1354</v>
      </c>
      <c r="S33" s="289">
        <v>1.2154</v>
      </c>
      <c r="T33" s="289">
        <v>1.1854</v>
      </c>
      <c r="U33" s="289">
        <v>1.2154</v>
      </c>
      <c r="V33" s="289">
        <v>1.1554</v>
      </c>
      <c r="W33" s="289">
        <v>1.1554</v>
      </c>
      <c r="X33" s="289">
        <v>1.2154</v>
      </c>
      <c r="Y33" s="289">
        <v>1.1854</v>
      </c>
      <c r="Z33" s="289">
        <v>1.2654000000000001</v>
      </c>
      <c r="AA33" s="289">
        <v>1.1934</v>
      </c>
      <c r="AB33" s="289">
        <v>1.2334000000000001</v>
      </c>
      <c r="AC33" s="289">
        <v>1.1834</v>
      </c>
      <c r="AD33" s="289">
        <v>1.1334</v>
      </c>
      <c r="AE33" s="289">
        <v>1.1434</v>
      </c>
      <c r="AF33" s="289">
        <v>1.2034</v>
      </c>
      <c r="AG33" s="289">
        <v>1.1535</v>
      </c>
      <c r="AH33" s="289">
        <v>1.2135</v>
      </c>
      <c r="AI33" s="289">
        <v>1.1334</v>
      </c>
      <c r="AJ33" s="289">
        <v>1.1334</v>
      </c>
      <c r="AK33" s="289">
        <v>1.1534</v>
      </c>
      <c r="AL33" s="289">
        <v>1.0933999999999999</v>
      </c>
      <c r="AM33" s="289">
        <v>1.0637000000000001</v>
      </c>
      <c r="AN33" s="289">
        <v>1.0936999999999999</v>
      </c>
      <c r="AO33" s="289">
        <v>1.0837000000000001</v>
      </c>
      <c r="AP33" s="289">
        <v>1.0737000000000001</v>
      </c>
      <c r="AQ33" s="289">
        <v>1.0337000000000001</v>
      </c>
      <c r="AR33" s="289">
        <v>0.93359999999999999</v>
      </c>
      <c r="AS33" s="289">
        <v>1.1335999999999999</v>
      </c>
      <c r="AT33" s="289">
        <v>1.0637000000000001</v>
      </c>
      <c r="AU33" s="289">
        <v>1.0736000000000001</v>
      </c>
      <c r="AV33" s="289">
        <v>1.0537000000000001</v>
      </c>
      <c r="AW33" s="289">
        <v>1.0737000000000001</v>
      </c>
      <c r="AX33" s="289">
        <v>1.0336341458</v>
      </c>
      <c r="AY33" s="289">
        <v>0.98011431934000004</v>
      </c>
      <c r="AZ33" s="899">
        <v>1.0100969127999999</v>
      </c>
      <c r="BA33" s="355">
        <v>1.0701092965000001</v>
      </c>
      <c r="BB33" s="355">
        <v>1.0701034034000001</v>
      </c>
      <c r="BC33" s="355">
        <v>1.0701013324999999</v>
      </c>
      <c r="BD33" s="355">
        <v>1.0700877324</v>
      </c>
      <c r="BE33" s="355">
        <v>1.0960889753</v>
      </c>
      <c r="BF33" s="355">
        <v>1.1060899770999999</v>
      </c>
      <c r="BG33" s="355">
        <v>1.1160888348</v>
      </c>
      <c r="BH33" s="355">
        <v>1.1260999854</v>
      </c>
      <c r="BI33" s="355">
        <v>1.1360941822999999</v>
      </c>
      <c r="BJ33" s="355">
        <v>1.1460840959</v>
      </c>
      <c r="BK33" s="355">
        <v>1.1461072411</v>
      </c>
      <c r="BL33" s="355">
        <v>1.1460862023</v>
      </c>
      <c r="BM33" s="355">
        <v>1.1460961540000001</v>
      </c>
      <c r="BN33" s="355">
        <v>1.1460893768</v>
      </c>
      <c r="BO33" s="355">
        <v>1.1460870613</v>
      </c>
      <c r="BP33" s="355">
        <v>1.1460739918</v>
      </c>
      <c r="BQ33" s="355">
        <v>1.146077002</v>
      </c>
      <c r="BR33" s="355">
        <v>1.1460781381</v>
      </c>
      <c r="BS33" s="355">
        <v>1.1460768678</v>
      </c>
      <c r="BT33" s="355">
        <v>1.1460875780999999</v>
      </c>
      <c r="BU33" s="355">
        <v>1.1460810956</v>
      </c>
      <c r="BV33" s="355">
        <v>1.1460705663999999</v>
      </c>
    </row>
    <row r="34" spans="1:74" ht="11.1" customHeight="1" x14ac:dyDescent="0.2">
      <c r="A34" s="323" t="s">
        <v>158</v>
      </c>
      <c r="B34" s="402" t="s">
        <v>956</v>
      </c>
      <c r="C34" s="289">
        <v>0.65280000000000005</v>
      </c>
      <c r="D34" s="289">
        <v>0.65369999999999995</v>
      </c>
      <c r="E34" s="289">
        <v>0.66090000000000004</v>
      </c>
      <c r="F34" s="289">
        <v>0.65429999999999999</v>
      </c>
      <c r="G34" s="289">
        <v>0.68969999999999998</v>
      </c>
      <c r="H34" s="289">
        <v>0.68810000000000004</v>
      </c>
      <c r="I34" s="289">
        <v>0.6633</v>
      </c>
      <c r="J34" s="289">
        <v>0.67179999999999995</v>
      </c>
      <c r="K34" s="289">
        <v>0.66479999999999995</v>
      </c>
      <c r="L34" s="289">
        <v>0.66320000000000001</v>
      </c>
      <c r="M34" s="289">
        <v>0.66810000000000003</v>
      </c>
      <c r="N34" s="289">
        <v>0.66769999999999996</v>
      </c>
      <c r="O34" s="289">
        <v>0.65629999999999999</v>
      </c>
      <c r="P34" s="289">
        <v>0.66180000000000005</v>
      </c>
      <c r="Q34" s="289">
        <v>0.66700000000000004</v>
      </c>
      <c r="R34" s="289">
        <v>0.68330000000000002</v>
      </c>
      <c r="S34" s="289">
        <v>0.66769999999999996</v>
      </c>
      <c r="T34" s="289">
        <v>0.66910000000000003</v>
      </c>
      <c r="U34" s="289">
        <v>0.66839999999999999</v>
      </c>
      <c r="V34" s="289">
        <v>0.67100000000000004</v>
      </c>
      <c r="W34" s="289">
        <v>0.65890000000000004</v>
      </c>
      <c r="X34" s="289">
        <v>0.66539999999999999</v>
      </c>
      <c r="Y34" s="289">
        <v>0.66420000000000001</v>
      </c>
      <c r="Z34" s="289">
        <v>0.66180000000000005</v>
      </c>
      <c r="AA34" s="289">
        <v>0.6593</v>
      </c>
      <c r="AB34" s="289">
        <v>0.65359999999999996</v>
      </c>
      <c r="AC34" s="289">
        <v>0.65400000000000003</v>
      </c>
      <c r="AD34" s="289">
        <v>0.64529999999999998</v>
      </c>
      <c r="AE34" s="289">
        <v>0.64359999999999995</v>
      </c>
      <c r="AF34" s="289">
        <v>0.6462</v>
      </c>
      <c r="AG34" s="289">
        <v>0.63939999999999997</v>
      </c>
      <c r="AH34" s="289">
        <v>0.62690000000000001</v>
      </c>
      <c r="AI34" s="289">
        <v>0.62790000000000001</v>
      </c>
      <c r="AJ34" s="289">
        <v>0.61839999999999995</v>
      </c>
      <c r="AK34" s="289">
        <v>0.62719999999999998</v>
      </c>
      <c r="AL34" s="289">
        <v>0.62490000000000001</v>
      </c>
      <c r="AM34" s="289">
        <v>0.61799999999999999</v>
      </c>
      <c r="AN34" s="289">
        <v>0.6109</v>
      </c>
      <c r="AO34" s="289">
        <v>0.6099</v>
      </c>
      <c r="AP34" s="289">
        <v>0.6099</v>
      </c>
      <c r="AQ34" s="289">
        <v>0.6099</v>
      </c>
      <c r="AR34" s="289">
        <v>0.6099</v>
      </c>
      <c r="AS34" s="289">
        <v>0.58889999999999998</v>
      </c>
      <c r="AT34" s="289">
        <v>0.60389999999999999</v>
      </c>
      <c r="AU34" s="289">
        <v>0.62219999999999998</v>
      </c>
      <c r="AV34" s="289">
        <v>0.62219999999999998</v>
      </c>
      <c r="AW34" s="289">
        <v>0.62219999999999998</v>
      </c>
      <c r="AX34" s="289">
        <v>0.62236595915000004</v>
      </c>
      <c r="AY34" s="289">
        <v>0.59939550871000002</v>
      </c>
      <c r="AZ34" s="899">
        <v>0.59937761208999996</v>
      </c>
      <c r="BA34" s="355">
        <v>0.59939034444999995</v>
      </c>
      <c r="BB34" s="355">
        <v>0.59938428542</v>
      </c>
      <c r="BC34" s="355">
        <v>0.59938215621000002</v>
      </c>
      <c r="BD34" s="355">
        <v>0.59936817319000002</v>
      </c>
      <c r="BE34" s="355">
        <v>0.59936945106999995</v>
      </c>
      <c r="BF34" s="355">
        <v>0.59937048109000002</v>
      </c>
      <c r="BG34" s="355">
        <v>0.59936930664999999</v>
      </c>
      <c r="BH34" s="355">
        <v>0.59938077122</v>
      </c>
      <c r="BI34" s="355">
        <v>0.59937480474000004</v>
      </c>
      <c r="BJ34" s="355">
        <v>0.59936443432999997</v>
      </c>
      <c r="BK34" s="355">
        <v>0.53995934584000005</v>
      </c>
      <c r="BL34" s="355">
        <v>0.53993771470999996</v>
      </c>
      <c r="BM34" s="355">
        <v>0.53994794659000001</v>
      </c>
      <c r="BN34" s="355">
        <v>0.53994097853</v>
      </c>
      <c r="BO34" s="355">
        <v>0.53993859788999998</v>
      </c>
      <c r="BP34" s="355">
        <v>0.53992516039000005</v>
      </c>
      <c r="BQ34" s="355">
        <v>0.53992825536</v>
      </c>
      <c r="BR34" s="355">
        <v>0.53992942342000005</v>
      </c>
      <c r="BS34" s="355">
        <v>0.53992811735000001</v>
      </c>
      <c r="BT34" s="355">
        <v>0.53993912919999998</v>
      </c>
      <c r="BU34" s="355">
        <v>0.53993246417999996</v>
      </c>
      <c r="BV34" s="355">
        <v>0.53992163857999997</v>
      </c>
    </row>
    <row r="35" spans="1:74" ht="11.1" customHeight="1" x14ac:dyDescent="0.2">
      <c r="A35" s="323"/>
      <c r="B35" s="402"/>
      <c r="C35" s="289"/>
      <c r="D35" s="289"/>
      <c r="E35" s="289"/>
      <c r="F35" s="289"/>
      <c r="G35" s="289"/>
      <c r="H35" s="289"/>
      <c r="I35" s="289"/>
      <c r="J35" s="289"/>
      <c r="K35" s="289"/>
      <c r="L35" s="289"/>
      <c r="M35" s="289"/>
      <c r="N35" s="289"/>
      <c r="O35" s="289"/>
      <c r="P35" s="289"/>
      <c r="Q35" s="289"/>
      <c r="R35" s="289"/>
      <c r="S35" s="289"/>
      <c r="T35" s="289"/>
      <c r="U35" s="289"/>
      <c r="V35" s="289"/>
      <c r="W35" s="289"/>
      <c r="X35" s="289"/>
      <c r="Y35" s="289"/>
      <c r="Z35" s="289"/>
      <c r="AA35" s="289"/>
      <c r="AB35" s="289"/>
      <c r="AC35" s="289"/>
      <c r="AD35" s="289"/>
      <c r="AE35" s="289"/>
      <c r="AF35" s="289"/>
      <c r="AG35" s="289"/>
      <c r="AH35" s="289"/>
      <c r="AI35" s="289"/>
      <c r="AJ35" s="289"/>
      <c r="AK35" s="289"/>
      <c r="AL35" s="289"/>
      <c r="AM35" s="289"/>
      <c r="AN35" s="289"/>
      <c r="AO35" s="289"/>
      <c r="AP35" s="289"/>
      <c r="AQ35" s="289"/>
      <c r="AR35" s="289"/>
      <c r="AS35" s="289"/>
      <c r="AT35" s="289"/>
      <c r="AU35" s="289"/>
      <c r="AV35" s="289"/>
      <c r="AW35" s="289"/>
      <c r="AX35" s="289"/>
      <c r="AY35" s="289"/>
      <c r="AZ35" s="899"/>
      <c r="BA35" s="355"/>
      <c r="BB35" s="355"/>
      <c r="BC35" s="355"/>
      <c r="BD35" s="355"/>
      <c r="BE35" s="355"/>
      <c r="BF35" s="355"/>
      <c r="BG35" s="355"/>
      <c r="BH35" s="355"/>
      <c r="BI35" s="355"/>
      <c r="BJ35" s="355"/>
      <c r="BK35" s="355"/>
      <c r="BL35" s="355"/>
      <c r="BM35" s="355"/>
      <c r="BN35" s="355"/>
      <c r="BO35" s="355"/>
      <c r="BP35" s="355"/>
      <c r="BQ35" s="355"/>
      <c r="BR35" s="355"/>
      <c r="BS35" s="355"/>
      <c r="BT35" s="355"/>
      <c r="BU35" s="355"/>
      <c r="BV35" s="355"/>
    </row>
    <row r="36" spans="1:74" s="272" customFormat="1" ht="11.1" customHeight="1" x14ac:dyDescent="0.2">
      <c r="A36" s="395" t="s">
        <v>208</v>
      </c>
      <c r="B36" s="401" t="s">
        <v>965</v>
      </c>
      <c r="C36" s="105">
        <v>9.2026000000000003</v>
      </c>
      <c r="D36" s="105">
        <v>9.2026000000000003</v>
      </c>
      <c r="E36" s="105">
        <v>9.2284000000000006</v>
      </c>
      <c r="F36" s="105">
        <v>9.1667000000000005</v>
      </c>
      <c r="G36" s="105">
        <v>9.1765000000000008</v>
      </c>
      <c r="H36" s="105">
        <v>9.2363</v>
      </c>
      <c r="I36" s="105">
        <v>8.8529</v>
      </c>
      <c r="J36" s="105">
        <v>8.8792000000000009</v>
      </c>
      <c r="K36" s="105">
        <v>9.0124999999999993</v>
      </c>
      <c r="L36" s="105">
        <v>9.0193999999999992</v>
      </c>
      <c r="M36" s="105">
        <v>9.1091999999999995</v>
      </c>
      <c r="N36" s="105">
        <v>9.0222999999999995</v>
      </c>
      <c r="O36" s="105">
        <v>9.2364999999999995</v>
      </c>
      <c r="P36" s="105">
        <v>9.3733000000000004</v>
      </c>
      <c r="Q36" s="105">
        <v>9.3483000000000001</v>
      </c>
      <c r="R36" s="105">
        <v>9.2498000000000005</v>
      </c>
      <c r="S36" s="105">
        <v>9.2615999999999996</v>
      </c>
      <c r="T36" s="105">
        <v>9.3339999999999996</v>
      </c>
      <c r="U36" s="105">
        <v>9.1082000000000001</v>
      </c>
      <c r="V36" s="105">
        <v>9.0888000000000009</v>
      </c>
      <c r="W36" s="105">
        <v>9.0920000000000005</v>
      </c>
      <c r="X36" s="105">
        <v>9.0747999999999998</v>
      </c>
      <c r="Y36" s="105">
        <v>9.1661000000000001</v>
      </c>
      <c r="Z36" s="105">
        <v>9.2164000000000001</v>
      </c>
      <c r="AA36" s="105">
        <v>9.3373000000000008</v>
      </c>
      <c r="AB36" s="105">
        <v>9.2927999999999997</v>
      </c>
      <c r="AC36" s="105">
        <v>9.3682999999999996</v>
      </c>
      <c r="AD36" s="105">
        <v>9.2750000000000004</v>
      </c>
      <c r="AE36" s="105">
        <v>9.2439999999999998</v>
      </c>
      <c r="AF36" s="105">
        <v>9.2651000000000003</v>
      </c>
      <c r="AG36" s="105">
        <v>9.2051999999999996</v>
      </c>
      <c r="AH36" s="105">
        <v>9.1280999999999999</v>
      </c>
      <c r="AI36" s="105">
        <v>8.9985999999999997</v>
      </c>
      <c r="AJ36" s="105">
        <v>9.1171000000000006</v>
      </c>
      <c r="AK36" s="105">
        <v>9.1885999999999992</v>
      </c>
      <c r="AL36" s="105">
        <v>9.2518999999999991</v>
      </c>
      <c r="AM36" s="105">
        <v>9.3778000000000006</v>
      </c>
      <c r="AN36" s="105">
        <v>9.3859999999999992</v>
      </c>
      <c r="AO36" s="105">
        <v>9.5541</v>
      </c>
      <c r="AP36" s="105">
        <v>9.4092000000000002</v>
      </c>
      <c r="AQ36" s="105">
        <v>9.4320000000000004</v>
      </c>
      <c r="AR36" s="105">
        <v>9.5379000000000005</v>
      </c>
      <c r="AS36" s="105">
        <v>9.4670000000000005</v>
      </c>
      <c r="AT36" s="105">
        <v>9.4494000000000007</v>
      </c>
      <c r="AU36" s="105">
        <v>9.2888999999999999</v>
      </c>
      <c r="AV36" s="105">
        <v>9.3152000000000008</v>
      </c>
      <c r="AW36" s="105">
        <v>9.4507999999999992</v>
      </c>
      <c r="AX36" s="105">
        <v>9.4515419761999997</v>
      </c>
      <c r="AY36" s="105">
        <v>9.6255351105999996</v>
      </c>
      <c r="AZ36" s="911">
        <v>9.6180772722000007</v>
      </c>
      <c r="BA36" s="388">
        <v>9.6017299253000008</v>
      </c>
      <c r="BB36" s="388">
        <v>9.6184764945999994</v>
      </c>
      <c r="BC36" s="388">
        <v>9.6424636391000007</v>
      </c>
      <c r="BD36" s="388">
        <v>9.6920817965000001</v>
      </c>
      <c r="BE36" s="388">
        <v>9.6147001426000003</v>
      </c>
      <c r="BF36" s="388">
        <v>9.6474229803</v>
      </c>
      <c r="BG36" s="388">
        <v>9.6591667314999992</v>
      </c>
      <c r="BH36" s="388">
        <v>9.6719906605000006</v>
      </c>
      <c r="BI36" s="388">
        <v>9.6997322260000001</v>
      </c>
      <c r="BJ36" s="388">
        <v>9.6569727165000003</v>
      </c>
      <c r="BK36" s="388">
        <v>9.6629737784999996</v>
      </c>
      <c r="BL36" s="388">
        <v>9.6614096016000008</v>
      </c>
      <c r="BM36" s="388">
        <v>9.6361775285999993</v>
      </c>
      <c r="BN36" s="388">
        <v>9.6503508232000001</v>
      </c>
      <c r="BO36" s="388">
        <v>9.6652509259000006</v>
      </c>
      <c r="BP36" s="388">
        <v>9.7047271389999992</v>
      </c>
      <c r="BQ36" s="388">
        <v>9.6252579146000006</v>
      </c>
      <c r="BR36" s="388">
        <v>9.6614646443000005</v>
      </c>
      <c r="BS36" s="388">
        <v>9.6757738181999997</v>
      </c>
      <c r="BT36" s="388">
        <v>9.6823348124000006</v>
      </c>
      <c r="BU36" s="388">
        <v>9.6981602966999993</v>
      </c>
      <c r="BV36" s="388">
        <v>9.6759689222999992</v>
      </c>
    </row>
    <row r="37" spans="1:74" ht="11.1" customHeight="1" x14ac:dyDescent="0.2">
      <c r="A37" s="323" t="s">
        <v>155</v>
      </c>
      <c r="B37" s="402" t="s">
        <v>944</v>
      </c>
      <c r="C37" s="289">
        <v>5.2068000000000003</v>
      </c>
      <c r="D37" s="289">
        <v>5.1158000000000001</v>
      </c>
      <c r="E37" s="289">
        <v>5.1947999999999999</v>
      </c>
      <c r="F37" s="289">
        <v>5.1647999999999996</v>
      </c>
      <c r="G37" s="289">
        <v>5.1627000000000001</v>
      </c>
      <c r="H37" s="289">
        <v>5.2096999999999998</v>
      </c>
      <c r="I37" s="289">
        <v>5.0576999999999996</v>
      </c>
      <c r="J37" s="289">
        <v>5.0178000000000003</v>
      </c>
      <c r="K37" s="289">
        <v>5.0717999999999996</v>
      </c>
      <c r="L37" s="289">
        <v>5.0909000000000004</v>
      </c>
      <c r="M37" s="289">
        <v>5.1128</v>
      </c>
      <c r="N37" s="289">
        <v>5.0068999999999999</v>
      </c>
      <c r="O37" s="289">
        <v>5.2336999999999998</v>
      </c>
      <c r="P37" s="289">
        <v>5.3691000000000004</v>
      </c>
      <c r="Q37" s="289">
        <v>5.3560999999999996</v>
      </c>
      <c r="R37" s="289">
        <v>5.282</v>
      </c>
      <c r="S37" s="289">
        <v>5.3300999999999998</v>
      </c>
      <c r="T37" s="289">
        <v>5.3438999999999997</v>
      </c>
      <c r="U37" s="289">
        <v>5.1562999999999999</v>
      </c>
      <c r="V37" s="289">
        <v>5.194</v>
      </c>
      <c r="W37" s="289">
        <v>5.2043999999999997</v>
      </c>
      <c r="X37" s="289">
        <v>5.1790000000000003</v>
      </c>
      <c r="Y37" s="289">
        <v>5.2343000000000002</v>
      </c>
      <c r="Z37" s="289">
        <v>5.2628000000000004</v>
      </c>
      <c r="AA37" s="289">
        <v>5.3803000000000001</v>
      </c>
      <c r="AB37" s="289">
        <v>5.3590999999999998</v>
      </c>
      <c r="AC37" s="289">
        <v>5.4238999999999997</v>
      </c>
      <c r="AD37" s="289">
        <v>5.3486000000000002</v>
      </c>
      <c r="AE37" s="289">
        <v>5.3734000000000002</v>
      </c>
      <c r="AF37" s="289">
        <v>5.3493000000000004</v>
      </c>
      <c r="AG37" s="289">
        <v>5.3220999999999998</v>
      </c>
      <c r="AH37" s="289">
        <v>5.3037999999999998</v>
      </c>
      <c r="AI37" s="289">
        <v>5.2530000000000001</v>
      </c>
      <c r="AJ37" s="289">
        <v>5.2823000000000002</v>
      </c>
      <c r="AK37" s="289">
        <v>5.2961</v>
      </c>
      <c r="AL37" s="289">
        <v>5.3170000000000002</v>
      </c>
      <c r="AM37" s="289">
        <v>5.4579000000000004</v>
      </c>
      <c r="AN37" s="289">
        <v>5.4587000000000003</v>
      </c>
      <c r="AO37" s="289">
        <v>5.6163999999999996</v>
      </c>
      <c r="AP37" s="289">
        <v>5.4287999999999998</v>
      </c>
      <c r="AQ37" s="289">
        <v>5.4687999999999999</v>
      </c>
      <c r="AR37" s="289">
        <v>5.556</v>
      </c>
      <c r="AS37" s="289">
        <v>5.3943000000000003</v>
      </c>
      <c r="AT37" s="289">
        <v>5.4207999999999998</v>
      </c>
      <c r="AU37" s="289">
        <v>5.4447000000000001</v>
      </c>
      <c r="AV37" s="289">
        <v>5.3613999999999997</v>
      </c>
      <c r="AW37" s="289">
        <v>5.4318999999999997</v>
      </c>
      <c r="AX37" s="289">
        <v>5.3169498645999997</v>
      </c>
      <c r="AY37" s="289">
        <v>5.4800741652999996</v>
      </c>
      <c r="AZ37" s="899">
        <v>5.4672815958000003</v>
      </c>
      <c r="BA37" s="355">
        <v>5.4599832806000004</v>
      </c>
      <c r="BB37" s="355">
        <v>5.4704482746999998</v>
      </c>
      <c r="BC37" s="355">
        <v>5.4934618666999997</v>
      </c>
      <c r="BD37" s="355">
        <v>5.5292233634999999</v>
      </c>
      <c r="BE37" s="355">
        <v>5.4583448050000003</v>
      </c>
      <c r="BF37" s="355">
        <v>5.4955799751000001</v>
      </c>
      <c r="BG37" s="355">
        <v>5.5167686838999996</v>
      </c>
      <c r="BH37" s="355">
        <v>5.5352381705000004</v>
      </c>
      <c r="BI37" s="355">
        <v>5.5526534923000002</v>
      </c>
      <c r="BJ37" s="355">
        <v>5.5042407299000002</v>
      </c>
      <c r="BK37" s="355">
        <v>5.5057894808999999</v>
      </c>
      <c r="BL37" s="355">
        <v>5.4939907062</v>
      </c>
      <c r="BM37" s="355">
        <v>5.4873966160999998</v>
      </c>
      <c r="BN37" s="355">
        <v>5.4981467385</v>
      </c>
      <c r="BO37" s="355">
        <v>5.5213269259000004</v>
      </c>
      <c r="BP37" s="355">
        <v>5.5570643001000004</v>
      </c>
      <c r="BQ37" s="355">
        <v>5.4851371038999996</v>
      </c>
      <c r="BR37" s="355">
        <v>5.5225122768999997</v>
      </c>
      <c r="BS37" s="355">
        <v>5.5438210093000002</v>
      </c>
      <c r="BT37" s="355">
        <v>5.5625173894</v>
      </c>
      <c r="BU37" s="355">
        <v>5.5801958157999998</v>
      </c>
      <c r="BV37" s="355">
        <v>5.5315550021000002</v>
      </c>
    </row>
    <row r="38" spans="1:74" ht="11.1" customHeight="1" x14ac:dyDescent="0.2">
      <c r="A38" s="323" t="s">
        <v>156</v>
      </c>
      <c r="B38" s="402" t="s">
        <v>957</v>
      </c>
      <c r="C38" s="289">
        <v>0.93530000000000002</v>
      </c>
      <c r="D38" s="289">
        <v>0.9325</v>
      </c>
      <c r="E38" s="289">
        <v>0.94479999999999997</v>
      </c>
      <c r="F38" s="289">
        <v>0.92520000000000002</v>
      </c>
      <c r="G38" s="289">
        <v>0.95430000000000004</v>
      </c>
      <c r="H38" s="289">
        <v>0.95930000000000004</v>
      </c>
      <c r="I38" s="289">
        <v>0.93669999999999998</v>
      </c>
      <c r="J38" s="289">
        <v>0.91300000000000003</v>
      </c>
      <c r="K38" s="289">
        <v>0.94499999999999995</v>
      </c>
      <c r="L38" s="289">
        <v>0.92200000000000004</v>
      </c>
      <c r="M38" s="289">
        <v>0.93500000000000005</v>
      </c>
      <c r="N38" s="289">
        <v>0.93459999999999999</v>
      </c>
      <c r="O38" s="289">
        <v>0.95040000000000002</v>
      </c>
      <c r="P38" s="289">
        <v>0.9163</v>
      </c>
      <c r="Q38" s="289">
        <v>0.92600000000000005</v>
      </c>
      <c r="R38" s="289">
        <v>0.94969999999999999</v>
      </c>
      <c r="S38" s="289">
        <v>0.9577</v>
      </c>
      <c r="T38" s="289">
        <v>0.95389999999999997</v>
      </c>
      <c r="U38" s="289">
        <v>0.95820000000000005</v>
      </c>
      <c r="V38" s="289">
        <v>0.93330000000000002</v>
      </c>
      <c r="W38" s="289">
        <v>0.92810000000000004</v>
      </c>
      <c r="X38" s="289">
        <v>0.92659999999999998</v>
      </c>
      <c r="Y38" s="289">
        <v>0.93810000000000004</v>
      </c>
      <c r="Z38" s="289">
        <v>0.92630000000000001</v>
      </c>
      <c r="AA38" s="289">
        <v>0.95</v>
      </c>
      <c r="AB38" s="289">
        <v>0.94620000000000004</v>
      </c>
      <c r="AC38" s="289">
        <v>0.97150000000000003</v>
      </c>
      <c r="AD38" s="289">
        <v>0.96109999999999995</v>
      </c>
      <c r="AE38" s="289">
        <v>0.96079999999999999</v>
      </c>
      <c r="AF38" s="289">
        <v>0.95179999999999998</v>
      </c>
      <c r="AG38" s="289">
        <v>0.95250000000000001</v>
      </c>
      <c r="AH38" s="289">
        <v>0.93420000000000003</v>
      </c>
      <c r="AI38" s="289">
        <v>0.9325</v>
      </c>
      <c r="AJ38" s="289">
        <v>0.9335</v>
      </c>
      <c r="AK38" s="289">
        <v>0.96060000000000001</v>
      </c>
      <c r="AL38" s="289">
        <v>0.97219999999999995</v>
      </c>
      <c r="AM38" s="289">
        <v>1.0267999999999999</v>
      </c>
      <c r="AN38" s="289">
        <v>1.0085</v>
      </c>
      <c r="AO38" s="289">
        <v>1.016</v>
      </c>
      <c r="AP38" s="289">
        <v>1.0057</v>
      </c>
      <c r="AQ38" s="289">
        <v>1.0059</v>
      </c>
      <c r="AR38" s="289">
        <v>1.0051000000000001</v>
      </c>
      <c r="AS38" s="289">
        <v>1.0026999999999999</v>
      </c>
      <c r="AT38" s="289">
        <v>1.0251999999999999</v>
      </c>
      <c r="AU38" s="289">
        <v>0.98599999999999999</v>
      </c>
      <c r="AV38" s="289">
        <v>1.0028999999999999</v>
      </c>
      <c r="AW38" s="289">
        <v>1.0163</v>
      </c>
      <c r="AX38" s="289">
        <v>1.0434048814000001</v>
      </c>
      <c r="AY38" s="289">
        <v>1.0553478063999999</v>
      </c>
      <c r="AZ38" s="899">
        <v>1.0512385661000001</v>
      </c>
      <c r="BA38" s="355">
        <v>1.0487349363</v>
      </c>
      <c r="BB38" s="355">
        <v>1.0502318851000001</v>
      </c>
      <c r="BC38" s="355">
        <v>1.0523888125</v>
      </c>
      <c r="BD38" s="355">
        <v>1.0557668421999999</v>
      </c>
      <c r="BE38" s="355">
        <v>1.0563975205</v>
      </c>
      <c r="BF38" s="355">
        <v>1.0542222940999999</v>
      </c>
      <c r="BG38" s="355">
        <v>1.047845855</v>
      </c>
      <c r="BH38" s="355">
        <v>1.0518740388000001</v>
      </c>
      <c r="BI38" s="355">
        <v>1.0654779298999999</v>
      </c>
      <c r="BJ38" s="355">
        <v>1.0719901384999999</v>
      </c>
      <c r="BK38" s="355">
        <v>1.0780902244999999</v>
      </c>
      <c r="BL38" s="355">
        <v>1.0816811189</v>
      </c>
      <c r="BM38" s="355">
        <v>1.0794428176999999</v>
      </c>
      <c r="BN38" s="355">
        <v>1.0829372524</v>
      </c>
      <c r="BO38" s="355">
        <v>1.0818646288</v>
      </c>
      <c r="BP38" s="355">
        <v>1.0848203680999999</v>
      </c>
      <c r="BQ38" s="355">
        <v>1.086041163</v>
      </c>
      <c r="BR38" s="355">
        <v>1.0894191863</v>
      </c>
      <c r="BS38" s="355">
        <v>1.0879219937</v>
      </c>
      <c r="BT38" s="355">
        <v>1.0883200439</v>
      </c>
      <c r="BU38" s="355">
        <v>1.0906667814</v>
      </c>
      <c r="BV38" s="355">
        <v>1.0933572616</v>
      </c>
    </row>
    <row r="39" spans="1:74" ht="11.1" customHeight="1" x14ac:dyDescent="0.2">
      <c r="A39" s="323" t="s">
        <v>552</v>
      </c>
      <c r="B39" s="402" t="s">
        <v>958</v>
      </c>
      <c r="C39" s="289">
        <v>0.82040000000000002</v>
      </c>
      <c r="D39" s="289">
        <v>0.89549999999999996</v>
      </c>
      <c r="E39" s="289">
        <v>0.82950000000000002</v>
      </c>
      <c r="F39" s="289">
        <v>0.83250000000000002</v>
      </c>
      <c r="G39" s="289">
        <v>0.83350000000000002</v>
      </c>
      <c r="H39" s="289">
        <v>0.84450000000000003</v>
      </c>
      <c r="I39" s="289">
        <v>0.82050000000000001</v>
      </c>
      <c r="J39" s="289">
        <v>0.8175</v>
      </c>
      <c r="K39" s="289">
        <v>0.81950000000000001</v>
      </c>
      <c r="L39" s="289">
        <v>0.83050000000000002</v>
      </c>
      <c r="M39" s="289">
        <v>0.84650000000000003</v>
      </c>
      <c r="N39" s="289">
        <v>0.83650000000000002</v>
      </c>
      <c r="O39" s="289">
        <v>0.87250000000000005</v>
      </c>
      <c r="P39" s="289">
        <v>0.87890000000000001</v>
      </c>
      <c r="Q39" s="289">
        <v>0.87680000000000002</v>
      </c>
      <c r="R39" s="289">
        <v>0.86870000000000003</v>
      </c>
      <c r="S39" s="289">
        <v>0.86880000000000002</v>
      </c>
      <c r="T39" s="289">
        <v>0.88700000000000001</v>
      </c>
      <c r="U39" s="289">
        <v>0.85799999999999998</v>
      </c>
      <c r="V39" s="289">
        <v>0.8589</v>
      </c>
      <c r="W39" s="289">
        <v>0.84799999999999998</v>
      </c>
      <c r="X39" s="289">
        <v>0.84179999999999999</v>
      </c>
      <c r="Y39" s="289">
        <v>0.83979999999999999</v>
      </c>
      <c r="Z39" s="289">
        <v>0.86019999999999996</v>
      </c>
      <c r="AA39" s="289">
        <v>0.83779999999999999</v>
      </c>
      <c r="AB39" s="289">
        <v>0.83630000000000004</v>
      </c>
      <c r="AC39" s="289">
        <v>0.83</v>
      </c>
      <c r="AD39" s="289">
        <v>0.86599999999999999</v>
      </c>
      <c r="AE39" s="289">
        <v>0.84099999999999997</v>
      </c>
      <c r="AF39" s="289">
        <v>0.84199999999999997</v>
      </c>
      <c r="AG39" s="289">
        <v>0.84099999999999997</v>
      </c>
      <c r="AH39" s="289">
        <v>0.83489999999999998</v>
      </c>
      <c r="AI39" s="289">
        <v>0.82599999999999996</v>
      </c>
      <c r="AJ39" s="289">
        <v>0.83599999999999997</v>
      </c>
      <c r="AK39" s="289">
        <v>0.85199999999999998</v>
      </c>
      <c r="AL39" s="289">
        <v>0.85709999999999997</v>
      </c>
      <c r="AM39" s="289">
        <v>0.8488</v>
      </c>
      <c r="AN39" s="289">
        <v>0.84660000000000002</v>
      </c>
      <c r="AO39" s="289">
        <v>0.85029999999999994</v>
      </c>
      <c r="AP39" s="289">
        <v>0.84930000000000005</v>
      </c>
      <c r="AQ39" s="289">
        <v>0.8508</v>
      </c>
      <c r="AR39" s="289">
        <v>0.85619999999999996</v>
      </c>
      <c r="AS39" s="289">
        <v>0.86809999999999998</v>
      </c>
      <c r="AT39" s="289">
        <v>0.8669</v>
      </c>
      <c r="AU39" s="289">
        <v>0.83520000000000005</v>
      </c>
      <c r="AV39" s="289">
        <v>0.85599999999999998</v>
      </c>
      <c r="AW39" s="289">
        <v>0.85899999999999999</v>
      </c>
      <c r="AX39" s="289">
        <v>0.84332704311999995</v>
      </c>
      <c r="AY39" s="289">
        <v>0.85598443053999995</v>
      </c>
      <c r="AZ39" s="899">
        <v>0.85514661156000005</v>
      </c>
      <c r="BA39" s="355">
        <v>0.85377451379000002</v>
      </c>
      <c r="BB39" s="355">
        <v>0.85273020480999995</v>
      </c>
      <c r="BC39" s="355">
        <v>0.85161734594000005</v>
      </c>
      <c r="BD39" s="355">
        <v>0.85071125983999996</v>
      </c>
      <c r="BE39" s="355">
        <v>0.84953896895000003</v>
      </c>
      <c r="BF39" s="355">
        <v>0.84837100180000002</v>
      </c>
      <c r="BG39" s="355">
        <v>0.84724148822000001</v>
      </c>
      <c r="BH39" s="355">
        <v>0.84589150505999999</v>
      </c>
      <c r="BI39" s="355">
        <v>0.84484558186000003</v>
      </c>
      <c r="BJ39" s="355">
        <v>0.84387647891999995</v>
      </c>
      <c r="BK39" s="355">
        <v>0.84631137729999995</v>
      </c>
      <c r="BL39" s="355">
        <v>0.84553870150999999</v>
      </c>
      <c r="BM39" s="355">
        <v>0.84421022091999998</v>
      </c>
      <c r="BN39" s="355">
        <v>0.84318176877999995</v>
      </c>
      <c r="BO39" s="355">
        <v>0.84207329564</v>
      </c>
      <c r="BP39" s="355">
        <v>0.84115769366000004</v>
      </c>
      <c r="BQ39" s="355">
        <v>0.83995370626999999</v>
      </c>
      <c r="BR39" s="355">
        <v>0.83878333118000004</v>
      </c>
      <c r="BS39" s="355">
        <v>0.83765611368000004</v>
      </c>
      <c r="BT39" s="355">
        <v>0.83631402768999996</v>
      </c>
      <c r="BU39" s="355">
        <v>0.83528028946999999</v>
      </c>
      <c r="BV39" s="355">
        <v>0.83431912659999996</v>
      </c>
    </row>
    <row r="40" spans="1:74" ht="11.1" customHeight="1" x14ac:dyDescent="0.2">
      <c r="A40" s="323" t="s">
        <v>157</v>
      </c>
      <c r="B40" s="402" t="s">
        <v>193</v>
      </c>
      <c r="C40" s="289">
        <v>0.59909999999999997</v>
      </c>
      <c r="D40" s="289">
        <v>0.6431</v>
      </c>
      <c r="E40" s="289">
        <v>0.61109999999999998</v>
      </c>
      <c r="F40" s="289">
        <v>0.60209999999999997</v>
      </c>
      <c r="G40" s="289">
        <v>0.58389999999999997</v>
      </c>
      <c r="H40" s="289">
        <v>0.60870000000000002</v>
      </c>
      <c r="I40" s="289">
        <v>0.54559999999999997</v>
      </c>
      <c r="J40" s="289">
        <v>0.59240000000000004</v>
      </c>
      <c r="K40" s="289">
        <v>0.59619999999999995</v>
      </c>
      <c r="L40" s="289">
        <v>0.60109999999999997</v>
      </c>
      <c r="M40" s="289">
        <v>0.62690000000000001</v>
      </c>
      <c r="N40" s="289">
        <v>0.62470000000000003</v>
      </c>
      <c r="O40" s="289">
        <v>0.60560000000000003</v>
      </c>
      <c r="P40" s="289">
        <v>0.62280000000000002</v>
      </c>
      <c r="Q40" s="289">
        <v>0.60650000000000004</v>
      </c>
      <c r="R40" s="289">
        <v>0.60229999999999995</v>
      </c>
      <c r="S40" s="289">
        <v>0.55220000000000002</v>
      </c>
      <c r="T40" s="289">
        <v>0.59219999999999995</v>
      </c>
      <c r="U40" s="289">
        <v>0.59699999999999998</v>
      </c>
      <c r="V40" s="289">
        <v>0.54779999999999995</v>
      </c>
      <c r="W40" s="289">
        <v>0.59870000000000001</v>
      </c>
      <c r="X40" s="289">
        <v>0.60840000000000005</v>
      </c>
      <c r="Y40" s="289">
        <v>0.61439999999999995</v>
      </c>
      <c r="Z40" s="289">
        <v>0.62039999999999995</v>
      </c>
      <c r="AA40" s="289">
        <v>0.60089999999999999</v>
      </c>
      <c r="AB40" s="289">
        <v>0.60119999999999996</v>
      </c>
      <c r="AC40" s="289">
        <v>0.59370000000000001</v>
      </c>
      <c r="AD40" s="289">
        <v>0.58260000000000001</v>
      </c>
      <c r="AE40" s="289">
        <v>0.57840000000000003</v>
      </c>
      <c r="AF40" s="289">
        <v>0.5867</v>
      </c>
      <c r="AG40" s="289">
        <v>0.55110000000000003</v>
      </c>
      <c r="AH40" s="289">
        <v>0.53180000000000005</v>
      </c>
      <c r="AI40" s="289">
        <v>0.50670000000000004</v>
      </c>
      <c r="AJ40" s="289">
        <v>0.5625</v>
      </c>
      <c r="AK40" s="289">
        <v>0.59240000000000004</v>
      </c>
      <c r="AL40" s="289">
        <v>0.5534</v>
      </c>
      <c r="AM40" s="289">
        <v>0.55979999999999996</v>
      </c>
      <c r="AN40" s="289">
        <v>0.58589999999999998</v>
      </c>
      <c r="AO40" s="289">
        <v>0.57730000000000004</v>
      </c>
      <c r="AP40" s="289">
        <v>0.58220000000000005</v>
      </c>
      <c r="AQ40" s="289">
        <v>0.61509999999999998</v>
      </c>
      <c r="AR40" s="289">
        <v>0.61229999999999996</v>
      </c>
      <c r="AS40" s="289">
        <v>0.62809999999999999</v>
      </c>
      <c r="AT40" s="289">
        <v>0.63319999999999999</v>
      </c>
      <c r="AU40" s="289">
        <v>0.63190000000000002</v>
      </c>
      <c r="AV40" s="289">
        <v>0.62070000000000003</v>
      </c>
      <c r="AW40" s="289">
        <v>0.62029999999999996</v>
      </c>
      <c r="AX40" s="289">
        <v>0.62280282455000002</v>
      </c>
      <c r="AY40" s="289">
        <v>0.62789615507999996</v>
      </c>
      <c r="AZ40" s="899">
        <v>0.62966259823000004</v>
      </c>
      <c r="BA40" s="355">
        <v>0.63127854663000005</v>
      </c>
      <c r="BB40" s="355">
        <v>0.63267740533000005</v>
      </c>
      <c r="BC40" s="355">
        <v>0.63653351235</v>
      </c>
      <c r="BD40" s="355">
        <v>0.63658158929999997</v>
      </c>
      <c r="BE40" s="355">
        <v>0.63438111152999999</v>
      </c>
      <c r="BF40" s="355">
        <v>0.63218407336000004</v>
      </c>
      <c r="BG40" s="355">
        <v>0.63002228118000003</v>
      </c>
      <c r="BH40" s="355">
        <v>0.62765458423999998</v>
      </c>
      <c r="BI40" s="355">
        <v>0.62556955806000003</v>
      </c>
      <c r="BJ40" s="355">
        <v>0.62355556168000004</v>
      </c>
      <c r="BK40" s="355">
        <v>0.62268186832000005</v>
      </c>
      <c r="BL40" s="355">
        <v>0.62051612614999996</v>
      </c>
      <c r="BM40" s="355">
        <v>0.61817963258999997</v>
      </c>
      <c r="BN40" s="355">
        <v>0.61559999187000003</v>
      </c>
      <c r="BO40" s="355">
        <v>0.61346672000000002</v>
      </c>
      <c r="BP40" s="355">
        <v>0.61151228041000005</v>
      </c>
      <c r="BQ40" s="355">
        <v>0.60928844269000004</v>
      </c>
      <c r="BR40" s="355">
        <v>0.60709514610000004</v>
      </c>
      <c r="BS40" s="355">
        <v>0.60494130357999998</v>
      </c>
      <c r="BT40" s="355">
        <v>0.60258660493000005</v>
      </c>
      <c r="BU40" s="355">
        <v>0.60051840735999995</v>
      </c>
      <c r="BV40" s="355">
        <v>0.59851712706000004</v>
      </c>
    </row>
    <row r="41" spans="1:74" ht="11.1" customHeight="1" x14ac:dyDescent="0.2">
      <c r="A41" s="323"/>
      <c r="B41" s="328"/>
      <c r="C41" s="289"/>
      <c r="D41" s="289"/>
      <c r="E41" s="289"/>
      <c r="F41" s="289"/>
      <c r="G41" s="289"/>
      <c r="H41" s="289"/>
      <c r="I41" s="289"/>
      <c r="J41" s="289"/>
      <c r="K41" s="289"/>
      <c r="L41" s="289"/>
      <c r="M41" s="289"/>
      <c r="N41" s="289"/>
      <c r="O41" s="289"/>
      <c r="P41" s="289"/>
      <c r="Q41" s="289"/>
      <c r="R41" s="289"/>
      <c r="S41" s="289"/>
      <c r="T41" s="289"/>
      <c r="U41" s="289"/>
      <c r="V41" s="289"/>
      <c r="W41" s="289"/>
      <c r="X41" s="289"/>
      <c r="Y41" s="289"/>
      <c r="Z41" s="289"/>
      <c r="AA41" s="289"/>
      <c r="AB41" s="289"/>
      <c r="AC41" s="289"/>
      <c r="AD41" s="289"/>
      <c r="AE41" s="289"/>
      <c r="AF41" s="289"/>
      <c r="AG41" s="289"/>
      <c r="AH41" s="289"/>
      <c r="AI41" s="289"/>
      <c r="AJ41" s="289"/>
      <c r="AK41" s="289"/>
      <c r="AL41" s="289"/>
      <c r="AM41" s="289"/>
      <c r="AN41" s="289"/>
      <c r="AO41" s="289"/>
      <c r="AP41" s="289"/>
      <c r="AQ41" s="289"/>
      <c r="AR41" s="289"/>
      <c r="AS41" s="289"/>
      <c r="AT41" s="289"/>
      <c r="AU41" s="289"/>
      <c r="AV41" s="289"/>
      <c r="AW41" s="289"/>
      <c r="AX41" s="289"/>
      <c r="AY41" s="289"/>
      <c r="AZ41" s="899"/>
      <c r="BA41" s="355"/>
      <c r="BB41" s="355"/>
      <c r="BC41" s="355"/>
      <c r="BD41" s="355"/>
      <c r="BE41" s="355"/>
      <c r="BF41" s="355"/>
      <c r="BG41" s="355"/>
      <c r="BH41" s="355"/>
      <c r="BI41" s="355"/>
      <c r="BJ41" s="355"/>
      <c r="BK41" s="355"/>
      <c r="BL41" s="355"/>
      <c r="BM41" s="355"/>
      <c r="BN41" s="355"/>
      <c r="BO41" s="355"/>
      <c r="BP41" s="355"/>
      <c r="BQ41" s="355"/>
      <c r="BR41" s="355"/>
      <c r="BS41" s="355"/>
      <c r="BT41" s="355"/>
      <c r="BU41" s="355"/>
      <c r="BV41" s="355"/>
    </row>
    <row r="42" spans="1:74" ht="11.1" customHeight="1" x14ac:dyDescent="0.2">
      <c r="A42" s="323"/>
      <c r="B42" s="324" t="s">
        <v>832</v>
      </c>
      <c r="C42" s="289"/>
      <c r="D42" s="289"/>
      <c r="E42" s="289"/>
      <c r="F42" s="289"/>
      <c r="G42" s="289"/>
      <c r="H42" s="289"/>
      <c r="I42" s="289"/>
      <c r="J42" s="289"/>
      <c r="K42" s="289"/>
      <c r="L42" s="289"/>
      <c r="M42" s="289"/>
      <c r="N42" s="289"/>
      <c r="O42" s="289"/>
      <c r="P42" s="289"/>
      <c r="Q42" s="289"/>
      <c r="R42" s="289"/>
      <c r="S42" s="289"/>
      <c r="T42" s="289"/>
      <c r="U42" s="289"/>
      <c r="V42" s="289"/>
      <c r="W42" s="289"/>
      <c r="X42" s="289"/>
      <c r="Y42" s="289"/>
      <c r="Z42" s="289"/>
      <c r="AA42" s="289"/>
      <c r="AB42" s="289"/>
      <c r="AC42" s="289"/>
      <c r="AD42" s="289"/>
      <c r="AE42" s="289"/>
      <c r="AF42" s="289"/>
      <c r="AG42" s="289"/>
      <c r="AH42" s="289"/>
      <c r="AI42" s="289"/>
      <c r="AJ42" s="289"/>
      <c r="AK42" s="289"/>
      <c r="AL42" s="289"/>
      <c r="AM42" s="289"/>
      <c r="AN42" s="289"/>
      <c r="AO42" s="289"/>
      <c r="AP42" s="289"/>
      <c r="AQ42" s="289"/>
      <c r="AR42" s="289"/>
      <c r="AS42" s="289"/>
      <c r="AT42" s="289"/>
      <c r="AU42" s="289"/>
      <c r="AV42" s="289"/>
      <c r="AW42" s="289"/>
      <c r="AX42" s="289"/>
      <c r="AY42" s="289"/>
      <c r="AZ42" s="899"/>
      <c r="BA42" s="355"/>
      <c r="BB42" s="355"/>
      <c r="BC42" s="355"/>
      <c r="BD42" s="355"/>
      <c r="BE42" s="355"/>
      <c r="BF42" s="355"/>
      <c r="BG42" s="355"/>
      <c r="BH42" s="355"/>
      <c r="BI42" s="355"/>
      <c r="BJ42" s="355"/>
      <c r="BK42" s="355"/>
      <c r="BL42" s="355"/>
      <c r="BM42" s="355"/>
      <c r="BN42" s="355"/>
      <c r="BO42" s="355"/>
      <c r="BP42" s="355"/>
      <c r="BQ42" s="355"/>
      <c r="BR42" s="355"/>
      <c r="BS42" s="355"/>
      <c r="BT42" s="355"/>
      <c r="BU42" s="355"/>
      <c r="BV42" s="355"/>
    </row>
    <row r="43" spans="1:74" s="272" customFormat="1" ht="11.1" customHeight="1" x14ac:dyDescent="0.2">
      <c r="A43" s="395" t="s">
        <v>833</v>
      </c>
      <c r="B43" s="397" t="s">
        <v>834</v>
      </c>
      <c r="C43" s="106">
        <v>1.0609999999999999</v>
      </c>
      <c r="D43" s="106">
        <v>0.41599999999999998</v>
      </c>
      <c r="E43" s="106">
        <v>0.76100000000000001</v>
      </c>
      <c r="F43" s="106">
        <v>1.746</v>
      </c>
      <c r="G43" s="106">
        <v>1.4410000000000001</v>
      </c>
      <c r="H43" s="106">
        <v>0.73350000000000004</v>
      </c>
      <c r="I43" s="106">
        <v>0.65600000000000003</v>
      </c>
      <c r="J43" s="106">
        <v>0.90300000000000002</v>
      </c>
      <c r="K43" s="106">
        <v>0.78500000000000003</v>
      </c>
      <c r="L43" s="106">
        <v>0.55400000000000005</v>
      </c>
      <c r="M43" s="106">
        <v>0.46400000000000002</v>
      </c>
      <c r="N43" s="106">
        <v>0.66641935484000003</v>
      </c>
      <c r="O43" s="106">
        <v>0.55700000000000005</v>
      </c>
      <c r="P43" s="106">
        <v>0.44600000000000001</v>
      </c>
      <c r="Q43" s="106">
        <v>0.73</v>
      </c>
      <c r="R43" s="106">
        <v>0.88200000000000001</v>
      </c>
      <c r="S43" s="106">
        <v>1.159</v>
      </c>
      <c r="T43" s="106">
        <v>1.1379999999999999</v>
      </c>
      <c r="U43" s="106">
        <v>0.97899999999999998</v>
      </c>
      <c r="V43" s="106">
        <v>0.95899999999999996</v>
      </c>
      <c r="W43" s="106">
        <v>0.95599999999999996</v>
      </c>
      <c r="X43" s="106">
        <v>0.84099999999999997</v>
      </c>
      <c r="Y43" s="106">
        <v>1.0589999999999999</v>
      </c>
      <c r="Z43" s="106">
        <v>0.82799999999999996</v>
      </c>
      <c r="AA43" s="106">
        <v>1.425</v>
      </c>
      <c r="AB43" s="106">
        <v>0.81599999999999995</v>
      </c>
      <c r="AC43" s="106">
        <v>0.94599999999999995</v>
      </c>
      <c r="AD43" s="106">
        <v>1.0660000000000001</v>
      </c>
      <c r="AE43" s="106">
        <v>1.101</v>
      </c>
      <c r="AF43" s="106">
        <v>1.2126209999999999</v>
      </c>
      <c r="AG43" s="106">
        <v>1.3779999999999999</v>
      </c>
      <c r="AH43" s="106">
        <v>1.1859999999999999</v>
      </c>
      <c r="AI43" s="106">
        <v>1.4886999999999999</v>
      </c>
      <c r="AJ43" s="106">
        <v>1.2350000000000001</v>
      </c>
      <c r="AK43" s="106">
        <v>1.4419999999999999</v>
      </c>
      <c r="AL43" s="106">
        <v>1.3560000000000001</v>
      </c>
      <c r="AM43" s="106">
        <v>1.3979999999999999</v>
      </c>
      <c r="AN43" s="106">
        <v>1.1859999999999999</v>
      </c>
      <c r="AO43" s="106">
        <v>1.1859999999999999</v>
      </c>
      <c r="AP43" s="106">
        <v>1.1759999999999999</v>
      </c>
      <c r="AQ43" s="106">
        <v>1.143</v>
      </c>
      <c r="AR43" s="106">
        <v>1.0660000000000001</v>
      </c>
      <c r="AS43" s="106">
        <v>1.1240000000000001</v>
      </c>
      <c r="AT43" s="106">
        <v>0.96899999999999997</v>
      </c>
      <c r="AU43" s="106">
        <v>0.86599999999999999</v>
      </c>
      <c r="AV43" s="106">
        <v>0.85799999999999998</v>
      </c>
      <c r="AW43" s="106">
        <v>0.77600000000000002</v>
      </c>
      <c r="AX43" s="106">
        <v>1.0649999999999999</v>
      </c>
      <c r="AY43" s="106">
        <v>2.0329999999999999</v>
      </c>
      <c r="AZ43" s="912">
        <v>1.4530000000000001</v>
      </c>
      <c r="BA43" s="403" t="s">
        <v>1585</v>
      </c>
      <c r="BB43" s="403" t="s">
        <v>1585</v>
      </c>
      <c r="BC43" s="403" t="s">
        <v>1585</v>
      </c>
      <c r="BD43" s="403" t="s">
        <v>1585</v>
      </c>
      <c r="BE43" s="403" t="s">
        <v>1585</v>
      </c>
      <c r="BF43" s="403" t="s">
        <v>1585</v>
      </c>
      <c r="BG43" s="403" t="s">
        <v>1585</v>
      </c>
      <c r="BH43" s="403" t="s">
        <v>1585</v>
      </c>
      <c r="BI43" s="403" t="s">
        <v>1585</v>
      </c>
      <c r="BJ43" s="403" t="s">
        <v>1585</v>
      </c>
      <c r="BK43" s="403" t="s">
        <v>1585</v>
      </c>
      <c r="BL43" s="403" t="s">
        <v>1585</v>
      </c>
      <c r="BM43" s="403" t="s">
        <v>1585</v>
      </c>
      <c r="BN43" s="403" t="s">
        <v>1585</v>
      </c>
      <c r="BO43" s="403" t="s">
        <v>1585</v>
      </c>
      <c r="BP43" s="403" t="s">
        <v>1585</v>
      </c>
      <c r="BQ43" s="403" t="s">
        <v>1585</v>
      </c>
      <c r="BR43" s="403" t="s">
        <v>1585</v>
      </c>
      <c r="BS43" s="403" t="s">
        <v>1585</v>
      </c>
      <c r="BT43" s="403" t="s">
        <v>1585</v>
      </c>
      <c r="BU43" s="403" t="s">
        <v>1585</v>
      </c>
      <c r="BV43" s="403" t="s">
        <v>1585</v>
      </c>
    </row>
    <row r="44" spans="1:74" ht="12" customHeight="1" x14ac:dyDescent="0.2">
      <c r="B44" s="1013" t="s">
        <v>826</v>
      </c>
      <c r="C44" s="1012"/>
      <c r="D44" s="1012"/>
      <c r="E44" s="1012"/>
      <c r="F44" s="1012"/>
      <c r="G44" s="1012"/>
      <c r="H44" s="1012"/>
      <c r="I44" s="1012"/>
      <c r="J44" s="1012"/>
      <c r="K44" s="1012"/>
      <c r="L44" s="1012"/>
      <c r="M44" s="1012"/>
      <c r="N44" s="1012"/>
      <c r="O44" s="1012"/>
      <c r="P44" s="1012"/>
      <c r="Q44" s="1012"/>
      <c r="R44" s="644"/>
      <c r="S44" s="644"/>
      <c r="T44" s="644"/>
      <c r="U44" s="644"/>
      <c r="V44" s="644"/>
      <c r="W44" s="644"/>
      <c r="X44" s="644"/>
      <c r="Y44" s="644"/>
      <c r="Z44" s="644"/>
      <c r="AA44" s="644"/>
      <c r="AB44" s="644"/>
      <c r="AC44" s="644"/>
      <c r="AD44" s="644"/>
      <c r="AE44" s="644"/>
      <c r="AF44" s="644"/>
      <c r="AG44" s="644"/>
      <c r="AH44" s="644"/>
      <c r="AI44" s="644"/>
      <c r="AJ44" s="644"/>
      <c r="AK44" s="644"/>
      <c r="AL44" s="644"/>
      <c r="AM44" s="644"/>
      <c r="AN44" s="644"/>
      <c r="AO44" s="644"/>
      <c r="AP44" s="644"/>
      <c r="AQ44" s="644"/>
      <c r="AR44" s="644"/>
      <c r="AS44" s="644"/>
      <c r="AT44" s="644"/>
      <c r="AU44" s="644"/>
      <c r="AV44" s="644"/>
      <c r="AW44" s="644"/>
      <c r="AX44" s="644"/>
      <c r="BD44" s="640"/>
      <c r="BE44" s="640"/>
      <c r="BF44" s="640"/>
    </row>
    <row r="45" spans="1:74" x14ac:dyDescent="0.2">
      <c r="B45" s="1024" t="s">
        <v>820</v>
      </c>
      <c r="C45" s="1024"/>
      <c r="D45" s="1024"/>
      <c r="E45" s="1024"/>
      <c r="F45" s="1024"/>
      <c r="G45" s="1024"/>
      <c r="H45" s="1024"/>
      <c r="I45" s="1024"/>
      <c r="J45" s="1024"/>
      <c r="K45" s="1024"/>
      <c r="L45" s="1024"/>
      <c r="M45" s="1024"/>
      <c r="N45" s="1024"/>
      <c r="O45" s="1024"/>
      <c r="P45" s="1024"/>
      <c r="Q45" s="1024"/>
      <c r="R45" s="767"/>
      <c r="S45" s="644"/>
      <c r="T45" s="644"/>
      <c r="U45" s="644"/>
      <c r="V45" s="644"/>
      <c r="W45" s="644"/>
      <c r="X45" s="644"/>
      <c r="Y45" s="644"/>
      <c r="Z45" s="644"/>
      <c r="AA45" s="644"/>
      <c r="AB45" s="644"/>
      <c r="AC45" s="644"/>
      <c r="AD45" s="644"/>
      <c r="AE45" s="644"/>
      <c r="AF45" s="644"/>
      <c r="AG45" s="644"/>
      <c r="AH45" s="644"/>
      <c r="AI45" s="644"/>
      <c r="AJ45" s="644"/>
      <c r="AK45" s="644"/>
      <c r="AL45" s="644"/>
      <c r="AM45" s="644"/>
      <c r="AN45" s="644"/>
      <c r="AO45" s="644"/>
      <c r="AP45" s="644"/>
      <c r="AQ45" s="644"/>
      <c r="AR45" s="644"/>
      <c r="AS45" s="644"/>
      <c r="AT45" s="644"/>
      <c r="AU45" s="644"/>
      <c r="AV45" s="644"/>
      <c r="AW45" s="644"/>
      <c r="AX45" s="644"/>
      <c r="BD45" s="640"/>
      <c r="BE45" s="640"/>
      <c r="BF45" s="640"/>
    </row>
    <row r="46" spans="1:74" s="161" customFormat="1" ht="12" customHeight="1" x14ac:dyDescent="0.2">
      <c r="A46" s="162"/>
      <c r="B46" s="776" t="s">
        <v>809</v>
      </c>
      <c r="C46" s="791"/>
      <c r="D46" s="791"/>
      <c r="E46" s="791"/>
      <c r="F46" s="791"/>
      <c r="G46" s="791"/>
      <c r="H46" s="803"/>
      <c r="I46" s="791"/>
      <c r="J46" s="791"/>
      <c r="K46" s="791"/>
      <c r="L46" s="791"/>
      <c r="M46" s="791"/>
      <c r="N46" s="791"/>
      <c r="O46" s="791"/>
      <c r="P46" s="791"/>
      <c r="Q46" s="791"/>
      <c r="R46" s="767"/>
      <c r="S46" s="766"/>
      <c r="T46" s="766"/>
      <c r="U46" s="766"/>
      <c r="V46" s="766"/>
      <c r="W46" s="766"/>
      <c r="X46" s="766"/>
      <c r="Y46" s="766"/>
      <c r="Z46" s="766"/>
      <c r="AA46" s="766"/>
      <c r="AB46" s="766"/>
      <c r="AC46" s="766"/>
      <c r="AD46" s="766"/>
      <c r="AE46" s="766"/>
      <c r="AF46" s="766"/>
      <c r="AG46" s="766"/>
      <c r="AH46" s="766"/>
      <c r="AI46" s="766"/>
      <c r="AJ46" s="766"/>
      <c r="AK46" s="766"/>
      <c r="AL46" s="766"/>
      <c r="AM46" s="766"/>
      <c r="AN46" s="766"/>
      <c r="AO46" s="766"/>
      <c r="AP46" s="766"/>
      <c r="AQ46" s="766"/>
      <c r="AR46" s="766"/>
      <c r="AS46" s="766"/>
      <c r="AT46" s="766"/>
      <c r="AU46" s="766"/>
      <c r="AV46" s="766"/>
      <c r="AW46" s="766"/>
      <c r="AX46" s="766"/>
      <c r="AY46" s="641"/>
      <c r="AZ46" s="641"/>
      <c r="BA46" s="641"/>
      <c r="BB46" s="641"/>
      <c r="BC46" s="641"/>
      <c r="BD46" s="641"/>
      <c r="BE46" s="641"/>
      <c r="BF46" s="641"/>
      <c r="BG46" s="641"/>
      <c r="BH46" s="641"/>
      <c r="BI46" s="641"/>
      <c r="BJ46" s="220"/>
    </row>
    <row r="47" spans="1:74" s="161" customFormat="1" ht="12" customHeight="1" x14ac:dyDescent="0.2">
      <c r="A47" s="162"/>
      <c r="B47" s="994" t="str">
        <f>Dates!$G$2</f>
        <v>EIA completed modeling and analysis for this report on Monday, March 9, 2026.</v>
      </c>
      <c r="C47" s="995"/>
      <c r="D47" s="995"/>
      <c r="E47" s="995"/>
      <c r="F47" s="995"/>
      <c r="G47" s="995"/>
      <c r="H47" s="995"/>
      <c r="I47" s="995"/>
      <c r="J47" s="995"/>
      <c r="K47" s="995"/>
      <c r="L47" s="995"/>
      <c r="M47" s="995"/>
      <c r="N47" s="995"/>
      <c r="O47" s="995"/>
      <c r="P47" s="995"/>
      <c r="Q47" s="995"/>
      <c r="R47" s="644"/>
      <c r="S47" s="766"/>
      <c r="T47" s="766"/>
      <c r="U47" s="766"/>
      <c r="V47" s="766"/>
      <c r="W47" s="766"/>
      <c r="X47" s="766"/>
      <c r="Y47" s="766"/>
      <c r="Z47" s="766"/>
      <c r="AA47" s="766"/>
      <c r="AB47" s="766"/>
      <c r="AC47" s="766"/>
      <c r="AD47" s="766"/>
      <c r="AE47" s="766"/>
      <c r="AF47" s="766"/>
      <c r="AG47" s="766"/>
      <c r="AH47" s="766"/>
      <c r="AI47" s="766"/>
      <c r="AJ47" s="766"/>
      <c r="AK47" s="766"/>
      <c r="AL47" s="766"/>
      <c r="AM47" s="766"/>
      <c r="AN47" s="766"/>
      <c r="AO47" s="766"/>
      <c r="AP47" s="766"/>
      <c r="AQ47" s="766"/>
      <c r="AR47" s="766"/>
      <c r="AS47" s="766"/>
      <c r="AT47" s="766"/>
      <c r="AU47" s="766"/>
      <c r="AV47" s="766"/>
      <c r="AW47" s="766"/>
      <c r="AX47" s="766"/>
      <c r="AY47" s="641"/>
      <c r="AZ47" s="641"/>
      <c r="BA47" s="641"/>
      <c r="BB47" s="641"/>
      <c r="BC47" s="641"/>
      <c r="BD47" s="641"/>
      <c r="BE47" s="641"/>
      <c r="BF47" s="641"/>
      <c r="BG47" s="641"/>
      <c r="BH47" s="641"/>
      <c r="BI47" s="641"/>
      <c r="BJ47" s="220"/>
    </row>
    <row r="48" spans="1:74" s="161" customFormat="1" ht="12" customHeight="1" x14ac:dyDescent="0.2">
      <c r="A48" s="162"/>
      <c r="B48" s="1009" t="s">
        <v>482</v>
      </c>
      <c r="C48" s="1010"/>
      <c r="D48" s="1010"/>
      <c r="E48" s="1010"/>
      <c r="F48" s="1010"/>
      <c r="G48" s="1010"/>
      <c r="H48" s="1010"/>
      <c r="I48" s="1010"/>
      <c r="J48" s="1010"/>
      <c r="K48" s="1010"/>
      <c r="L48" s="1010"/>
      <c r="M48" s="1010"/>
      <c r="N48" s="1010"/>
      <c r="O48" s="1010"/>
      <c r="P48" s="1010"/>
      <c r="Q48" s="1010"/>
      <c r="R48" s="644"/>
      <c r="S48" s="766"/>
      <c r="T48" s="766"/>
      <c r="U48" s="766"/>
      <c r="V48" s="766"/>
      <c r="W48" s="766"/>
      <c r="X48" s="766"/>
      <c r="Y48" s="766"/>
      <c r="Z48" s="766"/>
      <c r="AA48" s="766"/>
      <c r="AB48" s="766"/>
      <c r="AC48" s="766"/>
      <c r="AD48" s="766"/>
      <c r="AE48" s="766"/>
      <c r="AF48" s="766"/>
      <c r="AG48" s="766"/>
      <c r="AH48" s="766"/>
      <c r="AI48" s="766"/>
      <c r="AJ48" s="766"/>
      <c r="AK48" s="766"/>
      <c r="AL48" s="766"/>
      <c r="AM48" s="766"/>
      <c r="AN48" s="766"/>
      <c r="AO48" s="766"/>
      <c r="AP48" s="766"/>
      <c r="AQ48" s="766"/>
      <c r="AR48" s="766"/>
      <c r="AS48" s="766"/>
      <c r="AT48" s="766"/>
      <c r="AU48" s="766"/>
      <c r="AV48" s="766"/>
      <c r="AW48" s="766"/>
      <c r="AX48" s="766"/>
      <c r="AY48" s="641"/>
      <c r="AZ48" s="641"/>
      <c r="BA48" s="641"/>
      <c r="BB48" s="641"/>
      <c r="BC48" s="641"/>
      <c r="BD48" s="641"/>
      <c r="BE48" s="641"/>
      <c r="BF48" s="641"/>
      <c r="BG48" s="641"/>
      <c r="BH48" s="641"/>
      <c r="BI48" s="641"/>
      <c r="BJ48" s="220"/>
    </row>
    <row r="49" spans="1:74" s="161" customFormat="1" ht="12.75" customHeight="1" x14ac:dyDescent="0.2">
      <c r="A49" s="162"/>
      <c r="B49" s="985" t="s">
        <v>1406</v>
      </c>
      <c r="C49" s="986"/>
      <c r="D49" s="986"/>
      <c r="E49" s="986"/>
      <c r="F49" s="986"/>
      <c r="G49" s="986"/>
      <c r="H49" s="986"/>
      <c r="I49" s="986"/>
      <c r="J49" s="986"/>
      <c r="K49" s="986"/>
      <c r="L49" s="986"/>
      <c r="M49" s="986"/>
      <c r="N49" s="986"/>
      <c r="O49" s="986"/>
      <c r="P49" s="986"/>
      <c r="Q49" s="986"/>
      <c r="R49" s="644"/>
      <c r="S49" s="766"/>
      <c r="T49" s="766"/>
      <c r="U49" s="766"/>
      <c r="V49" s="766"/>
      <c r="W49" s="766"/>
      <c r="X49" s="766"/>
      <c r="Y49" s="766"/>
      <c r="Z49" s="766"/>
      <c r="AA49" s="766"/>
      <c r="AB49" s="766"/>
      <c r="AC49" s="766"/>
      <c r="AD49" s="766"/>
      <c r="AE49" s="766"/>
      <c r="AF49" s="766"/>
      <c r="AG49" s="766"/>
      <c r="AH49" s="766"/>
      <c r="AI49" s="766"/>
      <c r="AJ49" s="766"/>
      <c r="AK49" s="766"/>
      <c r="AL49" s="766"/>
      <c r="AM49" s="766"/>
      <c r="AN49" s="766"/>
      <c r="AO49" s="766"/>
      <c r="AP49" s="766"/>
      <c r="AQ49" s="766"/>
      <c r="AR49" s="766"/>
      <c r="AS49" s="766"/>
      <c r="AT49" s="766"/>
      <c r="AU49" s="766"/>
      <c r="AV49" s="766"/>
      <c r="AW49" s="766"/>
      <c r="AX49" s="766"/>
      <c r="AY49" s="641"/>
      <c r="AZ49" s="641"/>
      <c r="BA49" s="641"/>
      <c r="BB49" s="641"/>
      <c r="BC49" s="641"/>
      <c r="BD49" s="641"/>
      <c r="BE49" s="641"/>
      <c r="BF49" s="641"/>
      <c r="BG49" s="641"/>
      <c r="BH49" s="641"/>
      <c r="BI49" s="641"/>
      <c r="BJ49" s="220"/>
    </row>
    <row r="50" spans="1:74" s="161" customFormat="1" ht="12" customHeight="1" x14ac:dyDescent="0.2">
      <c r="A50" s="162"/>
      <c r="B50" s="980" t="s">
        <v>490</v>
      </c>
      <c r="C50" s="1012"/>
      <c r="D50" s="1012"/>
      <c r="E50" s="1012"/>
      <c r="F50" s="1012"/>
      <c r="G50" s="1012"/>
      <c r="H50" s="1012"/>
      <c r="I50" s="1012"/>
      <c r="J50" s="1012"/>
      <c r="K50" s="1012"/>
      <c r="L50" s="1012"/>
      <c r="M50" s="1012"/>
      <c r="N50" s="1012"/>
      <c r="O50" s="1012"/>
      <c r="P50" s="1012"/>
      <c r="Q50" s="1012"/>
      <c r="R50" s="644"/>
      <c r="S50" s="766"/>
      <c r="T50" s="766"/>
      <c r="U50" s="766"/>
      <c r="V50" s="766"/>
      <c r="W50" s="766"/>
      <c r="X50" s="766"/>
      <c r="Y50" s="766"/>
      <c r="Z50" s="766"/>
      <c r="AA50" s="766"/>
      <c r="AB50" s="766"/>
      <c r="AC50" s="766"/>
      <c r="AD50" s="766"/>
      <c r="AE50" s="766"/>
      <c r="AF50" s="766"/>
      <c r="AG50" s="766"/>
      <c r="AH50" s="766"/>
      <c r="AI50" s="766"/>
      <c r="AJ50" s="766"/>
      <c r="AK50" s="766"/>
      <c r="AL50" s="766"/>
      <c r="AM50" s="766"/>
      <c r="AN50" s="766"/>
      <c r="AO50" s="766"/>
      <c r="AP50" s="766"/>
      <c r="AQ50" s="766"/>
      <c r="AR50" s="766"/>
      <c r="AS50" s="766"/>
      <c r="AT50" s="766"/>
      <c r="AU50" s="766"/>
      <c r="AV50" s="766"/>
      <c r="AW50" s="766"/>
      <c r="AX50" s="766"/>
      <c r="AY50" s="641"/>
      <c r="AZ50" s="641"/>
      <c r="BA50" s="641"/>
      <c r="BB50" s="641"/>
      <c r="BC50" s="641"/>
      <c r="BD50" s="641"/>
      <c r="BE50" s="641"/>
      <c r="BF50" s="641"/>
      <c r="BG50" s="641"/>
      <c r="BH50" s="641"/>
      <c r="BI50" s="641"/>
      <c r="BJ50" s="220"/>
    </row>
    <row r="51" spans="1:74" s="161" customFormat="1" ht="12" customHeight="1" x14ac:dyDescent="0.2">
      <c r="A51" s="158"/>
      <c r="B51" s="793" t="s">
        <v>823</v>
      </c>
      <c r="C51" s="794"/>
      <c r="D51" s="794"/>
      <c r="E51" s="794"/>
      <c r="F51" s="794"/>
      <c r="G51" s="794"/>
      <c r="H51" s="804"/>
      <c r="I51" s="794"/>
      <c r="J51" s="794"/>
      <c r="K51" s="794"/>
      <c r="L51" s="794"/>
      <c r="M51" s="794"/>
      <c r="N51" s="794"/>
      <c r="O51" s="794"/>
      <c r="P51" s="794"/>
      <c r="Q51" s="792"/>
      <c r="R51" s="639"/>
      <c r="S51" s="766"/>
      <c r="T51" s="766"/>
      <c r="U51" s="766"/>
      <c r="V51" s="766"/>
      <c r="W51" s="766"/>
      <c r="X51" s="766"/>
      <c r="Y51" s="766"/>
      <c r="Z51" s="766"/>
      <c r="AA51" s="766"/>
      <c r="AB51" s="766"/>
      <c r="AC51" s="766"/>
      <c r="AD51" s="766"/>
      <c r="AE51" s="766"/>
      <c r="AF51" s="766"/>
      <c r="AG51" s="766"/>
      <c r="AH51" s="766"/>
      <c r="AI51" s="766"/>
      <c r="AJ51" s="766"/>
      <c r="AK51" s="766"/>
      <c r="AL51" s="766"/>
      <c r="AM51" s="766"/>
      <c r="AN51" s="766"/>
      <c r="AO51" s="766"/>
      <c r="AP51" s="766"/>
      <c r="AQ51" s="766"/>
      <c r="AR51" s="766"/>
      <c r="AS51" s="766"/>
      <c r="AT51" s="766"/>
      <c r="AU51" s="766"/>
      <c r="AV51" s="766"/>
      <c r="AW51" s="766"/>
      <c r="AX51" s="766"/>
      <c r="AY51" s="641"/>
      <c r="AZ51" s="641"/>
      <c r="BA51" s="641"/>
      <c r="BB51" s="641"/>
      <c r="BC51" s="641"/>
      <c r="BD51" s="641"/>
      <c r="BE51" s="641"/>
      <c r="BF51" s="641"/>
      <c r="BG51" s="641"/>
      <c r="BH51" s="641"/>
      <c r="BI51" s="641"/>
      <c r="BJ51" s="220"/>
    </row>
    <row r="52" spans="1:74" ht="12.6" customHeight="1" x14ac:dyDescent="0.2">
      <c r="B52" s="1026" t="s">
        <v>824</v>
      </c>
      <c r="C52" s="1012"/>
      <c r="D52" s="1012"/>
      <c r="E52" s="1012"/>
      <c r="F52" s="1012"/>
      <c r="G52" s="1012"/>
      <c r="H52" s="1012"/>
      <c r="I52" s="1012"/>
      <c r="J52" s="1012"/>
      <c r="K52" s="1012"/>
      <c r="L52" s="1012"/>
      <c r="M52" s="1012"/>
      <c r="N52" s="1012"/>
      <c r="O52" s="1012"/>
      <c r="P52" s="1012"/>
      <c r="Q52" s="1012"/>
      <c r="R52" s="768"/>
      <c r="S52" s="644"/>
      <c r="T52" s="644"/>
      <c r="U52" s="644"/>
      <c r="V52" s="644"/>
      <c r="W52" s="644"/>
      <c r="X52" s="644"/>
      <c r="Y52" s="644"/>
      <c r="Z52" s="644"/>
      <c r="AA52" s="644"/>
      <c r="AB52" s="644"/>
      <c r="AC52" s="644"/>
      <c r="AD52" s="644"/>
      <c r="AE52" s="644"/>
      <c r="AF52" s="644"/>
      <c r="AG52" s="644"/>
      <c r="AH52" s="644"/>
      <c r="AI52" s="644"/>
      <c r="AJ52" s="644"/>
      <c r="AK52" s="644"/>
      <c r="AL52" s="644"/>
      <c r="AM52" s="644"/>
      <c r="AN52" s="644"/>
      <c r="AO52" s="644"/>
      <c r="AP52" s="644"/>
      <c r="AQ52" s="644"/>
      <c r="AR52" s="644"/>
      <c r="AS52" s="644"/>
      <c r="AT52" s="644"/>
      <c r="AU52" s="644"/>
      <c r="AV52" s="644"/>
      <c r="AW52" s="644"/>
      <c r="AX52" s="644"/>
      <c r="BD52" s="640"/>
      <c r="BE52" s="640"/>
      <c r="BF52" s="640"/>
      <c r="BK52" s="151"/>
      <c r="BL52" s="151"/>
      <c r="BM52" s="151"/>
      <c r="BN52" s="151"/>
      <c r="BO52" s="151"/>
      <c r="BP52" s="151"/>
      <c r="BQ52" s="151"/>
      <c r="BR52" s="151"/>
      <c r="BS52" s="151"/>
      <c r="BT52" s="151"/>
      <c r="BU52" s="151"/>
      <c r="BV52" s="151"/>
    </row>
    <row r="53" spans="1:74" ht="12.75" x14ac:dyDescent="0.2">
      <c r="B53" s="1001" t="s">
        <v>825</v>
      </c>
      <c r="C53" s="1012"/>
      <c r="D53" s="1012"/>
      <c r="E53" s="1012"/>
      <c r="F53" s="1012"/>
      <c r="G53" s="1012"/>
      <c r="H53" s="1012"/>
      <c r="I53" s="1012"/>
      <c r="J53" s="1012"/>
      <c r="K53" s="1012"/>
      <c r="L53" s="1012"/>
      <c r="M53" s="1012"/>
      <c r="N53" s="1012"/>
      <c r="O53" s="1012"/>
      <c r="P53" s="1012"/>
      <c r="Q53" s="1012"/>
      <c r="R53" s="160"/>
      <c r="BD53" s="640"/>
      <c r="BE53" s="640"/>
      <c r="BF53" s="640"/>
      <c r="BK53" s="151"/>
      <c r="BL53" s="151"/>
      <c r="BM53" s="151"/>
      <c r="BN53" s="151"/>
      <c r="BO53" s="151"/>
      <c r="BP53" s="151"/>
      <c r="BQ53" s="151"/>
      <c r="BR53" s="151"/>
      <c r="BS53" s="151"/>
      <c r="BT53" s="151"/>
      <c r="BU53" s="151"/>
      <c r="BV53" s="151"/>
    </row>
    <row r="54" spans="1:74" x14ac:dyDescent="0.2">
      <c r="BD54" s="640"/>
      <c r="BE54" s="640"/>
      <c r="BF54" s="640"/>
      <c r="BK54" s="151"/>
      <c r="BL54" s="151"/>
      <c r="BM54" s="151"/>
      <c r="BN54" s="151"/>
      <c r="BO54" s="151"/>
      <c r="BP54" s="151"/>
      <c r="BQ54" s="151"/>
      <c r="BR54" s="151"/>
      <c r="BS54" s="151"/>
      <c r="BT54" s="151"/>
      <c r="BU54" s="151"/>
      <c r="BV54" s="151"/>
    </row>
    <row r="55" spans="1:74" x14ac:dyDescent="0.2">
      <c r="BD55" s="640"/>
      <c r="BE55" s="640"/>
      <c r="BF55" s="640"/>
      <c r="BK55" s="151"/>
      <c r="BL55" s="151"/>
      <c r="BM55" s="151"/>
      <c r="BN55" s="151"/>
      <c r="BO55" s="151"/>
      <c r="BP55" s="151"/>
      <c r="BQ55" s="151"/>
      <c r="BR55" s="151"/>
      <c r="BS55" s="151"/>
      <c r="BT55" s="151"/>
      <c r="BU55" s="151"/>
      <c r="BV55" s="151"/>
    </row>
    <row r="56" spans="1:74" x14ac:dyDescent="0.2">
      <c r="BD56" s="640"/>
      <c r="BE56" s="640"/>
      <c r="BF56" s="640"/>
      <c r="BK56" s="151"/>
      <c r="BL56" s="151"/>
      <c r="BM56" s="151"/>
      <c r="BN56" s="151"/>
      <c r="BO56" s="151"/>
      <c r="BP56" s="151"/>
      <c r="BQ56" s="151"/>
      <c r="BR56" s="151"/>
      <c r="BS56" s="151"/>
      <c r="BT56" s="151"/>
      <c r="BU56" s="151"/>
      <c r="BV56" s="151"/>
    </row>
    <row r="57" spans="1:74" x14ac:dyDescent="0.2">
      <c r="BD57" s="640"/>
      <c r="BE57" s="640"/>
      <c r="BF57" s="640"/>
      <c r="BK57" s="151"/>
      <c r="BL57" s="151"/>
      <c r="BM57" s="151"/>
      <c r="BN57" s="151"/>
      <c r="BO57" s="151"/>
      <c r="BP57" s="151"/>
      <c r="BQ57" s="151"/>
      <c r="BR57" s="151"/>
      <c r="BS57" s="151"/>
      <c r="BT57" s="151"/>
      <c r="BU57" s="151"/>
      <c r="BV57" s="151"/>
    </row>
    <row r="58" spans="1:74" x14ac:dyDescent="0.2">
      <c r="BD58" s="640"/>
      <c r="BE58" s="640"/>
      <c r="BF58" s="640"/>
      <c r="BK58" s="151"/>
      <c r="BL58" s="151"/>
      <c r="BM58" s="151"/>
      <c r="BN58" s="151"/>
      <c r="BO58" s="151"/>
      <c r="BP58" s="151"/>
      <c r="BQ58" s="151"/>
      <c r="BR58" s="151"/>
      <c r="BS58" s="151"/>
      <c r="BT58" s="151"/>
      <c r="BU58" s="151"/>
      <c r="BV58" s="151"/>
    </row>
    <row r="59" spans="1:74" x14ac:dyDescent="0.2">
      <c r="BD59" s="640"/>
      <c r="BE59" s="640"/>
      <c r="BF59" s="640"/>
      <c r="BK59" s="151"/>
      <c r="BL59" s="151"/>
      <c r="BM59" s="151"/>
      <c r="BN59" s="151"/>
      <c r="BO59" s="151"/>
      <c r="BP59" s="151"/>
      <c r="BQ59" s="151"/>
      <c r="BR59" s="151"/>
      <c r="BS59" s="151"/>
      <c r="BT59" s="151"/>
      <c r="BU59" s="151"/>
      <c r="BV59" s="151"/>
    </row>
    <row r="60" spans="1:74" ht="12.75" x14ac:dyDescent="0.2">
      <c r="B60" s="1027"/>
      <c r="C60" s="1028"/>
      <c r="D60" s="1028"/>
      <c r="E60" s="1028"/>
      <c r="F60" s="1028"/>
      <c r="G60" s="1028"/>
      <c r="H60" s="1028"/>
      <c r="I60" s="1028"/>
      <c r="J60" s="1028"/>
      <c r="K60" s="1028"/>
      <c r="L60" s="1028"/>
      <c r="M60" s="1028"/>
      <c r="N60" s="1028"/>
      <c r="O60" s="1028"/>
      <c r="P60" s="1028"/>
      <c r="Q60" s="1028"/>
      <c r="BD60" s="640"/>
      <c r="BE60" s="640"/>
      <c r="BF60" s="640"/>
      <c r="BK60" s="151"/>
      <c r="BL60" s="151"/>
      <c r="BM60" s="151"/>
      <c r="BN60" s="151"/>
      <c r="BO60" s="151"/>
      <c r="BP60" s="151"/>
      <c r="BQ60" s="151"/>
      <c r="BR60" s="151"/>
      <c r="BS60" s="151"/>
      <c r="BT60" s="151"/>
      <c r="BU60" s="151"/>
      <c r="BV60" s="151"/>
    </row>
    <row r="61" spans="1:74" x14ac:dyDescent="0.2">
      <c r="BD61" s="640"/>
      <c r="BE61" s="640"/>
      <c r="BF61" s="640"/>
      <c r="BK61" s="151"/>
      <c r="BL61" s="151"/>
      <c r="BM61" s="151"/>
      <c r="BN61" s="151"/>
      <c r="BO61" s="151"/>
      <c r="BP61" s="151"/>
      <c r="BQ61" s="151"/>
      <c r="BR61" s="151"/>
      <c r="BS61" s="151"/>
      <c r="BT61" s="151"/>
      <c r="BU61" s="151"/>
      <c r="BV61" s="151"/>
    </row>
    <row r="62" spans="1:74" x14ac:dyDescent="0.2">
      <c r="BD62" s="640"/>
      <c r="BE62" s="640"/>
      <c r="BF62" s="640"/>
      <c r="BK62" s="151"/>
      <c r="BL62" s="151"/>
      <c r="BM62" s="151"/>
      <c r="BN62" s="151"/>
      <c r="BO62" s="151"/>
      <c r="BP62" s="151"/>
      <c r="BQ62" s="151"/>
      <c r="BR62" s="151"/>
      <c r="BS62" s="151"/>
      <c r="BT62" s="151"/>
      <c r="BU62" s="151"/>
      <c r="BV62" s="151"/>
    </row>
    <row r="63" spans="1:74" x14ac:dyDescent="0.2">
      <c r="BK63" s="151"/>
      <c r="BL63" s="151"/>
      <c r="BM63" s="151"/>
      <c r="BN63" s="151"/>
      <c r="BO63" s="151"/>
      <c r="BP63" s="151"/>
      <c r="BQ63" s="151"/>
      <c r="BR63" s="151"/>
      <c r="BS63" s="151"/>
      <c r="BT63" s="151"/>
      <c r="BU63" s="151"/>
      <c r="BV63" s="151"/>
    </row>
    <row r="64" spans="1:74" x14ac:dyDescent="0.2">
      <c r="BK64" s="151"/>
      <c r="BL64" s="151"/>
      <c r="BM64" s="151"/>
      <c r="BN64" s="151"/>
      <c r="BO64" s="151"/>
      <c r="BP64" s="151"/>
      <c r="BQ64" s="151"/>
      <c r="BR64" s="151"/>
      <c r="BS64" s="151"/>
      <c r="BT64" s="151"/>
      <c r="BU64" s="151"/>
      <c r="BV64" s="151"/>
    </row>
    <row r="65" spans="63:74" x14ac:dyDescent="0.2">
      <c r="BK65" s="151"/>
      <c r="BL65" s="151"/>
      <c r="BM65" s="151"/>
      <c r="BN65" s="151"/>
      <c r="BO65" s="151"/>
      <c r="BP65" s="151"/>
      <c r="BQ65" s="151"/>
      <c r="BR65" s="151"/>
      <c r="BS65" s="151"/>
      <c r="BT65" s="151"/>
      <c r="BU65" s="151"/>
      <c r="BV65" s="151"/>
    </row>
    <row r="66" spans="63:74" x14ac:dyDescent="0.2">
      <c r="BK66" s="151"/>
      <c r="BL66" s="151"/>
      <c r="BM66" s="151"/>
      <c r="BN66" s="151"/>
      <c r="BO66" s="151"/>
      <c r="BP66" s="151"/>
      <c r="BQ66" s="151"/>
      <c r="BR66" s="151"/>
      <c r="BS66" s="151"/>
      <c r="BT66" s="151"/>
      <c r="BU66" s="151"/>
      <c r="BV66" s="151"/>
    </row>
    <row r="67" spans="63:74" x14ac:dyDescent="0.2">
      <c r="BK67" s="151"/>
      <c r="BL67" s="151"/>
      <c r="BM67" s="151"/>
      <c r="BN67" s="151"/>
      <c r="BO67" s="151"/>
      <c r="BP67" s="151"/>
      <c r="BQ67" s="151"/>
      <c r="BR67" s="151"/>
      <c r="BS67" s="151"/>
      <c r="BT67" s="151"/>
      <c r="BU67" s="151"/>
      <c r="BV67" s="151"/>
    </row>
    <row r="68" spans="63:74" x14ac:dyDescent="0.2">
      <c r="BK68" s="151"/>
      <c r="BL68" s="151"/>
      <c r="BM68" s="151"/>
      <c r="BN68" s="151"/>
      <c r="BO68" s="151"/>
      <c r="BP68" s="151"/>
      <c r="BQ68" s="151"/>
      <c r="BR68" s="151"/>
      <c r="BS68" s="151"/>
      <c r="BT68" s="151"/>
      <c r="BU68" s="151"/>
      <c r="BV68" s="151"/>
    </row>
    <row r="69" spans="63:74" x14ac:dyDescent="0.2">
      <c r="BK69" s="151"/>
      <c r="BL69" s="151"/>
      <c r="BM69" s="151"/>
      <c r="BN69" s="151"/>
      <c r="BO69" s="151"/>
      <c r="BP69" s="151"/>
      <c r="BQ69" s="151"/>
      <c r="BR69" s="151"/>
      <c r="BS69" s="151"/>
      <c r="BT69" s="151"/>
      <c r="BU69" s="151"/>
      <c r="BV69" s="151"/>
    </row>
    <row r="70" spans="63:74" x14ac:dyDescent="0.2">
      <c r="BK70" s="151"/>
      <c r="BL70" s="151"/>
      <c r="BM70" s="151"/>
      <c r="BN70" s="151"/>
      <c r="BO70" s="151"/>
      <c r="BP70" s="151"/>
      <c r="BQ70" s="151"/>
      <c r="BR70" s="151"/>
      <c r="BS70" s="151"/>
      <c r="BT70" s="151"/>
      <c r="BU70" s="151"/>
      <c r="BV70" s="151"/>
    </row>
    <row r="71" spans="63:74" x14ac:dyDescent="0.2">
      <c r="BK71" s="151"/>
      <c r="BL71" s="151"/>
      <c r="BM71" s="151"/>
      <c r="BN71" s="151"/>
      <c r="BO71" s="151"/>
      <c r="BP71" s="151"/>
      <c r="BQ71" s="151"/>
      <c r="BR71" s="151"/>
      <c r="BS71" s="151"/>
      <c r="BT71" s="151"/>
      <c r="BU71" s="151"/>
      <c r="BV71" s="151"/>
    </row>
    <row r="72" spans="63:74" x14ac:dyDescent="0.2">
      <c r="BK72" s="151"/>
      <c r="BL72" s="151"/>
      <c r="BM72" s="151"/>
      <c r="BN72" s="151"/>
      <c r="BO72" s="151"/>
      <c r="BP72" s="151"/>
      <c r="BQ72" s="151"/>
      <c r="BR72" s="151"/>
      <c r="BS72" s="151"/>
      <c r="BT72" s="151"/>
      <c r="BU72" s="151"/>
      <c r="BV72" s="151"/>
    </row>
    <row r="73" spans="63:74" x14ac:dyDescent="0.2">
      <c r="BK73" s="151"/>
      <c r="BL73" s="151"/>
      <c r="BM73" s="151"/>
      <c r="BN73" s="151"/>
      <c r="BO73" s="151"/>
      <c r="BP73" s="151"/>
      <c r="BQ73" s="151"/>
      <c r="BR73" s="151"/>
      <c r="BS73" s="151"/>
      <c r="BT73" s="151"/>
      <c r="BU73" s="151"/>
      <c r="BV73" s="151"/>
    </row>
    <row r="74" spans="63:74" x14ac:dyDescent="0.2">
      <c r="BK74" s="151"/>
      <c r="BL74" s="151"/>
      <c r="BM74" s="151"/>
      <c r="BN74" s="151"/>
      <c r="BO74" s="151"/>
      <c r="BP74" s="151"/>
      <c r="BQ74" s="151"/>
      <c r="BR74" s="151"/>
      <c r="BS74" s="151"/>
      <c r="BT74" s="151"/>
      <c r="BU74" s="151"/>
      <c r="BV74" s="151"/>
    </row>
    <row r="75" spans="63:74" x14ac:dyDescent="0.2">
      <c r="BK75" s="151"/>
      <c r="BL75" s="151"/>
      <c r="BM75" s="151"/>
      <c r="BN75" s="151"/>
      <c r="BO75" s="151"/>
      <c r="BP75" s="151"/>
      <c r="BQ75" s="151"/>
      <c r="BR75" s="151"/>
      <c r="BS75" s="151"/>
      <c r="BT75" s="151"/>
      <c r="BU75" s="151"/>
      <c r="BV75" s="151"/>
    </row>
    <row r="76" spans="63:74" x14ac:dyDescent="0.2">
      <c r="BK76" s="151"/>
      <c r="BL76" s="151"/>
      <c r="BM76" s="151"/>
      <c r="BN76" s="151"/>
      <c r="BO76" s="151"/>
      <c r="BP76" s="151"/>
      <c r="BQ76" s="151"/>
      <c r="BR76" s="151"/>
      <c r="BS76" s="151"/>
      <c r="BT76" s="151"/>
      <c r="BU76" s="151"/>
      <c r="BV76" s="151"/>
    </row>
    <row r="77" spans="63:74" x14ac:dyDescent="0.2">
      <c r="BK77" s="151"/>
      <c r="BL77" s="151"/>
      <c r="BM77" s="151"/>
      <c r="BN77" s="151"/>
      <c r="BO77" s="151"/>
      <c r="BP77" s="151"/>
      <c r="BQ77" s="151"/>
      <c r="BR77" s="151"/>
      <c r="BS77" s="151"/>
      <c r="BT77" s="151"/>
      <c r="BU77" s="151"/>
      <c r="BV77" s="151"/>
    </row>
    <row r="78" spans="63:74" x14ac:dyDescent="0.2">
      <c r="BK78" s="151"/>
      <c r="BL78" s="151"/>
      <c r="BM78" s="151"/>
      <c r="BN78" s="151"/>
      <c r="BO78" s="151"/>
      <c r="BP78" s="151"/>
      <c r="BQ78" s="151"/>
      <c r="BR78" s="151"/>
      <c r="BS78" s="151"/>
      <c r="BT78" s="151"/>
      <c r="BU78" s="151"/>
      <c r="BV78" s="151"/>
    </row>
    <row r="79" spans="63:74" x14ac:dyDescent="0.2">
      <c r="BK79" s="151"/>
      <c r="BL79" s="151"/>
      <c r="BM79" s="151"/>
      <c r="BN79" s="151"/>
      <c r="BO79" s="151"/>
      <c r="BP79" s="151"/>
      <c r="BQ79" s="151"/>
      <c r="BR79" s="151"/>
      <c r="BS79" s="151"/>
      <c r="BT79" s="151"/>
      <c r="BU79" s="151"/>
      <c r="BV79" s="151"/>
    </row>
    <row r="80" spans="63:74" x14ac:dyDescent="0.2">
      <c r="BK80" s="151"/>
      <c r="BL80" s="151"/>
      <c r="BM80" s="151"/>
      <c r="BN80" s="151"/>
      <c r="BO80" s="151"/>
      <c r="BP80" s="151"/>
      <c r="BQ80" s="151"/>
      <c r="BR80" s="151"/>
      <c r="BS80" s="151"/>
      <c r="BT80" s="151"/>
      <c r="BU80" s="151"/>
      <c r="BV80" s="151"/>
    </row>
    <row r="81" spans="63:74" x14ac:dyDescent="0.2">
      <c r="BK81" s="151"/>
      <c r="BL81" s="151"/>
      <c r="BM81" s="151"/>
      <c r="BN81" s="151"/>
      <c r="BO81" s="151"/>
      <c r="BP81" s="151"/>
      <c r="BQ81" s="151"/>
      <c r="BR81" s="151"/>
      <c r="BS81" s="151"/>
      <c r="BT81" s="151"/>
      <c r="BU81" s="151"/>
      <c r="BV81" s="151"/>
    </row>
    <row r="82" spans="63:74" x14ac:dyDescent="0.2">
      <c r="BK82" s="151"/>
      <c r="BL82" s="151"/>
      <c r="BM82" s="151"/>
      <c r="BN82" s="151"/>
      <c r="BO82" s="151"/>
      <c r="BP82" s="151"/>
      <c r="BQ82" s="151"/>
      <c r="BR82" s="151"/>
      <c r="BS82" s="151"/>
      <c r="BT82" s="151"/>
      <c r="BU82" s="151"/>
      <c r="BV82" s="151"/>
    </row>
    <row r="83" spans="63:74" x14ac:dyDescent="0.2">
      <c r="BK83" s="151"/>
      <c r="BL83" s="151"/>
      <c r="BM83" s="151"/>
      <c r="BN83" s="151"/>
      <c r="BO83" s="151"/>
      <c r="BP83" s="151"/>
      <c r="BQ83" s="151"/>
      <c r="BR83" s="151"/>
      <c r="BS83" s="151"/>
      <c r="BT83" s="151"/>
      <c r="BU83" s="151"/>
      <c r="BV83" s="151"/>
    </row>
    <row r="84" spans="63:74" x14ac:dyDescent="0.2">
      <c r="BK84" s="151"/>
      <c r="BL84" s="151"/>
      <c r="BM84" s="151"/>
      <c r="BN84" s="151"/>
      <c r="BO84" s="151"/>
      <c r="BP84" s="151"/>
      <c r="BQ84" s="151"/>
      <c r="BR84" s="151"/>
      <c r="BS84" s="151"/>
      <c r="BT84" s="151"/>
      <c r="BU84" s="151"/>
      <c r="BV84" s="151"/>
    </row>
    <row r="85" spans="63:74" x14ac:dyDescent="0.2">
      <c r="BK85" s="151"/>
      <c r="BL85" s="151"/>
      <c r="BM85" s="151"/>
      <c r="BN85" s="151"/>
      <c r="BO85" s="151"/>
      <c r="BP85" s="151"/>
      <c r="BQ85" s="151"/>
      <c r="BR85" s="151"/>
      <c r="BS85" s="151"/>
      <c r="BT85" s="151"/>
      <c r="BU85" s="151"/>
      <c r="BV85" s="151"/>
    </row>
    <row r="86" spans="63:74" x14ac:dyDescent="0.2">
      <c r="BK86" s="151"/>
      <c r="BL86" s="151"/>
      <c r="BM86" s="151"/>
      <c r="BN86" s="151"/>
      <c r="BO86" s="151"/>
      <c r="BP86" s="151"/>
      <c r="BQ86" s="151"/>
      <c r="BR86" s="151"/>
      <c r="BS86" s="151"/>
      <c r="BT86" s="151"/>
      <c r="BU86" s="151"/>
      <c r="BV86" s="151"/>
    </row>
    <row r="87" spans="63:74" x14ac:dyDescent="0.2">
      <c r="BK87" s="151"/>
      <c r="BL87" s="151"/>
      <c r="BM87" s="151"/>
      <c r="BN87" s="151"/>
      <c r="BO87" s="151"/>
      <c r="BP87" s="151"/>
      <c r="BQ87" s="151"/>
      <c r="BR87" s="151"/>
      <c r="BS87" s="151"/>
      <c r="BT87" s="151"/>
      <c r="BU87" s="151"/>
      <c r="BV87" s="151"/>
    </row>
    <row r="88" spans="63:74" x14ac:dyDescent="0.2">
      <c r="BK88" s="151"/>
      <c r="BL88" s="151"/>
      <c r="BM88" s="151"/>
      <c r="BN88" s="151"/>
      <c r="BO88" s="151"/>
      <c r="BP88" s="151"/>
      <c r="BQ88" s="151"/>
      <c r="BR88" s="151"/>
      <c r="BS88" s="151"/>
      <c r="BT88" s="151"/>
      <c r="BU88" s="151"/>
      <c r="BV88" s="151"/>
    </row>
    <row r="89" spans="63:74" x14ac:dyDescent="0.2">
      <c r="BK89" s="151"/>
      <c r="BL89" s="151"/>
      <c r="BM89" s="151"/>
      <c r="BN89" s="151"/>
      <c r="BO89" s="151"/>
      <c r="BP89" s="151"/>
      <c r="BQ89" s="151"/>
      <c r="BR89" s="151"/>
      <c r="BS89" s="151"/>
      <c r="BT89" s="151"/>
      <c r="BU89" s="151"/>
      <c r="BV89" s="151"/>
    </row>
    <row r="90" spans="63:74" x14ac:dyDescent="0.2">
      <c r="BK90" s="151"/>
      <c r="BL90" s="151"/>
      <c r="BM90" s="151"/>
      <c r="BN90" s="151"/>
      <c r="BO90" s="151"/>
      <c r="BP90" s="151"/>
      <c r="BQ90" s="151"/>
      <c r="BR90" s="151"/>
      <c r="BS90" s="151"/>
      <c r="BT90" s="151"/>
      <c r="BU90" s="151"/>
      <c r="BV90" s="151"/>
    </row>
    <row r="91" spans="63:74" x14ac:dyDescent="0.2">
      <c r="BK91" s="151"/>
      <c r="BL91" s="151"/>
      <c r="BM91" s="151"/>
      <c r="BN91" s="151"/>
      <c r="BO91" s="151"/>
      <c r="BP91" s="151"/>
      <c r="BQ91" s="151"/>
      <c r="BR91" s="151"/>
      <c r="BS91" s="151"/>
      <c r="BT91" s="151"/>
      <c r="BU91" s="151"/>
      <c r="BV91" s="151"/>
    </row>
    <row r="92" spans="63:74" x14ac:dyDescent="0.2">
      <c r="BK92" s="151"/>
      <c r="BL92" s="151"/>
      <c r="BM92" s="151"/>
      <c r="BN92" s="151"/>
      <c r="BO92" s="151"/>
      <c r="BP92" s="151"/>
      <c r="BQ92" s="151"/>
      <c r="BR92" s="151"/>
      <c r="BS92" s="151"/>
      <c r="BT92" s="151"/>
      <c r="BU92" s="151"/>
      <c r="BV92" s="151"/>
    </row>
    <row r="93" spans="63:74" x14ac:dyDescent="0.2">
      <c r="BK93" s="151"/>
      <c r="BL93" s="151"/>
      <c r="BM93" s="151"/>
      <c r="BN93" s="151"/>
      <c r="BO93" s="151"/>
      <c r="BP93" s="151"/>
      <c r="BQ93" s="151"/>
      <c r="BR93" s="151"/>
      <c r="BS93" s="151"/>
      <c r="BT93" s="151"/>
      <c r="BU93" s="151"/>
      <c r="BV93" s="151"/>
    </row>
    <row r="94" spans="63:74" x14ac:dyDescent="0.2">
      <c r="BK94" s="151"/>
      <c r="BL94" s="151"/>
      <c r="BM94" s="151"/>
      <c r="BN94" s="151"/>
      <c r="BO94" s="151"/>
      <c r="BP94" s="151"/>
      <c r="BQ94" s="151"/>
      <c r="BR94" s="151"/>
      <c r="BS94" s="151"/>
      <c r="BT94" s="151"/>
      <c r="BU94" s="151"/>
      <c r="BV94" s="151"/>
    </row>
    <row r="95" spans="63:74" x14ac:dyDescent="0.2">
      <c r="BK95" s="151"/>
      <c r="BL95" s="151"/>
      <c r="BM95" s="151"/>
      <c r="BN95" s="151"/>
      <c r="BO95" s="151"/>
      <c r="BP95" s="151"/>
      <c r="BQ95" s="151"/>
      <c r="BR95" s="151"/>
      <c r="BS95" s="151"/>
      <c r="BT95" s="151"/>
      <c r="BU95" s="151"/>
      <c r="BV95" s="151"/>
    </row>
    <row r="96" spans="63:74" x14ac:dyDescent="0.2">
      <c r="BK96" s="151"/>
      <c r="BL96" s="151"/>
      <c r="BM96" s="151"/>
      <c r="BN96" s="151"/>
      <c r="BO96" s="151"/>
      <c r="BP96" s="151"/>
      <c r="BQ96" s="151"/>
      <c r="BR96" s="151"/>
      <c r="BS96" s="151"/>
      <c r="BT96" s="151"/>
      <c r="BU96" s="151"/>
      <c r="BV96" s="151"/>
    </row>
    <row r="97" spans="63:74" x14ac:dyDescent="0.2">
      <c r="BK97" s="151"/>
      <c r="BL97" s="151"/>
      <c r="BM97" s="151"/>
      <c r="BN97" s="151"/>
      <c r="BO97" s="151"/>
      <c r="BP97" s="151"/>
      <c r="BQ97" s="151"/>
      <c r="BR97" s="151"/>
      <c r="BS97" s="151"/>
      <c r="BT97" s="151"/>
      <c r="BU97" s="151"/>
      <c r="BV97" s="151"/>
    </row>
    <row r="98" spans="63:74" x14ac:dyDescent="0.2">
      <c r="BK98" s="151"/>
      <c r="BL98" s="151"/>
      <c r="BM98" s="151"/>
      <c r="BN98" s="151"/>
      <c r="BO98" s="151"/>
      <c r="BP98" s="151"/>
      <c r="BQ98" s="151"/>
      <c r="BR98" s="151"/>
      <c r="BS98" s="151"/>
      <c r="BT98" s="151"/>
      <c r="BU98" s="151"/>
      <c r="BV98" s="151"/>
    </row>
    <row r="99" spans="63:74" x14ac:dyDescent="0.2">
      <c r="BK99" s="151"/>
      <c r="BL99" s="151"/>
      <c r="BM99" s="151"/>
      <c r="BN99" s="151"/>
      <c r="BO99" s="151"/>
      <c r="BP99" s="151"/>
      <c r="BQ99" s="151"/>
      <c r="BR99" s="151"/>
      <c r="BS99" s="151"/>
      <c r="BT99" s="151"/>
      <c r="BU99" s="151"/>
      <c r="BV99" s="151"/>
    </row>
    <row r="100" spans="63:74" x14ac:dyDescent="0.2">
      <c r="BK100" s="151"/>
      <c r="BL100" s="151"/>
      <c r="BM100" s="151"/>
      <c r="BN100" s="151"/>
      <c r="BO100" s="151"/>
      <c r="BP100" s="151"/>
      <c r="BQ100" s="151"/>
      <c r="BR100" s="151"/>
      <c r="BS100" s="151"/>
      <c r="BT100" s="151"/>
      <c r="BU100" s="151"/>
      <c r="BV100" s="151"/>
    </row>
    <row r="101" spans="63:74" x14ac:dyDescent="0.2">
      <c r="BK101" s="151"/>
      <c r="BL101" s="151"/>
      <c r="BM101" s="151"/>
      <c r="BN101" s="151"/>
      <c r="BO101" s="151"/>
      <c r="BP101" s="151"/>
      <c r="BQ101" s="151"/>
      <c r="BR101" s="151"/>
      <c r="BS101" s="151"/>
      <c r="BT101" s="151"/>
      <c r="BU101" s="151"/>
      <c r="BV101" s="151"/>
    </row>
    <row r="102" spans="63:74" x14ac:dyDescent="0.2">
      <c r="BK102" s="151"/>
      <c r="BL102" s="151"/>
      <c r="BM102" s="151"/>
      <c r="BN102" s="151"/>
      <c r="BO102" s="151"/>
      <c r="BP102" s="151"/>
      <c r="BQ102" s="151"/>
      <c r="BR102" s="151"/>
      <c r="BS102" s="151"/>
      <c r="BT102" s="151"/>
      <c r="BU102" s="151"/>
      <c r="BV102" s="151"/>
    </row>
    <row r="103" spans="63:74" x14ac:dyDescent="0.2">
      <c r="BK103" s="151"/>
      <c r="BL103" s="151"/>
      <c r="BM103" s="151"/>
      <c r="BN103" s="151"/>
      <c r="BO103" s="151"/>
      <c r="BP103" s="151"/>
      <c r="BQ103" s="151"/>
      <c r="BR103" s="151"/>
      <c r="BS103" s="151"/>
      <c r="BT103" s="151"/>
      <c r="BU103" s="151"/>
      <c r="BV103" s="151"/>
    </row>
    <row r="104" spans="63:74" x14ac:dyDescent="0.2">
      <c r="BK104" s="151"/>
      <c r="BL104" s="151"/>
      <c r="BM104" s="151"/>
      <c r="BN104" s="151"/>
      <c r="BO104" s="151"/>
      <c r="BP104" s="151"/>
      <c r="BQ104" s="151"/>
      <c r="BR104" s="151"/>
      <c r="BS104" s="151"/>
      <c r="BT104" s="151"/>
      <c r="BU104" s="151"/>
      <c r="BV104" s="151"/>
    </row>
    <row r="105" spans="63:74" x14ac:dyDescent="0.2">
      <c r="BK105" s="151"/>
      <c r="BL105" s="151"/>
      <c r="BM105" s="151"/>
      <c r="BN105" s="151"/>
      <c r="BO105" s="151"/>
      <c r="BP105" s="151"/>
      <c r="BQ105" s="151"/>
      <c r="BR105" s="151"/>
      <c r="BS105" s="151"/>
      <c r="BT105" s="151"/>
      <c r="BU105" s="151"/>
      <c r="BV105" s="151"/>
    </row>
    <row r="106" spans="63:74" x14ac:dyDescent="0.2">
      <c r="BK106" s="151"/>
      <c r="BL106" s="151"/>
      <c r="BM106" s="151"/>
      <c r="BN106" s="151"/>
      <c r="BO106" s="151"/>
      <c r="BP106" s="151"/>
      <c r="BQ106" s="151"/>
      <c r="BR106" s="151"/>
      <c r="BS106" s="151"/>
      <c r="BT106" s="151"/>
      <c r="BU106" s="151"/>
      <c r="BV106" s="151"/>
    </row>
    <row r="107" spans="63:74" x14ac:dyDescent="0.2">
      <c r="BK107" s="151"/>
      <c r="BL107" s="151"/>
      <c r="BM107" s="151"/>
      <c r="BN107" s="151"/>
      <c r="BO107" s="151"/>
      <c r="BP107" s="151"/>
      <c r="BQ107" s="151"/>
      <c r="BR107" s="151"/>
      <c r="BS107" s="151"/>
      <c r="BT107" s="151"/>
      <c r="BU107" s="151"/>
      <c r="BV107" s="151"/>
    </row>
    <row r="108" spans="63:74" x14ac:dyDescent="0.2">
      <c r="BK108" s="151"/>
      <c r="BL108" s="151"/>
      <c r="BM108" s="151"/>
      <c r="BN108" s="151"/>
      <c r="BO108" s="151"/>
      <c r="BP108" s="151"/>
      <c r="BQ108" s="151"/>
      <c r="BR108" s="151"/>
      <c r="BS108" s="151"/>
      <c r="BT108" s="151"/>
      <c r="BU108" s="151"/>
      <c r="BV108" s="151"/>
    </row>
    <row r="109" spans="63:74" x14ac:dyDescent="0.2">
      <c r="BK109" s="151"/>
      <c r="BL109" s="151"/>
      <c r="BM109" s="151"/>
      <c r="BN109" s="151"/>
      <c r="BO109" s="151"/>
      <c r="BP109" s="151"/>
      <c r="BQ109" s="151"/>
      <c r="BR109" s="151"/>
      <c r="BS109" s="151"/>
      <c r="BT109" s="151"/>
      <c r="BU109" s="151"/>
      <c r="BV109" s="151"/>
    </row>
    <row r="110" spans="63:74" x14ac:dyDescent="0.2">
      <c r="BK110" s="151"/>
      <c r="BL110" s="151"/>
      <c r="BM110" s="151"/>
      <c r="BN110" s="151"/>
      <c r="BO110" s="151"/>
      <c r="BP110" s="151"/>
      <c r="BQ110" s="151"/>
      <c r="BR110" s="151"/>
      <c r="BS110" s="151"/>
      <c r="BT110" s="151"/>
      <c r="BU110" s="151"/>
      <c r="BV110" s="151"/>
    </row>
    <row r="111" spans="63:74" x14ac:dyDescent="0.2">
      <c r="BK111" s="151"/>
      <c r="BL111" s="151"/>
      <c r="BM111" s="151"/>
      <c r="BN111" s="151"/>
      <c r="BO111" s="151"/>
      <c r="BP111" s="151"/>
      <c r="BQ111" s="151"/>
      <c r="BR111" s="151"/>
      <c r="BS111" s="151"/>
      <c r="BT111" s="151"/>
      <c r="BU111" s="151"/>
      <c r="BV111" s="151"/>
    </row>
    <row r="112" spans="63:74" x14ac:dyDescent="0.2">
      <c r="BK112" s="151"/>
      <c r="BL112" s="151"/>
      <c r="BM112" s="151"/>
      <c r="BN112" s="151"/>
      <c r="BO112" s="151"/>
      <c r="BP112" s="151"/>
      <c r="BQ112" s="151"/>
      <c r="BR112" s="151"/>
      <c r="BS112" s="151"/>
      <c r="BT112" s="151"/>
      <c r="BU112" s="151"/>
      <c r="BV112" s="151"/>
    </row>
    <row r="113" spans="63:74" x14ac:dyDescent="0.2">
      <c r="BK113" s="151"/>
      <c r="BL113" s="151"/>
      <c r="BM113" s="151"/>
      <c r="BN113" s="151"/>
      <c r="BO113" s="151"/>
      <c r="BP113" s="151"/>
      <c r="BQ113" s="151"/>
      <c r="BR113" s="151"/>
      <c r="BS113" s="151"/>
      <c r="BT113" s="151"/>
      <c r="BU113" s="151"/>
      <c r="BV113" s="151"/>
    </row>
    <row r="114" spans="63:74" x14ac:dyDescent="0.2">
      <c r="BK114" s="151"/>
      <c r="BL114" s="151"/>
      <c r="BM114" s="151"/>
      <c r="BN114" s="151"/>
      <c r="BO114" s="151"/>
      <c r="BP114" s="151"/>
      <c r="BQ114" s="151"/>
      <c r="BR114" s="151"/>
      <c r="BS114" s="151"/>
      <c r="BT114" s="151"/>
      <c r="BU114" s="151"/>
      <c r="BV114" s="151"/>
    </row>
    <row r="115" spans="63:74" x14ac:dyDescent="0.2">
      <c r="BK115" s="151"/>
      <c r="BL115" s="151"/>
      <c r="BM115" s="151"/>
      <c r="BN115" s="151"/>
      <c r="BO115" s="151"/>
      <c r="BP115" s="151"/>
      <c r="BQ115" s="151"/>
      <c r="BR115" s="151"/>
      <c r="BS115" s="151"/>
      <c r="BT115" s="151"/>
      <c r="BU115" s="151"/>
      <c r="BV115" s="151"/>
    </row>
    <row r="116" spans="63:74" x14ac:dyDescent="0.2">
      <c r="BK116" s="151"/>
      <c r="BL116" s="151"/>
      <c r="BM116" s="151"/>
      <c r="BN116" s="151"/>
      <c r="BO116" s="151"/>
      <c r="BP116" s="151"/>
      <c r="BQ116" s="151"/>
      <c r="BR116" s="151"/>
      <c r="BS116" s="151"/>
      <c r="BT116" s="151"/>
      <c r="BU116" s="151"/>
      <c r="BV116" s="151"/>
    </row>
    <row r="117" spans="63:74" x14ac:dyDescent="0.2">
      <c r="BK117" s="151"/>
      <c r="BL117" s="151"/>
      <c r="BM117" s="151"/>
      <c r="BN117" s="151"/>
      <c r="BO117" s="151"/>
      <c r="BP117" s="151"/>
      <c r="BQ117" s="151"/>
      <c r="BR117" s="151"/>
      <c r="BS117" s="151"/>
      <c r="BT117" s="151"/>
      <c r="BU117" s="151"/>
      <c r="BV117" s="151"/>
    </row>
    <row r="118" spans="63:74" x14ac:dyDescent="0.2">
      <c r="BK118" s="151"/>
      <c r="BL118" s="151"/>
      <c r="BM118" s="151"/>
      <c r="BN118" s="151"/>
      <c r="BO118" s="151"/>
      <c r="BP118" s="151"/>
      <c r="BQ118" s="151"/>
      <c r="BR118" s="151"/>
      <c r="BS118" s="151"/>
      <c r="BT118" s="151"/>
      <c r="BU118" s="151"/>
      <c r="BV118" s="151"/>
    </row>
    <row r="119" spans="63:74" x14ac:dyDescent="0.2">
      <c r="BK119" s="151"/>
      <c r="BL119" s="151"/>
      <c r="BM119" s="151"/>
      <c r="BN119" s="151"/>
      <c r="BO119" s="151"/>
      <c r="BP119" s="151"/>
      <c r="BQ119" s="151"/>
      <c r="BR119" s="151"/>
      <c r="BS119" s="151"/>
      <c r="BT119" s="151"/>
      <c r="BU119" s="151"/>
      <c r="BV119" s="151"/>
    </row>
    <row r="120" spans="63:74" x14ac:dyDescent="0.2">
      <c r="BK120" s="151"/>
      <c r="BL120" s="151"/>
      <c r="BM120" s="151"/>
      <c r="BN120" s="151"/>
      <c r="BO120" s="151"/>
      <c r="BP120" s="151"/>
      <c r="BQ120" s="151"/>
      <c r="BR120" s="151"/>
      <c r="BS120" s="151"/>
      <c r="BT120" s="151"/>
      <c r="BU120" s="151"/>
      <c r="BV120" s="151"/>
    </row>
    <row r="121" spans="63:74" x14ac:dyDescent="0.2">
      <c r="BK121" s="151"/>
      <c r="BL121" s="151"/>
      <c r="BM121" s="151"/>
      <c r="BN121" s="151"/>
      <c r="BO121" s="151"/>
      <c r="BP121" s="151"/>
      <c r="BQ121" s="151"/>
      <c r="BR121" s="151"/>
      <c r="BS121" s="151"/>
      <c r="BT121" s="151"/>
      <c r="BU121" s="151"/>
      <c r="BV121" s="151"/>
    </row>
    <row r="122" spans="63:74" x14ac:dyDescent="0.2">
      <c r="BK122" s="151"/>
      <c r="BL122" s="151"/>
      <c r="BM122" s="151"/>
      <c r="BN122" s="151"/>
      <c r="BO122" s="151"/>
      <c r="BP122" s="151"/>
      <c r="BQ122" s="151"/>
      <c r="BR122" s="151"/>
      <c r="BS122" s="151"/>
      <c r="BT122" s="151"/>
      <c r="BU122" s="151"/>
      <c r="BV122" s="151"/>
    </row>
    <row r="123" spans="63:74" x14ac:dyDescent="0.2">
      <c r="BK123" s="151"/>
      <c r="BL123" s="151"/>
      <c r="BM123" s="151"/>
      <c r="BN123" s="151"/>
      <c r="BO123" s="151"/>
      <c r="BP123" s="151"/>
      <c r="BQ123" s="151"/>
      <c r="BR123" s="151"/>
      <c r="BS123" s="151"/>
      <c r="BT123" s="151"/>
      <c r="BU123" s="151"/>
      <c r="BV123" s="151"/>
    </row>
    <row r="124" spans="63:74" x14ac:dyDescent="0.2">
      <c r="BK124" s="151"/>
      <c r="BL124" s="151"/>
      <c r="BM124" s="151"/>
      <c r="BN124" s="151"/>
      <c r="BO124" s="151"/>
      <c r="BP124" s="151"/>
      <c r="BQ124" s="151"/>
      <c r="BR124" s="151"/>
      <c r="BS124" s="151"/>
      <c r="BT124" s="151"/>
      <c r="BU124" s="151"/>
      <c r="BV124" s="151"/>
    </row>
    <row r="125" spans="63:74" x14ac:dyDescent="0.2">
      <c r="BK125" s="151"/>
      <c r="BL125" s="151"/>
      <c r="BM125" s="151"/>
      <c r="BN125" s="151"/>
      <c r="BO125" s="151"/>
      <c r="BP125" s="151"/>
      <c r="BQ125" s="151"/>
      <c r="BR125" s="151"/>
      <c r="BS125" s="151"/>
      <c r="BT125" s="151"/>
      <c r="BU125" s="151"/>
      <c r="BV125" s="151"/>
    </row>
    <row r="126" spans="63:74" x14ac:dyDescent="0.2">
      <c r="BK126" s="151"/>
      <c r="BL126" s="151"/>
      <c r="BM126" s="151"/>
      <c r="BN126" s="151"/>
      <c r="BO126" s="151"/>
      <c r="BP126" s="151"/>
      <c r="BQ126" s="151"/>
      <c r="BR126" s="151"/>
      <c r="BS126" s="151"/>
      <c r="BT126" s="151"/>
      <c r="BU126" s="151"/>
      <c r="BV126" s="151"/>
    </row>
    <row r="127" spans="63:74" x14ac:dyDescent="0.2">
      <c r="BK127" s="151"/>
      <c r="BL127" s="151"/>
      <c r="BM127" s="151"/>
      <c r="BN127" s="151"/>
      <c r="BO127" s="151"/>
      <c r="BP127" s="151"/>
      <c r="BQ127" s="151"/>
      <c r="BR127" s="151"/>
      <c r="BS127" s="151"/>
      <c r="BT127" s="151"/>
      <c r="BU127" s="151"/>
      <c r="BV127" s="151"/>
    </row>
    <row r="128" spans="63:74" x14ac:dyDescent="0.2">
      <c r="BK128" s="151"/>
      <c r="BL128" s="151"/>
      <c r="BM128" s="151"/>
      <c r="BN128" s="151"/>
      <c r="BO128" s="151"/>
      <c r="BP128" s="151"/>
      <c r="BQ128" s="151"/>
      <c r="BR128" s="151"/>
      <c r="BS128" s="151"/>
      <c r="BT128" s="151"/>
      <c r="BU128" s="151"/>
      <c r="BV128" s="151"/>
    </row>
    <row r="129" spans="63:74" x14ac:dyDescent="0.2">
      <c r="BK129" s="151"/>
      <c r="BL129" s="151"/>
      <c r="BM129" s="151"/>
      <c r="BN129" s="151"/>
      <c r="BO129" s="151"/>
      <c r="BP129" s="151"/>
      <c r="BQ129" s="151"/>
      <c r="BR129" s="151"/>
      <c r="BS129" s="151"/>
      <c r="BT129" s="151"/>
      <c r="BU129" s="151"/>
      <c r="BV129" s="151"/>
    </row>
    <row r="130" spans="63:74" x14ac:dyDescent="0.2">
      <c r="BK130" s="151"/>
      <c r="BL130" s="151"/>
      <c r="BM130" s="151"/>
      <c r="BN130" s="151"/>
      <c r="BO130" s="151"/>
      <c r="BP130" s="151"/>
      <c r="BQ130" s="151"/>
      <c r="BR130" s="151"/>
      <c r="BS130" s="151"/>
      <c r="BT130" s="151"/>
      <c r="BU130" s="151"/>
      <c r="BV130" s="151"/>
    </row>
    <row r="131" spans="63:74" x14ac:dyDescent="0.2">
      <c r="BK131" s="151"/>
      <c r="BL131" s="151"/>
      <c r="BM131" s="151"/>
      <c r="BN131" s="151"/>
      <c r="BO131" s="151"/>
      <c r="BP131" s="151"/>
      <c r="BQ131" s="151"/>
      <c r="BR131" s="151"/>
      <c r="BS131" s="151"/>
      <c r="BT131" s="151"/>
      <c r="BU131" s="151"/>
      <c r="BV131" s="151"/>
    </row>
    <row r="132" spans="63:74" x14ac:dyDescent="0.2">
      <c r="BK132" s="151"/>
      <c r="BL132" s="151"/>
      <c r="BM132" s="151"/>
      <c r="BN132" s="151"/>
      <c r="BO132" s="151"/>
      <c r="BP132" s="151"/>
      <c r="BQ132" s="151"/>
      <c r="BR132" s="151"/>
      <c r="BS132" s="151"/>
      <c r="BT132" s="151"/>
      <c r="BU132" s="151"/>
      <c r="BV132" s="151"/>
    </row>
    <row r="133" spans="63:74" x14ac:dyDescent="0.2">
      <c r="BK133" s="151"/>
      <c r="BL133" s="151"/>
      <c r="BM133" s="151"/>
      <c r="BN133" s="151"/>
      <c r="BO133" s="151"/>
      <c r="BP133" s="151"/>
      <c r="BQ133" s="151"/>
      <c r="BR133" s="151"/>
      <c r="BS133" s="151"/>
      <c r="BT133" s="151"/>
      <c r="BU133" s="151"/>
      <c r="BV133" s="151"/>
    </row>
    <row r="134" spans="63:74" x14ac:dyDescent="0.2">
      <c r="BK134" s="151"/>
      <c r="BL134" s="151"/>
      <c r="BM134" s="151"/>
      <c r="BN134" s="151"/>
      <c r="BO134" s="151"/>
      <c r="BP134" s="151"/>
      <c r="BQ134" s="151"/>
      <c r="BR134" s="151"/>
      <c r="BS134" s="151"/>
      <c r="BT134" s="151"/>
      <c r="BU134" s="151"/>
      <c r="BV134" s="151"/>
    </row>
    <row r="135" spans="63:74" x14ac:dyDescent="0.2">
      <c r="BK135" s="151"/>
      <c r="BL135" s="151"/>
      <c r="BM135" s="151"/>
      <c r="BN135" s="151"/>
      <c r="BO135" s="151"/>
      <c r="BP135" s="151"/>
      <c r="BQ135" s="151"/>
      <c r="BR135" s="151"/>
      <c r="BS135" s="151"/>
      <c r="BT135" s="151"/>
      <c r="BU135" s="151"/>
      <c r="BV135" s="151"/>
    </row>
    <row r="136" spans="63:74" x14ac:dyDescent="0.2">
      <c r="BK136" s="151"/>
      <c r="BL136" s="151"/>
      <c r="BM136" s="151"/>
      <c r="BN136" s="151"/>
      <c r="BO136" s="151"/>
      <c r="BP136" s="151"/>
      <c r="BQ136" s="151"/>
      <c r="BR136" s="151"/>
      <c r="BS136" s="151"/>
      <c r="BT136" s="151"/>
      <c r="BU136" s="151"/>
      <c r="BV136" s="151"/>
    </row>
  </sheetData>
  <mergeCells count="17">
    <mergeCell ref="A1:A2"/>
    <mergeCell ref="AM3:AX3"/>
    <mergeCell ref="AY3:BJ3"/>
    <mergeCell ref="B52:Q52"/>
    <mergeCell ref="B49:Q49"/>
    <mergeCell ref="B50:Q50"/>
    <mergeCell ref="B44:Q44"/>
    <mergeCell ref="B48:Q48"/>
    <mergeCell ref="B47:Q47"/>
    <mergeCell ref="B45:Q45"/>
    <mergeCell ref="B60:Q60"/>
    <mergeCell ref="BK3:BV3"/>
    <mergeCell ref="B1:AL1"/>
    <mergeCell ref="C3:N3"/>
    <mergeCell ref="O3:Z3"/>
    <mergeCell ref="AA3:AL3"/>
    <mergeCell ref="B53:Q53"/>
  </mergeCells>
  <phoneticPr fontId="4" type="noConversion"/>
  <hyperlinks>
    <hyperlink ref="A1:A2" location="Contents!A1" display="Table of Contents" xr:uid="{00000000-0004-0000-0500-000000000000}"/>
  </hyperlinks>
  <pageMargins left="0.25" right="0.25" top="0.25" bottom="0.25" header="0.5" footer="0.5"/>
  <pageSetup scale="50" orientation="landscape" horizontalDpi="4294967293"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22">
    <pageSetUpPr fitToPage="1"/>
  </sheetPr>
  <dimension ref="A1:BW129"/>
  <sheetViews>
    <sheetView zoomScaleNormal="100" workbookViewId="0">
      <pane xSplit="2" ySplit="4" topLeftCell="AT5" activePane="bottomRight" state="frozen"/>
      <selection pane="topRight" activeCell="C1" sqref="C1"/>
      <selection pane="bottomLeft" activeCell="A5" sqref="A5"/>
      <selection pane="bottomRight" activeCell="B1" sqref="B1:AL1"/>
    </sheetView>
  </sheetViews>
  <sheetFormatPr defaultColWidth="8.5703125" defaultRowHeight="11.25" x14ac:dyDescent="0.2"/>
  <cols>
    <col min="1" max="1" width="18.42578125" style="89" bestFit="1" customWidth="1"/>
    <col min="2" max="2" width="42.5703125" style="83" customWidth="1"/>
    <col min="3" max="50" width="6.5703125" style="83" customWidth="1"/>
    <col min="51" max="55" width="6.5703125" style="640" customWidth="1"/>
    <col min="56" max="58" width="6.5703125" style="637" customWidth="1"/>
    <col min="59" max="61" width="6.5703125" style="640" customWidth="1"/>
    <col min="62" max="62" width="6.5703125" style="195" customWidth="1"/>
    <col min="63" max="74" width="6.5703125" style="83" customWidth="1"/>
    <col min="75" max="16384" width="8.5703125" style="83"/>
  </cols>
  <sheetData>
    <row r="1" spans="1:75" ht="13.35" customHeight="1" x14ac:dyDescent="0.2">
      <c r="A1" s="996" t="s">
        <v>478</v>
      </c>
      <c r="B1" s="1014" t="s">
        <v>891</v>
      </c>
      <c r="C1" s="995"/>
      <c r="D1" s="995"/>
      <c r="E1" s="995"/>
      <c r="F1" s="995"/>
      <c r="G1" s="995"/>
      <c r="H1" s="995"/>
      <c r="I1" s="995"/>
      <c r="J1" s="995"/>
      <c r="K1" s="995"/>
      <c r="L1" s="995"/>
      <c r="M1" s="995"/>
      <c r="N1" s="995"/>
      <c r="O1" s="995"/>
      <c r="P1" s="995"/>
      <c r="Q1" s="995"/>
      <c r="R1" s="995"/>
      <c r="S1" s="995"/>
      <c r="T1" s="995"/>
      <c r="U1" s="995"/>
      <c r="V1" s="995"/>
      <c r="W1" s="995"/>
      <c r="X1" s="995"/>
      <c r="Y1" s="995"/>
      <c r="Z1" s="995"/>
      <c r="AA1" s="995"/>
      <c r="AB1" s="995"/>
      <c r="AC1" s="995"/>
      <c r="AD1" s="995"/>
      <c r="AE1" s="995"/>
      <c r="AF1" s="995"/>
      <c r="AG1" s="995"/>
      <c r="AH1" s="995"/>
      <c r="AI1" s="995"/>
      <c r="AJ1" s="995"/>
      <c r="AK1" s="995"/>
      <c r="AL1" s="995"/>
    </row>
    <row r="2" spans="1:75" ht="12.75" x14ac:dyDescent="0.2">
      <c r="A2" s="997"/>
      <c r="B2" s="222" t="str">
        <f>"U.S. Energy Information Administration  |  Short-Term Energy Outlook  - "&amp;Dates!D1</f>
        <v>U.S. Energy Information Administration  |  Short-Term Energy Outlook  - March 2026</v>
      </c>
      <c r="C2" s="297"/>
      <c r="D2" s="297"/>
      <c r="E2" s="297"/>
      <c r="F2" s="297"/>
      <c r="G2" s="297"/>
      <c r="H2" s="297"/>
      <c r="I2" s="297"/>
      <c r="J2" s="297"/>
      <c r="K2" s="297"/>
      <c r="L2" s="297"/>
      <c r="M2" s="297"/>
      <c r="N2" s="297"/>
      <c r="O2" s="297"/>
      <c r="P2" s="297"/>
      <c r="Q2" s="297"/>
      <c r="R2" s="297"/>
      <c r="S2" s="297"/>
      <c r="T2" s="297"/>
      <c r="U2" s="297"/>
      <c r="V2" s="297"/>
      <c r="W2" s="297"/>
      <c r="X2" s="297"/>
      <c r="Y2" s="297"/>
      <c r="Z2" s="297"/>
      <c r="AA2" s="297"/>
      <c r="AB2" s="297"/>
      <c r="AC2" s="297"/>
      <c r="AD2" s="297"/>
      <c r="AE2" s="297"/>
      <c r="AF2" s="297"/>
      <c r="AG2" s="297"/>
      <c r="AH2" s="297"/>
      <c r="AI2" s="297"/>
      <c r="AJ2" s="297"/>
      <c r="AK2" s="297"/>
      <c r="AL2" s="297"/>
    </row>
    <row r="3" spans="1:75" s="7" customFormat="1" ht="12.75" x14ac:dyDescent="0.2">
      <c r="A3" s="316" t="s">
        <v>760</v>
      </c>
      <c r="B3" s="308"/>
      <c r="C3" s="999">
        <f>Dates!D3</f>
        <v>2022</v>
      </c>
      <c r="D3" s="991"/>
      <c r="E3" s="991"/>
      <c r="F3" s="991"/>
      <c r="G3" s="991"/>
      <c r="H3" s="991"/>
      <c r="I3" s="991"/>
      <c r="J3" s="991"/>
      <c r="K3" s="991"/>
      <c r="L3" s="991"/>
      <c r="M3" s="991"/>
      <c r="N3" s="992"/>
      <c r="O3" s="999">
        <f>C3+1</f>
        <v>2023</v>
      </c>
      <c r="P3" s="1000"/>
      <c r="Q3" s="1000"/>
      <c r="R3" s="1000"/>
      <c r="S3" s="1000"/>
      <c r="T3" s="1000"/>
      <c r="U3" s="1000"/>
      <c r="V3" s="1000"/>
      <c r="W3" s="1000"/>
      <c r="X3" s="991"/>
      <c r="Y3" s="991"/>
      <c r="Z3" s="992"/>
      <c r="AA3" s="988">
        <f>O3+1</f>
        <v>2024</v>
      </c>
      <c r="AB3" s="991"/>
      <c r="AC3" s="991"/>
      <c r="AD3" s="991"/>
      <c r="AE3" s="991"/>
      <c r="AF3" s="991"/>
      <c r="AG3" s="991"/>
      <c r="AH3" s="991"/>
      <c r="AI3" s="991"/>
      <c r="AJ3" s="991"/>
      <c r="AK3" s="991"/>
      <c r="AL3" s="992"/>
      <c r="AM3" s="988">
        <f>AA3+1</f>
        <v>2025</v>
      </c>
      <c r="AN3" s="991"/>
      <c r="AO3" s="991"/>
      <c r="AP3" s="991"/>
      <c r="AQ3" s="991"/>
      <c r="AR3" s="991"/>
      <c r="AS3" s="991"/>
      <c r="AT3" s="991"/>
      <c r="AU3" s="991"/>
      <c r="AV3" s="991"/>
      <c r="AW3" s="991"/>
      <c r="AX3" s="992"/>
      <c r="AY3" s="988">
        <f>AM3+1</f>
        <v>2026</v>
      </c>
      <c r="AZ3" s="989"/>
      <c r="BA3" s="989"/>
      <c r="BB3" s="989"/>
      <c r="BC3" s="989"/>
      <c r="BD3" s="989"/>
      <c r="BE3" s="989"/>
      <c r="BF3" s="989"/>
      <c r="BG3" s="989"/>
      <c r="BH3" s="989"/>
      <c r="BI3" s="989"/>
      <c r="BJ3" s="990"/>
      <c r="BK3" s="988">
        <f>AY3+1</f>
        <v>2027</v>
      </c>
      <c r="BL3" s="991"/>
      <c r="BM3" s="991"/>
      <c r="BN3" s="991"/>
      <c r="BO3" s="991"/>
      <c r="BP3" s="991"/>
      <c r="BQ3" s="991"/>
      <c r="BR3" s="991"/>
      <c r="BS3" s="991"/>
      <c r="BT3" s="991"/>
      <c r="BU3" s="991"/>
      <c r="BV3" s="992"/>
    </row>
    <row r="4" spans="1:75" s="7" customFormat="1" x14ac:dyDescent="0.2">
      <c r="A4" s="322" t="str">
        <f>TEXT(Dates!$D$2,"dddd, mmmm d, yyyy")</f>
        <v>Monday, March 9, 2026</v>
      </c>
      <c r="B4" s="331"/>
      <c r="C4" s="12" t="s">
        <v>214</v>
      </c>
      <c r="D4" s="12" t="s">
        <v>215</v>
      </c>
      <c r="E4" s="12" t="s">
        <v>216</v>
      </c>
      <c r="F4" s="12" t="s">
        <v>217</v>
      </c>
      <c r="G4" s="12" t="s">
        <v>218</v>
      </c>
      <c r="H4" s="12" t="s">
        <v>219</v>
      </c>
      <c r="I4" s="12" t="s">
        <v>220</v>
      </c>
      <c r="J4" s="12" t="s">
        <v>221</v>
      </c>
      <c r="K4" s="12" t="s">
        <v>222</v>
      </c>
      <c r="L4" s="12" t="s">
        <v>223</v>
      </c>
      <c r="M4" s="12" t="s">
        <v>224</v>
      </c>
      <c r="N4" s="12" t="s">
        <v>225</v>
      </c>
      <c r="O4" s="12" t="s">
        <v>214</v>
      </c>
      <c r="P4" s="12" t="s">
        <v>215</v>
      </c>
      <c r="Q4" s="12" t="s">
        <v>216</v>
      </c>
      <c r="R4" s="12" t="s">
        <v>217</v>
      </c>
      <c r="S4" s="12" t="s">
        <v>218</v>
      </c>
      <c r="T4" s="12" t="s">
        <v>219</v>
      </c>
      <c r="U4" s="12" t="s">
        <v>220</v>
      </c>
      <c r="V4" s="12" t="s">
        <v>221</v>
      </c>
      <c r="W4" s="12" t="s">
        <v>222</v>
      </c>
      <c r="X4" s="12" t="s">
        <v>223</v>
      </c>
      <c r="Y4" s="12" t="s">
        <v>224</v>
      </c>
      <c r="Z4" s="12" t="s">
        <v>225</v>
      </c>
      <c r="AA4" s="12" t="s">
        <v>214</v>
      </c>
      <c r="AB4" s="12" t="s">
        <v>215</v>
      </c>
      <c r="AC4" s="12" t="s">
        <v>216</v>
      </c>
      <c r="AD4" s="12" t="s">
        <v>217</v>
      </c>
      <c r="AE4" s="12" t="s">
        <v>218</v>
      </c>
      <c r="AF4" s="12" t="s">
        <v>219</v>
      </c>
      <c r="AG4" s="12" t="s">
        <v>220</v>
      </c>
      <c r="AH4" s="12" t="s">
        <v>221</v>
      </c>
      <c r="AI4" s="12" t="s">
        <v>222</v>
      </c>
      <c r="AJ4" s="12" t="s">
        <v>223</v>
      </c>
      <c r="AK4" s="12" t="s">
        <v>224</v>
      </c>
      <c r="AL4" s="12" t="s">
        <v>225</v>
      </c>
      <c r="AM4" s="12" t="s">
        <v>214</v>
      </c>
      <c r="AN4" s="12" t="s">
        <v>215</v>
      </c>
      <c r="AO4" s="12" t="s">
        <v>216</v>
      </c>
      <c r="AP4" s="12" t="s">
        <v>217</v>
      </c>
      <c r="AQ4" s="12" t="s">
        <v>218</v>
      </c>
      <c r="AR4" s="12" t="s">
        <v>219</v>
      </c>
      <c r="AS4" s="12" t="s">
        <v>220</v>
      </c>
      <c r="AT4" s="12" t="s">
        <v>221</v>
      </c>
      <c r="AU4" s="12" t="s">
        <v>222</v>
      </c>
      <c r="AV4" s="12" t="s">
        <v>223</v>
      </c>
      <c r="AW4" s="12" t="s">
        <v>224</v>
      </c>
      <c r="AX4" s="12" t="s">
        <v>225</v>
      </c>
      <c r="AY4" s="633" t="s">
        <v>214</v>
      </c>
      <c r="AZ4" s="633" t="s">
        <v>215</v>
      </c>
      <c r="BA4" s="633" t="s">
        <v>216</v>
      </c>
      <c r="BB4" s="633" t="s">
        <v>217</v>
      </c>
      <c r="BC4" s="633" t="s">
        <v>218</v>
      </c>
      <c r="BD4" s="633" t="s">
        <v>219</v>
      </c>
      <c r="BE4" s="633" t="s">
        <v>220</v>
      </c>
      <c r="BF4" s="633" t="s">
        <v>221</v>
      </c>
      <c r="BG4" s="633" t="s">
        <v>222</v>
      </c>
      <c r="BH4" s="633" t="s">
        <v>223</v>
      </c>
      <c r="BI4" s="633" t="s">
        <v>224</v>
      </c>
      <c r="BJ4" s="12" t="s">
        <v>225</v>
      </c>
      <c r="BK4" s="12" t="s">
        <v>214</v>
      </c>
      <c r="BL4" s="12" t="s">
        <v>215</v>
      </c>
      <c r="BM4" s="12" t="s">
        <v>216</v>
      </c>
      <c r="BN4" s="12" t="s">
        <v>217</v>
      </c>
      <c r="BO4" s="12" t="s">
        <v>218</v>
      </c>
      <c r="BP4" s="12" t="s">
        <v>219</v>
      </c>
      <c r="BQ4" s="12" t="s">
        <v>220</v>
      </c>
      <c r="BR4" s="12" t="s">
        <v>221</v>
      </c>
      <c r="BS4" s="12" t="s">
        <v>222</v>
      </c>
      <c r="BT4" s="12" t="s">
        <v>223</v>
      </c>
      <c r="BU4" s="12" t="s">
        <v>224</v>
      </c>
      <c r="BV4" s="12" t="s">
        <v>225</v>
      </c>
    </row>
    <row r="5" spans="1:75" ht="11.1" customHeight="1" x14ac:dyDescent="0.2">
      <c r="A5" s="323"/>
      <c r="B5" s="327" t="s">
        <v>892</v>
      </c>
      <c r="C5" s="289"/>
      <c r="D5" s="289"/>
      <c r="E5" s="289"/>
      <c r="F5" s="289"/>
      <c r="G5" s="289"/>
      <c r="H5" s="289"/>
      <c r="I5" s="289"/>
      <c r="J5" s="289"/>
      <c r="K5" s="289"/>
      <c r="L5" s="289"/>
      <c r="M5" s="289"/>
      <c r="N5" s="289"/>
      <c r="O5" s="289"/>
      <c r="P5" s="289"/>
      <c r="Q5" s="289"/>
      <c r="R5" s="289"/>
      <c r="S5" s="289"/>
      <c r="T5" s="289"/>
      <c r="U5" s="289"/>
      <c r="V5" s="289"/>
      <c r="W5" s="289"/>
      <c r="X5" s="289"/>
      <c r="Y5" s="289"/>
      <c r="Z5" s="289"/>
      <c r="AA5" s="289"/>
      <c r="AB5" s="289"/>
      <c r="AC5" s="289"/>
      <c r="AD5" s="289"/>
      <c r="AE5" s="289"/>
      <c r="AF5" s="289"/>
      <c r="AG5" s="289"/>
      <c r="AH5" s="289"/>
      <c r="AI5" s="289"/>
      <c r="AJ5" s="289"/>
      <c r="AK5" s="289"/>
      <c r="AL5" s="289"/>
      <c r="AM5" s="289"/>
      <c r="AN5" s="289"/>
      <c r="AO5" s="289"/>
      <c r="AP5" s="289"/>
      <c r="AQ5" s="289"/>
      <c r="AR5" s="289"/>
      <c r="AS5" s="289"/>
      <c r="AT5" s="289"/>
      <c r="AU5" s="289"/>
      <c r="AV5" s="289"/>
      <c r="AW5" s="289"/>
      <c r="AX5" s="289"/>
      <c r="AY5" s="289"/>
      <c r="AZ5" s="899"/>
      <c r="BA5" s="355"/>
      <c r="BB5" s="355"/>
      <c r="BC5" s="355"/>
      <c r="BD5" s="388"/>
      <c r="BE5" s="388"/>
      <c r="BF5" s="388"/>
      <c r="BG5" s="388"/>
      <c r="BH5" s="388"/>
      <c r="BI5" s="388"/>
      <c r="BJ5" s="355"/>
      <c r="BK5" s="355"/>
      <c r="BL5" s="355"/>
      <c r="BM5" s="355"/>
      <c r="BN5" s="355"/>
      <c r="BO5" s="355"/>
      <c r="BP5" s="355"/>
      <c r="BQ5" s="355"/>
      <c r="BR5" s="355"/>
      <c r="BS5" s="355"/>
      <c r="BT5" s="355"/>
      <c r="BU5" s="355"/>
      <c r="BV5" s="355"/>
    </row>
    <row r="6" spans="1:75" s="272" customFormat="1" ht="11.1" customHeight="1" x14ac:dyDescent="0.2">
      <c r="A6" s="395" t="s">
        <v>178</v>
      </c>
      <c r="B6" s="389" t="s">
        <v>810</v>
      </c>
      <c r="C6" s="105">
        <v>98.380853215000002</v>
      </c>
      <c r="D6" s="105">
        <v>99.540919040999995</v>
      </c>
      <c r="E6" s="105">
        <v>100.04949256</v>
      </c>
      <c r="F6" s="105">
        <v>99.422655128000002</v>
      </c>
      <c r="G6" s="105">
        <v>99.432769609999994</v>
      </c>
      <c r="H6" s="105">
        <v>99.944142795999994</v>
      </c>
      <c r="I6" s="105">
        <v>101.06798916</v>
      </c>
      <c r="J6" s="105">
        <v>101.61498263</v>
      </c>
      <c r="K6" s="105">
        <v>102.1451237</v>
      </c>
      <c r="L6" s="105">
        <v>102.31617435</v>
      </c>
      <c r="M6" s="105">
        <v>102.47813743</v>
      </c>
      <c r="N6" s="105">
        <v>100.84972517999999</v>
      </c>
      <c r="O6" s="105">
        <v>101.59435775999999</v>
      </c>
      <c r="P6" s="105">
        <v>102.19092675</v>
      </c>
      <c r="Q6" s="105">
        <v>102.54044533</v>
      </c>
      <c r="R6" s="105">
        <v>102.33190481</v>
      </c>
      <c r="S6" s="105">
        <v>101.82038683</v>
      </c>
      <c r="T6" s="105">
        <v>102.72801891</v>
      </c>
      <c r="U6" s="105">
        <v>102.21087143</v>
      </c>
      <c r="V6" s="105">
        <v>101.94122509</v>
      </c>
      <c r="W6" s="105">
        <v>103.04322576</v>
      </c>
      <c r="X6" s="105">
        <v>103.2978162</v>
      </c>
      <c r="Y6" s="105">
        <v>104.08580087999999</v>
      </c>
      <c r="Z6" s="105">
        <v>104.08269507</v>
      </c>
      <c r="AA6" s="105">
        <v>101.63935066000001</v>
      </c>
      <c r="AB6" s="105">
        <v>102.89129959</v>
      </c>
      <c r="AC6" s="105">
        <v>103.71699845000001</v>
      </c>
      <c r="AD6" s="105">
        <v>103.59967322</v>
      </c>
      <c r="AE6" s="105">
        <v>103.23701912999999</v>
      </c>
      <c r="AF6" s="105">
        <v>103.22652539000001</v>
      </c>
      <c r="AG6" s="105">
        <v>103.33307931</v>
      </c>
      <c r="AH6" s="105">
        <v>103.716301</v>
      </c>
      <c r="AI6" s="105">
        <v>102.55470565</v>
      </c>
      <c r="AJ6" s="105">
        <v>103.90199499000001</v>
      </c>
      <c r="AK6" s="105">
        <v>104.00038714999999</v>
      </c>
      <c r="AL6" s="105">
        <v>103.89230297</v>
      </c>
      <c r="AM6" s="105">
        <v>102.78667357</v>
      </c>
      <c r="AN6" s="105">
        <v>103.31020178999999</v>
      </c>
      <c r="AO6" s="105">
        <v>104.77752739</v>
      </c>
      <c r="AP6" s="105">
        <v>104.46494447000001</v>
      </c>
      <c r="AQ6" s="105">
        <v>104.94616365</v>
      </c>
      <c r="AR6" s="105">
        <v>106.15471436999999</v>
      </c>
      <c r="AS6" s="105">
        <v>107.24353735</v>
      </c>
      <c r="AT6" s="105">
        <v>107.7687291</v>
      </c>
      <c r="AU6" s="105">
        <v>108.91353959999999</v>
      </c>
      <c r="AV6" s="105">
        <v>108.52833894</v>
      </c>
      <c r="AW6" s="105">
        <v>108.5238475</v>
      </c>
      <c r="AX6" s="105">
        <v>108.04957819000001</v>
      </c>
      <c r="AY6" s="105">
        <v>105.98759205</v>
      </c>
      <c r="AZ6" s="911">
        <v>107.87949712</v>
      </c>
      <c r="BA6" s="388">
        <v>101.81686015</v>
      </c>
      <c r="BB6" s="388">
        <v>104.47518938</v>
      </c>
      <c r="BC6" s="388">
        <v>105.73751197</v>
      </c>
      <c r="BD6" s="388">
        <v>107.13410842</v>
      </c>
      <c r="BE6" s="388">
        <v>108.09191029</v>
      </c>
      <c r="BF6" s="388">
        <v>108.38269021000001</v>
      </c>
      <c r="BG6" s="388">
        <v>108.28092454999999</v>
      </c>
      <c r="BH6" s="388">
        <v>108.76971752999999</v>
      </c>
      <c r="BI6" s="388">
        <v>109.12620250000001</v>
      </c>
      <c r="BJ6" s="388">
        <v>108.88284050999999</v>
      </c>
      <c r="BK6" s="388">
        <v>108.71881753</v>
      </c>
      <c r="BL6" s="388">
        <v>108.82822813</v>
      </c>
      <c r="BM6" s="388">
        <v>108.99058959</v>
      </c>
      <c r="BN6" s="388">
        <v>109.25484074000001</v>
      </c>
      <c r="BO6" s="388">
        <v>109.04847410000001</v>
      </c>
      <c r="BP6" s="388">
        <v>109.71348241</v>
      </c>
      <c r="BQ6" s="388">
        <v>109.82911335</v>
      </c>
      <c r="BR6" s="388">
        <v>109.97597261999999</v>
      </c>
      <c r="BS6" s="388">
        <v>109.76193173999999</v>
      </c>
      <c r="BT6" s="388">
        <v>110.29689858</v>
      </c>
      <c r="BU6" s="388">
        <v>110.57195624000001</v>
      </c>
      <c r="BV6" s="388">
        <v>110.24651459</v>
      </c>
      <c r="BW6" s="398"/>
    </row>
    <row r="7" spans="1:75" ht="11.1" customHeight="1" x14ac:dyDescent="0.2">
      <c r="A7" s="323" t="s">
        <v>835</v>
      </c>
      <c r="B7" s="391" t="s">
        <v>850</v>
      </c>
      <c r="C7" s="289">
        <v>45.057699999999997</v>
      </c>
      <c r="D7" s="289">
        <v>45.778599999999997</v>
      </c>
      <c r="E7" s="289">
        <v>45.2911</v>
      </c>
      <c r="F7" s="289">
        <v>44.694400000000002</v>
      </c>
      <c r="G7" s="289">
        <v>44.834200000000003</v>
      </c>
      <c r="H7" s="289">
        <v>45.301600000000001</v>
      </c>
      <c r="I7" s="289">
        <v>45.757599999999996</v>
      </c>
      <c r="J7" s="289">
        <v>45.824100000000001</v>
      </c>
      <c r="K7" s="289">
        <v>46.066800000000001</v>
      </c>
      <c r="L7" s="289">
        <v>45.785899999999998</v>
      </c>
      <c r="M7" s="289">
        <v>46.002899999999997</v>
      </c>
      <c r="N7" s="289">
        <v>45.975299999999997</v>
      </c>
      <c r="O7" s="289">
        <v>45.3797</v>
      </c>
      <c r="P7" s="289">
        <v>45.805100000000003</v>
      </c>
      <c r="Q7" s="289">
        <v>45.668900000000001</v>
      </c>
      <c r="R7" s="289">
        <v>45.427</v>
      </c>
      <c r="S7" s="289">
        <v>44.597099999999998</v>
      </c>
      <c r="T7" s="289">
        <v>44.700800000000001</v>
      </c>
      <c r="U7" s="289">
        <v>43.510800000000003</v>
      </c>
      <c r="V7" s="289">
        <v>42.997199999999999</v>
      </c>
      <c r="W7" s="289">
        <v>43.8917</v>
      </c>
      <c r="X7" s="289">
        <v>43.9833</v>
      </c>
      <c r="Y7" s="289">
        <v>43.9283</v>
      </c>
      <c r="Z7" s="289">
        <v>43.892099999999999</v>
      </c>
      <c r="AA7" s="289">
        <v>43.8279</v>
      </c>
      <c r="AB7" s="289">
        <v>43.776699999999998</v>
      </c>
      <c r="AC7" s="289">
        <v>43.923699999999997</v>
      </c>
      <c r="AD7" s="289">
        <v>43.6205</v>
      </c>
      <c r="AE7" s="289">
        <v>43.159700000000001</v>
      </c>
      <c r="AF7" s="289">
        <v>42.735900000000001</v>
      </c>
      <c r="AG7" s="289">
        <v>43.1601</v>
      </c>
      <c r="AH7" s="289">
        <v>43.052799999999998</v>
      </c>
      <c r="AI7" s="289">
        <v>42.824399999999997</v>
      </c>
      <c r="AJ7" s="289">
        <v>42.724400000000003</v>
      </c>
      <c r="AK7" s="289">
        <v>42.835099999999997</v>
      </c>
      <c r="AL7" s="289">
        <v>42.753799999999998</v>
      </c>
      <c r="AM7" s="289">
        <v>42.582999999999998</v>
      </c>
      <c r="AN7" s="289">
        <v>42.919400000000003</v>
      </c>
      <c r="AO7" s="289">
        <v>43.270800000000001</v>
      </c>
      <c r="AP7" s="289">
        <v>42.980699999999999</v>
      </c>
      <c r="AQ7" s="289">
        <v>43.296999999999997</v>
      </c>
      <c r="AR7" s="289">
        <v>44.162700000000001</v>
      </c>
      <c r="AS7" s="289">
        <v>43.837800000000001</v>
      </c>
      <c r="AT7" s="289">
        <v>43.979100000000003</v>
      </c>
      <c r="AU7" s="289">
        <v>45.146099999999997</v>
      </c>
      <c r="AV7" s="289">
        <v>44.814500000000002</v>
      </c>
      <c r="AW7" s="289">
        <v>44.776499999999999</v>
      </c>
      <c r="AX7" s="289">
        <v>44.533714863999997</v>
      </c>
      <c r="AY7" s="289">
        <v>43.919290283999999</v>
      </c>
      <c r="AZ7" s="899">
        <v>44.704125568000002</v>
      </c>
      <c r="BA7" s="355">
        <v>39.422113936999999</v>
      </c>
      <c r="BB7" s="355">
        <v>42.407200928000002</v>
      </c>
      <c r="BC7" s="355">
        <v>43.328045301000003</v>
      </c>
      <c r="BD7" s="355">
        <v>44.074697407000002</v>
      </c>
      <c r="BE7" s="355">
        <v>44.742016906000003</v>
      </c>
      <c r="BF7" s="355">
        <v>44.889930651999997</v>
      </c>
      <c r="BG7" s="355">
        <v>44.831429495000002</v>
      </c>
      <c r="BH7" s="355">
        <v>44.971393268999996</v>
      </c>
      <c r="BI7" s="355">
        <v>44.875621473999999</v>
      </c>
      <c r="BJ7" s="355">
        <v>44.894081227000001</v>
      </c>
      <c r="BK7" s="355">
        <v>44.979612703999997</v>
      </c>
      <c r="BL7" s="355">
        <v>44.991266211999999</v>
      </c>
      <c r="BM7" s="355">
        <v>45.106247869000001</v>
      </c>
      <c r="BN7" s="355">
        <v>45.116847376000003</v>
      </c>
      <c r="BO7" s="355">
        <v>44.856943942999997</v>
      </c>
      <c r="BP7" s="355">
        <v>45.159044932999997</v>
      </c>
      <c r="BQ7" s="355">
        <v>45.059608224999998</v>
      </c>
      <c r="BR7" s="355">
        <v>44.943243733999999</v>
      </c>
      <c r="BS7" s="355">
        <v>44.988824133999998</v>
      </c>
      <c r="BT7" s="355">
        <v>45.127767071000001</v>
      </c>
      <c r="BU7" s="355">
        <v>45.073326627</v>
      </c>
      <c r="BV7" s="355">
        <v>45.071826264000002</v>
      </c>
      <c r="BW7" s="195"/>
    </row>
    <row r="8" spans="1:75" ht="11.1" customHeight="1" x14ac:dyDescent="0.2">
      <c r="A8" s="323" t="s">
        <v>174</v>
      </c>
      <c r="B8" s="391" t="s">
        <v>195</v>
      </c>
      <c r="C8" s="289">
        <v>19.378263516000001</v>
      </c>
      <c r="D8" s="289">
        <v>19.295951536</v>
      </c>
      <c r="E8" s="289">
        <v>20.256462710000001</v>
      </c>
      <c r="F8" s="289">
        <v>20.180470766999999</v>
      </c>
      <c r="G8" s="289">
        <v>20.235523935</v>
      </c>
      <c r="H8" s="289">
        <v>20.5195145</v>
      </c>
      <c r="I8" s="289">
        <v>20.749607161</v>
      </c>
      <c r="J8" s="289">
        <v>20.616285129000001</v>
      </c>
      <c r="K8" s="289">
        <v>21.013432767000001</v>
      </c>
      <c r="L8" s="289">
        <v>21.06643029</v>
      </c>
      <c r="M8" s="289">
        <v>21.163046532999999</v>
      </c>
      <c r="N8" s="289">
        <v>20.192263355000001</v>
      </c>
      <c r="O8" s="289">
        <v>21.160637741999999</v>
      </c>
      <c r="P8" s="289">
        <v>21.126449356999998</v>
      </c>
      <c r="Q8" s="289">
        <v>21.58818729</v>
      </c>
      <c r="R8" s="289">
        <v>21.633234600000002</v>
      </c>
      <c r="S8" s="289">
        <v>21.605203805999999</v>
      </c>
      <c r="T8" s="289">
        <v>21.813569433000001</v>
      </c>
      <c r="U8" s="289">
        <v>22.003572581</v>
      </c>
      <c r="V8" s="289">
        <v>22.230597097</v>
      </c>
      <c r="W8" s="289">
        <v>22.594470000000001</v>
      </c>
      <c r="X8" s="289">
        <v>22.582532226000001</v>
      </c>
      <c r="Y8" s="289">
        <v>22.728532767000001</v>
      </c>
      <c r="Z8" s="289">
        <v>22.654822805999999</v>
      </c>
      <c r="AA8" s="289">
        <v>21.129078676999999</v>
      </c>
      <c r="AB8" s="289">
        <v>22.243022551999999</v>
      </c>
      <c r="AC8" s="289">
        <v>22.658277323</v>
      </c>
      <c r="AD8" s="289">
        <v>22.895583266999999</v>
      </c>
      <c r="AE8" s="289">
        <v>22.908524418999999</v>
      </c>
      <c r="AF8" s="289">
        <v>22.964069200000001</v>
      </c>
      <c r="AG8" s="289">
        <v>22.788602354999998</v>
      </c>
      <c r="AH8" s="289">
        <v>23.188880483999998</v>
      </c>
      <c r="AI8" s="289">
        <v>22.9912691</v>
      </c>
      <c r="AJ8" s="289">
        <v>23.515549451999998</v>
      </c>
      <c r="AK8" s="289">
        <v>23.4985</v>
      </c>
      <c r="AL8" s="289">
        <v>23.334528386999999</v>
      </c>
      <c r="AM8" s="289">
        <v>22.346916289999999</v>
      </c>
      <c r="AN8" s="289">
        <v>22.665701786</v>
      </c>
      <c r="AO8" s="289">
        <v>23.219827386999999</v>
      </c>
      <c r="AP8" s="289">
        <v>23.244844467</v>
      </c>
      <c r="AQ8" s="289">
        <v>23.525363644999999</v>
      </c>
      <c r="AR8" s="289">
        <v>23.712114367000002</v>
      </c>
      <c r="AS8" s="289">
        <v>23.890237355</v>
      </c>
      <c r="AT8" s="289">
        <v>24.116929097</v>
      </c>
      <c r="AU8" s="289">
        <v>24.295439600000002</v>
      </c>
      <c r="AV8" s="289">
        <v>24.146538934999999</v>
      </c>
      <c r="AW8" s="289">
        <v>24.2077475</v>
      </c>
      <c r="AX8" s="289">
        <v>23.905447515999999</v>
      </c>
      <c r="AY8" s="289">
        <v>22.937549074</v>
      </c>
      <c r="AZ8" s="899">
        <v>23.58103242</v>
      </c>
      <c r="BA8" s="355">
        <v>23.831587500000001</v>
      </c>
      <c r="BB8" s="355">
        <v>23.937348199999999</v>
      </c>
      <c r="BC8" s="355">
        <v>23.936765600000001</v>
      </c>
      <c r="BD8" s="355">
        <v>23.996036100000001</v>
      </c>
      <c r="BE8" s="355">
        <v>23.939174699999999</v>
      </c>
      <c r="BF8" s="355">
        <v>24.006575399999999</v>
      </c>
      <c r="BG8" s="355">
        <v>23.8777857</v>
      </c>
      <c r="BH8" s="355">
        <v>24.103726300000002</v>
      </c>
      <c r="BI8" s="355">
        <v>24.421398499999999</v>
      </c>
      <c r="BJ8" s="355">
        <v>24.389248899999998</v>
      </c>
      <c r="BK8" s="355">
        <v>24.3907104</v>
      </c>
      <c r="BL8" s="355">
        <v>24.1817989</v>
      </c>
      <c r="BM8" s="355">
        <v>24.523803000000001</v>
      </c>
      <c r="BN8" s="355">
        <v>24.653003500000001</v>
      </c>
      <c r="BO8" s="355">
        <v>24.677583200000001</v>
      </c>
      <c r="BP8" s="355">
        <v>24.658862200000002</v>
      </c>
      <c r="BQ8" s="355">
        <v>24.575204899999999</v>
      </c>
      <c r="BR8" s="355">
        <v>24.639417900000002</v>
      </c>
      <c r="BS8" s="355">
        <v>24.478293099999998</v>
      </c>
      <c r="BT8" s="355">
        <v>24.583737299999999</v>
      </c>
      <c r="BU8" s="355">
        <v>24.762067600000002</v>
      </c>
      <c r="BV8" s="355">
        <v>24.6309422</v>
      </c>
      <c r="BW8" s="195"/>
    </row>
    <row r="9" spans="1:75" ht="11.1" customHeight="1" x14ac:dyDescent="0.2">
      <c r="A9" s="323" t="s">
        <v>836</v>
      </c>
      <c r="B9" s="391" t="s">
        <v>968</v>
      </c>
      <c r="C9" s="289">
        <v>33.944889699000001</v>
      </c>
      <c r="D9" s="289">
        <v>34.466367505999997</v>
      </c>
      <c r="E9" s="289">
        <v>34.501929853</v>
      </c>
      <c r="F9" s="289">
        <v>34.547784362000002</v>
      </c>
      <c r="G9" s="289">
        <v>34.363045675000002</v>
      </c>
      <c r="H9" s="289">
        <v>34.123028296000001</v>
      </c>
      <c r="I9" s="289">
        <v>34.560782003</v>
      </c>
      <c r="J9" s="289">
        <v>35.174597501999997</v>
      </c>
      <c r="K9" s="289">
        <v>35.064890935000001</v>
      </c>
      <c r="L9" s="289">
        <v>35.463844062</v>
      </c>
      <c r="M9" s="289">
        <v>35.312190893999997</v>
      </c>
      <c r="N9" s="289">
        <v>34.682161827000002</v>
      </c>
      <c r="O9" s="289">
        <v>35.054020018000003</v>
      </c>
      <c r="P9" s="289">
        <v>35.259377389000001</v>
      </c>
      <c r="Q9" s="289">
        <v>35.283358034999999</v>
      </c>
      <c r="R9" s="289">
        <v>35.271670215</v>
      </c>
      <c r="S9" s="289">
        <v>35.618083024999997</v>
      </c>
      <c r="T9" s="289">
        <v>36.213649476999997</v>
      </c>
      <c r="U9" s="289">
        <v>36.696498849000001</v>
      </c>
      <c r="V9" s="289">
        <v>36.71342799</v>
      </c>
      <c r="W9" s="289">
        <v>36.557055763999998</v>
      </c>
      <c r="X9" s="289">
        <v>36.731983978999999</v>
      </c>
      <c r="Y9" s="289">
        <v>37.42896811</v>
      </c>
      <c r="Z9" s="289">
        <v>37.535772262999998</v>
      </c>
      <c r="AA9" s="289">
        <v>36.682371979000003</v>
      </c>
      <c r="AB9" s="289">
        <v>36.871577041999998</v>
      </c>
      <c r="AC9" s="289">
        <v>37.135021125000002</v>
      </c>
      <c r="AD9" s="289">
        <v>37.083589947999997</v>
      </c>
      <c r="AE9" s="289">
        <v>37.168794712999997</v>
      </c>
      <c r="AF9" s="289">
        <v>37.526556190999997</v>
      </c>
      <c r="AG9" s="289">
        <v>37.384376955</v>
      </c>
      <c r="AH9" s="289">
        <v>37.474620512999998</v>
      </c>
      <c r="AI9" s="289">
        <v>36.739036554000002</v>
      </c>
      <c r="AJ9" s="289">
        <v>37.662045538999998</v>
      </c>
      <c r="AK9" s="289">
        <v>37.666787153999998</v>
      </c>
      <c r="AL9" s="289">
        <v>37.803974582999999</v>
      </c>
      <c r="AM9" s="289">
        <v>37.856757281</v>
      </c>
      <c r="AN9" s="289">
        <v>37.725099999999998</v>
      </c>
      <c r="AO9" s="289">
        <v>38.286900000000003</v>
      </c>
      <c r="AP9" s="289">
        <v>38.239400000000003</v>
      </c>
      <c r="AQ9" s="289">
        <v>38.123800000000003</v>
      </c>
      <c r="AR9" s="289">
        <v>38.279899999999998</v>
      </c>
      <c r="AS9" s="289">
        <v>39.515500000000003</v>
      </c>
      <c r="AT9" s="289">
        <v>39.672699999999999</v>
      </c>
      <c r="AU9" s="289">
        <v>39.472000000000001</v>
      </c>
      <c r="AV9" s="289">
        <v>39.567300000000003</v>
      </c>
      <c r="AW9" s="289">
        <v>39.5396</v>
      </c>
      <c r="AX9" s="289">
        <v>39.610415809999999</v>
      </c>
      <c r="AY9" s="289">
        <v>39.130752694999998</v>
      </c>
      <c r="AZ9" s="899">
        <v>39.594339136000002</v>
      </c>
      <c r="BA9" s="355">
        <v>38.563158717</v>
      </c>
      <c r="BB9" s="355">
        <v>38.130640251999999</v>
      </c>
      <c r="BC9" s="355">
        <v>38.472701069000003</v>
      </c>
      <c r="BD9" s="355">
        <v>39.063374908</v>
      </c>
      <c r="BE9" s="355">
        <v>39.410718680000002</v>
      </c>
      <c r="BF9" s="355">
        <v>39.486184158999997</v>
      </c>
      <c r="BG9" s="355">
        <v>39.571709355000003</v>
      </c>
      <c r="BH9" s="355">
        <v>39.694597966000003</v>
      </c>
      <c r="BI9" s="355">
        <v>39.829182527999997</v>
      </c>
      <c r="BJ9" s="355">
        <v>39.599510379999998</v>
      </c>
      <c r="BK9" s="355">
        <v>39.348494426999999</v>
      </c>
      <c r="BL9" s="355">
        <v>39.655163019</v>
      </c>
      <c r="BM9" s="355">
        <v>39.360538724000001</v>
      </c>
      <c r="BN9" s="355">
        <v>39.484989861000003</v>
      </c>
      <c r="BO9" s="355">
        <v>39.513946959999998</v>
      </c>
      <c r="BP9" s="355">
        <v>39.895575272999999</v>
      </c>
      <c r="BQ9" s="355">
        <v>40.194300224999999</v>
      </c>
      <c r="BR9" s="355">
        <v>40.393310986000003</v>
      </c>
      <c r="BS9" s="355">
        <v>40.294814510000002</v>
      </c>
      <c r="BT9" s="355">
        <v>40.585394209999997</v>
      </c>
      <c r="BU9" s="355">
        <v>40.736562014999997</v>
      </c>
      <c r="BV9" s="355">
        <v>40.543746130999999</v>
      </c>
      <c r="BW9" s="195"/>
    </row>
    <row r="10" spans="1:75" ht="11.1" customHeight="1" x14ac:dyDescent="0.2">
      <c r="A10" s="323"/>
      <c r="B10" s="407"/>
      <c r="C10" s="289"/>
      <c r="D10" s="289"/>
      <c r="E10" s="289"/>
      <c r="F10" s="289"/>
      <c r="G10" s="289"/>
      <c r="H10" s="289"/>
      <c r="I10" s="289"/>
      <c r="J10" s="289"/>
      <c r="K10" s="289"/>
      <c r="L10" s="289"/>
      <c r="M10" s="289"/>
      <c r="N10" s="289"/>
      <c r="O10" s="289"/>
      <c r="P10" s="289"/>
      <c r="Q10" s="289"/>
      <c r="R10" s="289"/>
      <c r="S10" s="289"/>
      <c r="T10" s="289"/>
      <c r="U10" s="289"/>
      <c r="V10" s="289"/>
      <c r="W10" s="289"/>
      <c r="X10" s="289"/>
      <c r="Y10" s="289"/>
      <c r="Z10" s="289"/>
      <c r="AA10" s="289"/>
      <c r="AB10" s="289"/>
      <c r="AC10" s="289"/>
      <c r="AD10" s="289"/>
      <c r="AE10" s="289"/>
      <c r="AF10" s="289"/>
      <c r="AG10" s="289"/>
      <c r="AH10" s="289"/>
      <c r="AI10" s="289"/>
      <c r="AJ10" s="289"/>
      <c r="AK10" s="289"/>
      <c r="AL10" s="289"/>
      <c r="AM10" s="289"/>
      <c r="AN10" s="289"/>
      <c r="AO10" s="289"/>
      <c r="AP10" s="289"/>
      <c r="AQ10" s="289"/>
      <c r="AR10" s="289"/>
      <c r="AS10" s="289"/>
      <c r="AT10" s="289"/>
      <c r="AU10" s="289"/>
      <c r="AV10" s="289"/>
      <c r="AW10" s="289"/>
      <c r="AX10" s="289"/>
      <c r="AY10" s="289"/>
      <c r="AZ10" s="899"/>
      <c r="BA10" s="355"/>
      <c r="BB10" s="355"/>
      <c r="BC10" s="355"/>
      <c r="BD10" s="355"/>
      <c r="BE10" s="355"/>
      <c r="BF10" s="355"/>
      <c r="BG10" s="355"/>
      <c r="BH10" s="355"/>
      <c r="BI10" s="355"/>
      <c r="BJ10" s="355"/>
      <c r="BK10" s="355"/>
      <c r="BL10" s="355"/>
      <c r="BM10" s="355"/>
      <c r="BN10" s="355"/>
      <c r="BO10" s="355"/>
      <c r="BP10" s="355"/>
      <c r="BQ10" s="355"/>
      <c r="BR10" s="355"/>
      <c r="BS10" s="355"/>
      <c r="BT10" s="355"/>
      <c r="BU10" s="355"/>
      <c r="BV10" s="355"/>
      <c r="BW10" s="195"/>
    </row>
    <row r="11" spans="1:75" s="272" customFormat="1" ht="11.1" customHeight="1" x14ac:dyDescent="0.2">
      <c r="A11" s="395" t="s">
        <v>176</v>
      </c>
      <c r="B11" s="405" t="s">
        <v>837</v>
      </c>
      <c r="C11" s="105">
        <v>32.347700000000003</v>
      </c>
      <c r="D11" s="105">
        <v>33.175600000000003</v>
      </c>
      <c r="E11" s="105">
        <v>32.793500000000002</v>
      </c>
      <c r="F11" s="105">
        <v>33.213799999999999</v>
      </c>
      <c r="G11" s="105">
        <v>32.801600000000001</v>
      </c>
      <c r="H11" s="105">
        <v>33.006399999999999</v>
      </c>
      <c r="I11" s="105">
        <v>33.151299999999999</v>
      </c>
      <c r="J11" s="105">
        <v>34.113300000000002</v>
      </c>
      <c r="K11" s="105">
        <v>34.295000000000002</v>
      </c>
      <c r="L11" s="105">
        <v>33.963900000000002</v>
      </c>
      <c r="M11" s="105">
        <v>33.579000000000001</v>
      </c>
      <c r="N11" s="105">
        <v>33.521700000000003</v>
      </c>
      <c r="O11" s="105">
        <v>32.987900000000003</v>
      </c>
      <c r="P11" s="105">
        <v>33.291200000000003</v>
      </c>
      <c r="Q11" s="105">
        <v>33.556199999999997</v>
      </c>
      <c r="R11" s="105">
        <v>33.527900000000002</v>
      </c>
      <c r="S11" s="105">
        <v>32.966999999999999</v>
      </c>
      <c r="T11" s="105">
        <v>33.122599999999998</v>
      </c>
      <c r="U11" s="105">
        <v>32.269500000000001</v>
      </c>
      <c r="V11" s="105">
        <v>32.0154</v>
      </c>
      <c r="W11" s="105">
        <v>32.6952</v>
      </c>
      <c r="X11" s="105">
        <v>32.664200000000001</v>
      </c>
      <c r="Y11" s="105">
        <v>32.768799999999999</v>
      </c>
      <c r="Z11" s="105">
        <v>32.758899999999997</v>
      </c>
      <c r="AA11" s="105">
        <v>32.598399999999998</v>
      </c>
      <c r="AB11" s="105">
        <v>32.893799999999999</v>
      </c>
      <c r="AC11" s="105">
        <v>33.191899999999997</v>
      </c>
      <c r="AD11" s="105">
        <v>33.140599999999999</v>
      </c>
      <c r="AE11" s="105">
        <v>33.031799999999997</v>
      </c>
      <c r="AF11" s="105">
        <v>32.622900000000001</v>
      </c>
      <c r="AG11" s="105">
        <v>33.051900000000003</v>
      </c>
      <c r="AH11" s="105">
        <v>32.9818</v>
      </c>
      <c r="AI11" s="105">
        <v>32.363</v>
      </c>
      <c r="AJ11" s="105">
        <v>32.881599999999999</v>
      </c>
      <c r="AK11" s="105">
        <v>32.895699999999998</v>
      </c>
      <c r="AL11" s="105">
        <v>32.978700000000003</v>
      </c>
      <c r="AM11" s="105">
        <v>32.794499999999999</v>
      </c>
      <c r="AN11" s="105">
        <v>32.910299999999999</v>
      </c>
      <c r="AO11" s="105">
        <v>33.166499999999999</v>
      </c>
      <c r="AP11" s="105">
        <v>33.005200000000002</v>
      </c>
      <c r="AQ11" s="105">
        <v>33.477200000000003</v>
      </c>
      <c r="AR11" s="105">
        <v>33.905299999999997</v>
      </c>
      <c r="AS11" s="105">
        <v>33.712200000000003</v>
      </c>
      <c r="AT11" s="105">
        <v>33.723799999999997</v>
      </c>
      <c r="AU11" s="105">
        <v>34.976199999999999</v>
      </c>
      <c r="AV11" s="105">
        <v>34.6828</v>
      </c>
      <c r="AW11" s="105">
        <v>34.4998</v>
      </c>
      <c r="AX11" s="105">
        <v>34.589974749</v>
      </c>
      <c r="AY11" s="105">
        <v>34.479315780999997</v>
      </c>
      <c r="AZ11" s="911">
        <v>35.163262688000003</v>
      </c>
      <c r="BA11" s="388">
        <v>29.033866862</v>
      </c>
      <c r="BB11" s="388">
        <v>31.126305375000001</v>
      </c>
      <c r="BC11" s="388">
        <v>32.253577169000003</v>
      </c>
      <c r="BD11" s="388">
        <v>33.052690525000003</v>
      </c>
      <c r="BE11" s="388">
        <v>33.970120395999999</v>
      </c>
      <c r="BF11" s="388">
        <v>34.227619482000001</v>
      </c>
      <c r="BG11" s="388">
        <v>34.275178234999998</v>
      </c>
      <c r="BH11" s="388">
        <v>34.371881778000002</v>
      </c>
      <c r="BI11" s="388">
        <v>34.269663430000001</v>
      </c>
      <c r="BJ11" s="388">
        <v>34.288644855000001</v>
      </c>
      <c r="BK11" s="388">
        <v>34.413957513</v>
      </c>
      <c r="BL11" s="388">
        <v>34.417083855000001</v>
      </c>
      <c r="BM11" s="388">
        <v>34.538813015999999</v>
      </c>
      <c r="BN11" s="388">
        <v>34.611306325000001</v>
      </c>
      <c r="BO11" s="388">
        <v>34.613603859999998</v>
      </c>
      <c r="BP11" s="388">
        <v>34.756707765999998</v>
      </c>
      <c r="BQ11" s="388">
        <v>34.759072089</v>
      </c>
      <c r="BR11" s="388">
        <v>34.781579512999997</v>
      </c>
      <c r="BS11" s="388">
        <v>34.704158401999997</v>
      </c>
      <c r="BT11" s="388">
        <v>34.705896146000001</v>
      </c>
      <c r="BU11" s="388">
        <v>34.648722747000001</v>
      </c>
      <c r="BV11" s="388">
        <v>34.651738321000003</v>
      </c>
      <c r="BW11" s="398"/>
    </row>
    <row r="12" spans="1:75" ht="11.1" customHeight="1" x14ac:dyDescent="0.2">
      <c r="A12" s="323" t="s">
        <v>838</v>
      </c>
      <c r="B12" s="393" t="s">
        <v>969</v>
      </c>
      <c r="C12" s="289">
        <v>1.4411</v>
      </c>
      <c r="D12" s="289">
        <v>1.4411</v>
      </c>
      <c r="E12" s="289">
        <v>1.4511000000000001</v>
      </c>
      <c r="F12" s="289">
        <v>1.4611000000000001</v>
      </c>
      <c r="G12" s="289">
        <v>1.4711000000000001</v>
      </c>
      <c r="H12" s="289">
        <v>1.4811000000000001</v>
      </c>
      <c r="I12" s="289">
        <v>1.4811000000000001</v>
      </c>
      <c r="J12" s="289">
        <v>1.4911000000000001</v>
      </c>
      <c r="K12" s="289">
        <v>1.4911000000000001</v>
      </c>
      <c r="L12" s="289">
        <v>1.5011000000000001</v>
      </c>
      <c r="M12" s="289">
        <v>1.4811000000000001</v>
      </c>
      <c r="N12" s="289">
        <v>1.4811000000000001</v>
      </c>
      <c r="O12" s="289">
        <v>1.4811000000000001</v>
      </c>
      <c r="P12" s="289">
        <v>1.4811000000000001</v>
      </c>
      <c r="Q12" s="289">
        <v>1.4711000000000001</v>
      </c>
      <c r="R12" s="289">
        <v>1.4811000000000001</v>
      </c>
      <c r="S12" s="289">
        <v>1.4511000000000001</v>
      </c>
      <c r="T12" s="289">
        <v>1.4212</v>
      </c>
      <c r="U12" s="289">
        <v>1.4312</v>
      </c>
      <c r="V12" s="289">
        <v>1.4111</v>
      </c>
      <c r="W12" s="289">
        <v>1.4212</v>
      </c>
      <c r="X12" s="289">
        <v>1.4311</v>
      </c>
      <c r="Y12" s="289">
        <v>1.4312</v>
      </c>
      <c r="Z12" s="289">
        <v>1.4212</v>
      </c>
      <c r="AA12" s="289">
        <v>1.3911</v>
      </c>
      <c r="AB12" s="289">
        <v>1.3812</v>
      </c>
      <c r="AC12" s="289">
        <v>1.3812</v>
      </c>
      <c r="AD12" s="289">
        <v>1.3812</v>
      </c>
      <c r="AE12" s="289">
        <v>1.3711</v>
      </c>
      <c r="AF12" s="289">
        <v>1.3711</v>
      </c>
      <c r="AG12" s="289">
        <v>1.3811</v>
      </c>
      <c r="AH12" s="289">
        <v>1.3811</v>
      </c>
      <c r="AI12" s="289">
        <v>1.3811</v>
      </c>
      <c r="AJ12" s="289">
        <v>1.3811</v>
      </c>
      <c r="AK12" s="289">
        <v>1.3761000000000001</v>
      </c>
      <c r="AL12" s="289">
        <v>1.3911</v>
      </c>
      <c r="AM12" s="289">
        <v>1.3811</v>
      </c>
      <c r="AN12" s="289">
        <v>1.3911</v>
      </c>
      <c r="AO12" s="289">
        <v>1.3811</v>
      </c>
      <c r="AP12" s="289">
        <v>1.3861000000000001</v>
      </c>
      <c r="AQ12" s="289">
        <v>1.3911</v>
      </c>
      <c r="AR12" s="289">
        <v>1.3911</v>
      </c>
      <c r="AS12" s="289">
        <v>1.4011</v>
      </c>
      <c r="AT12" s="289">
        <v>1.4111</v>
      </c>
      <c r="AU12" s="289">
        <v>1.4211</v>
      </c>
      <c r="AV12" s="289">
        <v>1.4111</v>
      </c>
      <c r="AW12" s="289">
        <v>1.4411</v>
      </c>
      <c r="AX12" s="289">
        <v>1.4411593567000001</v>
      </c>
      <c r="AY12" s="289">
        <v>1.4311279275</v>
      </c>
      <c r="AZ12" s="899">
        <v>1.4511500949</v>
      </c>
      <c r="BA12" s="355" t="s">
        <v>1585</v>
      </c>
      <c r="BB12" s="355" t="s">
        <v>1585</v>
      </c>
      <c r="BC12" s="355" t="s">
        <v>1585</v>
      </c>
      <c r="BD12" s="355" t="s">
        <v>1585</v>
      </c>
      <c r="BE12" s="355" t="s">
        <v>1585</v>
      </c>
      <c r="BF12" s="355" t="s">
        <v>1585</v>
      </c>
      <c r="BG12" s="355" t="s">
        <v>1585</v>
      </c>
      <c r="BH12" s="355" t="s">
        <v>1585</v>
      </c>
      <c r="BI12" s="355" t="s">
        <v>1585</v>
      </c>
      <c r="BJ12" s="355" t="s">
        <v>1585</v>
      </c>
      <c r="BK12" s="355" t="s">
        <v>1585</v>
      </c>
      <c r="BL12" s="355" t="s">
        <v>1585</v>
      </c>
      <c r="BM12" s="355" t="s">
        <v>1585</v>
      </c>
      <c r="BN12" s="355" t="s">
        <v>1585</v>
      </c>
      <c r="BO12" s="355" t="s">
        <v>1585</v>
      </c>
      <c r="BP12" s="355" t="s">
        <v>1585</v>
      </c>
      <c r="BQ12" s="355" t="s">
        <v>1585</v>
      </c>
      <c r="BR12" s="355" t="s">
        <v>1585</v>
      </c>
      <c r="BS12" s="355" t="s">
        <v>1585</v>
      </c>
      <c r="BT12" s="355" t="s">
        <v>1585</v>
      </c>
      <c r="BU12" s="355" t="s">
        <v>1585</v>
      </c>
      <c r="BV12" s="355" t="s">
        <v>1585</v>
      </c>
      <c r="BW12" s="195"/>
    </row>
    <row r="13" spans="1:75" ht="11.1" customHeight="1" x14ac:dyDescent="0.2">
      <c r="A13" s="323" t="s">
        <v>839</v>
      </c>
      <c r="B13" s="393" t="s">
        <v>970</v>
      </c>
      <c r="C13" s="289">
        <v>0.27779999999999999</v>
      </c>
      <c r="D13" s="289">
        <v>0.2878</v>
      </c>
      <c r="E13" s="289">
        <v>0.26779999999999998</v>
      </c>
      <c r="F13" s="289">
        <v>0.27779999999999999</v>
      </c>
      <c r="G13" s="289">
        <v>0.2878</v>
      </c>
      <c r="H13" s="289">
        <v>0.29780000000000001</v>
      </c>
      <c r="I13" s="289">
        <v>0.27779999999999999</v>
      </c>
      <c r="J13" s="289">
        <v>0.2878</v>
      </c>
      <c r="K13" s="289">
        <v>0.29780000000000001</v>
      </c>
      <c r="L13" s="289">
        <v>0.27779999999999999</v>
      </c>
      <c r="M13" s="289">
        <v>0.25779999999999997</v>
      </c>
      <c r="N13" s="289">
        <v>0.25779999999999997</v>
      </c>
      <c r="O13" s="289">
        <v>0.26779999999999998</v>
      </c>
      <c r="P13" s="289">
        <v>0.2878</v>
      </c>
      <c r="Q13" s="289">
        <v>0.26779999999999998</v>
      </c>
      <c r="R13" s="289">
        <v>0.26779999999999998</v>
      </c>
      <c r="S13" s="289">
        <v>0.25779999999999997</v>
      </c>
      <c r="T13" s="289">
        <v>0.25779999999999997</v>
      </c>
      <c r="U13" s="289">
        <v>0.26779999999999998</v>
      </c>
      <c r="V13" s="289">
        <v>0.25779999999999997</v>
      </c>
      <c r="W13" s="289">
        <v>0.26779999999999998</v>
      </c>
      <c r="X13" s="289">
        <v>0.26779999999999998</v>
      </c>
      <c r="Y13" s="289">
        <v>0.27779999999999999</v>
      </c>
      <c r="Z13" s="289">
        <v>0.25779999999999997</v>
      </c>
      <c r="AA13" s="289">
        <v>0.26079999999999998</v>
      </c>
      <c r="AB13" s="289">
        <v>0.25080000000000002</v>
      </c>
      <c r="AC13" s="289">
        <v>0.26079999999999998</v>
      </c>
      <c r="AD13" s="289">
        <v>0.27079999999999999</v>
      </c>
      <c r="AE13" s="289">
        <v>0.26079999999999998</v>
      </c>
      <c r="AF13" s="289">
        <v>0.26079999999999998</v>
      </c>
      <c r="AG13" s="289">
        <v>0.25080000000000002</v>
      </c>
      <c r="AH13" s="289">
        <v>0.26079999999999998</v>
      </c>
      <c r="AI13" s="289">
        <v>0.25080000000000002</v>
      </c>
      <c r="AJ13" s="289">
        <v>0.25080000000000002</v>
      </c>
      <c r="AK13" s="289">
        <v>0.23080000000000001</v>
      </c>
      <c r="AL13" s="289">
        <v>0.24979999999999999</v>
      </c>
      <c r="AM13" s="289">
        <v>0.24990000000000001</v>
      </c>
      <c r="AN13" s="289">
        <v>0.24979999999999999</v>
      </c>
      <c r="AO13" s="289">
        <v>0.2399</v>
      </c>
      <c r="AP13" s="289">
        <v>0.23980000000000001</v>
      </c>
      <c r="AQ13" s="289">
        <v>0.2298</v>
      </c>
      <c r="AR13" s="289">
        <v>0.23980000000000001</v>
      </c>
      <c r="AS13" s="289">
        <v>0.24979999999999999</v>
      </c>
      <c r="AT13" s="289">
        <v>0.23980000000000001</v>
      </c>
      <c r="AU13" s="289">
        <v>0.25979999999999998</v>
      </c>
      <c r="AV13" s="289">
        <v>0.26979999999999998</v>
      </c>
      <c r="AW13" s="289">
        <v>0.25979999999999998</v>
      </c>
      <c r="AX13" s="289">
        <v>0.26079832319000001</v>
      </c>
      <c r="AY13" s="289">
        <v>0.25280393130000001</v>
      </c>
      <c r="AZ13" s="899">
        <v>0.26279998916000002</v>
      </c>
      <c r="BA13" s="355" t="s">
        <v>1585</v>
      </c>
      <c r="BB13" s="355" t="s">
        <v>1585</v>
      </c>
      <c r="BC13" s="355" t="s">
        <v>1585</v>
      </c>
      <c r="BD13" s="355" t="s">
        <v>1585</v>
      </c>
      <c r="BE13" s="355" t="s">
        <v>1585</v>
      </c>
      <c r="BF13" s="355" t="s">
        <v>1585</v>
      </c>
      <c r="BG13" s="355" t="s">
        <v>1585</v>
      </c>
      <c r="BH13" s="355" t="s">
        <v>1585</v>
      </c>
      <c r="BI13" s="355" t="s">
        <v>1585</v>
      </c>
      <c r="BJ13" s="355" t="s">
        <v>1585</v>
      </c>
      <c r="BK13" s="355" t="s">
        <v>1585</v>
      </c>
      <c r="BL13" s="355" t="s">
        <v>1585</v>
      </c>
      <c r="BM13" s="355" t="s">
        <v>1585</v>
      </c>
      <c r="BN13" s="355" t="s">
        <v>1585</v>
      </c>
      <c r="BO13" s="355" t="s">
        <v>1585</v>
      </c>
      <c r="BP13" s="355" t="s">
        <v>1585</v>
      </c>
      <c r="BQ13" s="355" t="s">
        <v>1585</v>
      </c>
      <c r="BR13" s="355" t="s">
        <v>1585</v>
      </c>
      <c r="BS13" s="355" t="s">
        <v>1585</v>
      </c>
      <c r="BT13" s="355" t="s">
        <v>1585</v>
      </c>
      <c r="BU13" s="355" t="s">
        <v>1585</v>
      </c>
      <c r="BV13" s="355" t="s">
        <v>1585</v>
      </c>
      <c r="BW13" s="195"/>
    </row>
    <row r="14" spans="1:75" ht="11.1" customHeight="1" x14ac:dyDescent="0.2">
      <c r="A14" s="323" t="s">
        <v>840</v>
      </c>
      <c r="B14" s="393" t="s">
        <v>971</v>
      </c>
      <c r="C14" s="289">
        <v>0.14299999999999999</v>
      </c>
      <c r="D14" s="289">
        <v>0.13300000000000001</v>
      </c>
      <c r="E14" s="289">
        <v>0.13300000000000001</v>
      </c>
      <c r="F14" s="289">
        <v>0.13300000000000001</v>
      </c>
      <c r="G14" s="289">
        <v>0.13300000000000001</v>
      </c>
      <c r="H14" s="289">
        <v>0.13300000000000001</v>
      </c>
      <c r="I14" s="289">
        <v>0.14299999999999999</v>
      </c>
      <c r="J14" s="289">
        <v>0.123</v>
      </c>
      <c r="K14" s="289">
        <v>0.14299999999999999</v>
      </c>
      <c r="L14" s="289">
        <v>0.11799999999999999</v>
      </c>
      <c r="M14" s="289">
        <v>0.10299999999999999</v>
      </c>
      <c r="N14" s="289">
        <v>0.10299999999999999</v>
      </c>
      <c r="O14" s="289">
        <v>9.7500000000000003E-2</v>
      </c>
      <c r="P14" s="289">
        <v>0.1021</v>
      </c>
      <c r="Q14" s="289">
        <v>9.6699999999999994E-2</v>
      </c>
      <c r="R14" s="289">
        <v>0.1013</v>
      </c>
      <c r="S14" s="289">
        <v>9.5899999999999999E-2</v>
      </c>
      <c r="T14" s="289">
        <v>0.1055</v>
      </c>
      <c r="U14" s="289">
        <v>0.1002</v>
      </c>
      <c r="V14" s="289">
        <v>0.1048</v>
      </c>
      <c r="W14" s="289">
        <v>8.9399999999999993E-2</v>
      </c>
      <c r="X14" s="289">
        <v>9.9099999999999994E-2</v>
      </c>
      <c r="Y14" s="289">
        <v>8.8700000000000001E-2</v>
      </c>
      <c r="Z14" s="289">
        <v>8.8300000000000003E-2</v>
      </c>
      <c r="AA14" s="289">
        <v>9.8299999999999998E-2</v>
      </c>
      <c r="AB14" s="289">
        <v>8.8200000000000001E-2</v>
      </c>
      <c r="AC14" s="289">
        <v>9.8100000000000007E-2</v>
      </c>
      <c r="AD14" s="289">
        <v>8.7999999999999995E-2</v>
      </c>
      <c r="AE14" s="289">
        <v>9.8000000000000004E-2</v>
      </c>
      <c r="AF14" s="289">
        <v>8.7900000000000006E-2</v>
      </c>
      <c r="AG14" s="289">
        <v>9.7900000000000001E-2</v>
      </c>
      <c r="AH14" s="289">
        <v>9.7799999999999998E-2</v>
      </c>
      <c r="AI14" s="289">
        <v>9.7699999999999995E-2</v>
      </c>
      <c r="AJ14" s="289">
        <v>8.7599999999999997E-2</v>
      </c>
      <c r="AK14" s="289">
        <v>9.7600000000000006E-2</v>
      </c>
      <c r="AL14" s="289">
        <v>0.1075</v>
      </c>
      <c r="AM14" s="289">
        <v>8.6999999999999994E-2</v>
      </c>
      <c r="AN14" s="289">
        <v>9.6500000000000002E-2</v>
      </c>
      <c r="AO14" s="289">
        <v>9.6000000000000002E-2</v>
      </c>
      <c r="AP14" s="289">
        <v>8.5500000000000007E-2</v>
      </c>
      <c r="AQ14" s="289">
        <v>9.5000000000000001E-2</v>
      </c>
      <c r="AR14" s="289">
        <v>8.4500000000000006E-2</v>
      </c>
      <c r="AS14" s="289">
        <v>8.4099999999999994E-2</v>
      </c>
      <c r="AT14" s="289">
        <v>8.3599999999999994E-2</v>
      </c>
      <c r="AU14" s="289">
        <v>7.3099999999999998E-2</v>
      </c>
      <c r="AV14" s="289">
        <v>8.2699999999999996E-2</v>
      </c>
      <c r="AW14" s="289">
        <v>7.22E-2</v>
      </c>
      <c r="AX14" s="289">
        <v>7.1866538346E-2</v>
      </c>
      <c r="AY14" s="289">
        <v>8.1394724466999996E-2</v>
      </c>
      <c r="AZ14" s="899">
        <v>8.0929896234000001E-2</v>
      </c>
      <c r="BA14" s="355" t="s">
        <v>1585</v>
      </c>
      <c r="BB14" s="355" t="s">
        <v>1585</v>
      </c>
      <c r="BC14" s="355" t="s">
        <v>1585</v>
      </c>
      <c r="BD14" s="355" t="s">
        <v>1585</v>
      </c>
      <c r="BE14" s="355" t="s">
        <v>1585</v>
      </c>
      <c r="BF14" s="355" t="s">
        <v>1585</v>
      </c>
      <c r="BG14" s="355" t="s">
        <v>1585</v>
      </c>
      <c r="BH14" s="355" t="s">
        <v>1585</v>
      </c>
      <c r="BI14" s="355" t="s">
        <v>1585</v>
      </c>
      <c r="BJ14" s="355" t="s">
        <v>1585</v>
      </c>
      <c r="BK14" s="355" t="s">
        <v>1585</v>
      </c>
      <c r="BL14" s="355" t="s">
        <v>1585</v>
      </c>
      <c r="BM14" s="355" t="s">
        <v>1585</v>
      </c>
      <c r="BN14" s="355" t="s">
        <v>1585</v>
      </c>
      <c r="BO14" s="355" t="s">
        <v>1585</v>
      </c>
      <c r="BP14" s="355" t="s">
        <v>1585</v>
      </c>
      <c r="BQ14" s="355" t="s">
        <v>1585</v>
      </c>
      <c r="BR14" s="355" t="s">
        <v>1585</v>
      </c>
      <c r="BS14" s="355" t="s">
        <v>1585</v>
      </c>
      <c r="BT14" s="355" t="s">
        <v>1585</v>
      </c>
      <c r="BU14" s="355" t="s">
        <v>1585</v>
      </c>
      <c r="BV14" s="355" t="s">
        <v>1585</v>
      </c>
      <c r="BW14" s="195"/>
    </row>
    <row r="15" spans="1:75" ht="11.1" customHeight="1" x14ac:dyDescent="0.2">
      <c r="A15" s="323" t="s">
        <v>841</v>
      </c>
      <c r="B15" s="393" t="s">
        <v>972</v>
      </c>
      <c r="C15" s="289">
        <v>0.1797</v>
      </c>
      <c r="D15" s="289">
        <v>0.18970000000000001</v>
      </c>
      <c r="E15" s="289">
        <v>0.18970000000000001</v>
      </c>
      <c r="F15" s="289">
        <v>0.19969999999999999</v>
      </c>
      <c r="G15" s="289">
        <v>0.1797</v>
      </c>
      <c r="H15" s="289">
        <v>0.18970000000000001</v>
      </c>
      <c r="I15" s="289">
        <v>0.19969999999999999</v>
      </c>
      <c r="J15" s="289">
        <v>0.18970000000000001</v>
      </c>
      <c r="K15" s="289">
        <v>0.2097</v>
      </c>
      <c r="L15" s="289">
        <v>0.21970000000000001</v>
      </c>
      <c r="M15" s="289">
        <v>0.2097</v>
      </c>
      <c r="N15" s="289">
        <v>0.18970000000000001</v>
      </c>
      <c r="O15" s="289">
        <v>0.19969999999999999</v>
      </c>
      <c r="P15" s="289">
        <v>0.18970000000000001</v>
      </c>
      <c r="Q15" s="289">
        <v>0.19969999999999999</v>
      </c>
      <c r="R15" s="289">
        <v>0.2097</v>
      </c>
      <c r="S15" s="289">
        <v>0.2097</v>
      </c>
      <c r="T15" s="289">
        <v>0.19969999999999999</v>
      </c>
      <c r="U15" s="289">
        <v>0.2097</v>
      </c>
      <c r="V15" s="289">
        <v>0.19969999999999999</v>
      </c>
      <c r="W15" s="289">
        <v>0.19969999999999999</v>
      </c>
      <c r="X15" s="289">
        <v>0.19969999999999999</v>
      </c>
      <c r="Y15" s="289">
        <v>0.2097</v>
      </c>
      <c r="Z15" s="289">
        <v>0.21970000000000001</v>
      </c>
      <c r="AA15" s="289">
        <v>0.2097</v>
      </c>
      <c r="AB15" s="289">
        <v>0.2097</v>
      </c>
      <c r="AC15" s="289">
        <v>0.21970000000000001</v>
      </c>
      <c r="AD15" s="289">
        <v>0.2097</v>
      </c>
      <c r="AE15" s="289">
        <v>0.21970000000000001</v>
      </c>
      <c r="AF15" s="289">
        <v>0.21970000000000001</v>
      </c>
      <c r="AG15" s="289">
        <v>0.2097</v>
      </c>
      <c r="AH15" s="289">
        <v>0.2097</v>
      </c>
      <c r="AI15" s="289">
        <v>0.2097</v>
      </c>
      <c r="AJ15" s="289">
        <v>0.21970000000000001</v>
      </c>
      <c r="AK15" s="289">
        <v>0.21970000000000001</v>
      </c>
      <c r="AL15" s="289">
        <v>0.21970000000000001</v>
      </c>
      <c r="AM15" s="289">
        <v>0.23980000000000001</v>
      </c>
      <c r="AN15" s="289">
        <v>0.21970000000000001</v>
      </c>
      <c r="AO15" s="289">
        <v>0.23980000000000001</v>
      </c>
      <c r="AP15" s="289">
        <v>0.22969999999999999</v>
      </c>
      <c r="AQ15" s="289">
        <v>0.2397</v>
      </c>
      <c r="AR15" s="289">
        <v>0.24970000000000001</v>
      </c>
      <c r="AS15" s="289">
        <v>0.22969999999999999</v>
      </c>
      <c r="AT15" s="289">
        <v>0.2397</v>
      </c>
      <c r="AU15" s="289">
        <v>0.2397</v>
      </c>
      <c r="AV15" s="289">
        <v>0.24970000000000001</v>
      </c>
      <c r="AW15" s="289">
        <v>0.2397</v>
      </c>
      <c r="AX15" s="289">
        <v>0.24969072554999999</v>
      </c>
      <c r="AY15" s="289">
        <v>0.23969910973</v>
      </c>
      <c r="AZ15" s="899">
        <v>0.23969319624999999</v>
      </c>
      <c r="BA15" s="355" t="s">
        <v>1585</v>
      </c>
      <c r="BB15" s="355" t="s">
        <v>1585</v>
      </c>
      <c r="BC15" s="355" t="s">
        <v>1585</v>
      </c>
      <c r="BD15" s="355" t="s">
        <v>1585</v>
      </c>
      <c r="BE15" s="355" t="s">
        <v>1585</v>
      </c>
      <c r="BF15" s="355" t="s">
        <v>1585</v>
      </c>
      <c r="BG15" s="355" t="s">
        <v>1585</v>
      </c>
      <c r="BH15" s="355" t="s">
        <v>1585</v>
      </c>
      <c r="BI15" s="355" t="s">
        <v>1585</v>
      </c>
      <c r="BJ15" s="355" t="s">
        <v>1585</v>
      </c>
      <c r="BK15" s="355" t="s">
        <v>1585</v>
      </c>
      <c r="BL15" s="355" t="s">
        <v>1585</v>
      </c>
      <c r="BM15" s="355" t="s">
        <v>1585</v>
      </c>
      <c r="BN15" s="355" t="s">
        <v>1585</v>
      </c>
      <c r="BO15" s="355" t="s">
        <v>1585</v>
      </c>
      <c r="BP15" s="355" t="s">
        <v>1585</v>
      </c>
      <c r="BQ15" s="355" t="s">
        <v>1585</v>
      </c>
      <c r="BR15" s="355" t="s">
        <v>1585</v>
      </c>
      <c r="BS15" s="355" t="s">
        <v>1585</v>
      </c>
      <c r="BT15" s="355" t="s">
        <v>1585</v>
      </c>
      <c r="BU15" s="355" t="s">
        <v>1585</v>
      </c>
      <c r="BV15" s="355" t="s">
        <v>1585</v>
      </c>
      <c r="BW15" s="195"/>
    </row>
    <row r="16" spans="1:75" ht="11.1" customHeight="1" x14ac:dyDescent="0.2">
      <c r="A16" s="323" t="s">
        <v>842</v>
      </c>
      <c r="B16" s="393" t="s">
        <v>973</v>
      </c>
      <c r="C16" s="289">
        <v>3.6421000000000001</v>
      </c>
      <c r="D16" s="289">
        <v>3.6920999999999999</v>
      </c>
      <c r="E16" s="289">
        <v>3.7421000000000002</v>
      </c>
      <c r="F16" s="289">
        <v>3.7421000000000002</v>
      </c>
      <c r="G16" s="289">
        <v>3.6421000000000001</v>
      </c>
      <c r="H16" s="289">
        <v>3.6421000000000001</v>
      </c>
      <c r="I16" s="289">
        <v>3.6421000000000001</v>
      </c>
      <c r="J16" s="289">
        <v>3.6920999999999999</v>
      </c>
      <c r="K16" s="289">
        <v>3.6720999999999999</v>
      </c>
      <c r="L16" s="289">
        <v>3.6920999999999999</v>
      </c>
      <c r="M16" s="289">
        <v>3.7021000000000002</v>
      </c>
      <c r="N16" s="289">
        <v>3.6920999999999999</v>
      </c>
      <c r="O16" s="289">
        <v>3.6951000000000001</v>
      </c>
      <c r="P16" s="289">
        <v>3.7652999999999999</v>
      </c>
      <c r="Q16" s="289">
        <v>3.8452000000000002</v>
      </c>
      <c r="R16" s="289">
        <v>3.9152</v>
      </c>
      <c r="S16" s="289">
        <v>3.9851999999999999</v>
      </c>
      <c r="T16" s="289">
        <v>4.0202999999999998</v>
      </c>
      <c r="U16" s="289">
        <v>4.0903</v>
      </c>
      <c r="V16" s="289">
        <v>4.2702999999999998</v>
      </c>
      <c r="W16" s="289">
        <v>4.3403</v>
      </c>
      <c r="X16" s="289">
        <v>4.4101999999999997</v>
      </c>
      <c r="Y16" s="289">
        <v>4.5103</v>
      </c>
      <c r="Z16" s="289">
        <v>4.5603999999999996</v>
      </c>
      <c r="AA16" s="289">
        <v>4.5251999999999999</v>
      </c>
      <c r="AB16" s="289">
        <v>4.5354999999999999</v>
      </c>
      <c r="AC16" s="289">
        <v>4.5952999999999999</v>
      </c>
      <c r="AD16" s="289">
        <v>4.5803000000000003</v>
      </c>
      <c r="AE16" s="289">
        <v>4.5803000000000003</v>
      </c>
      <c r="AF16" s="289">
        <v>4.5803000000000003</v>
      </c>
      <c r="AG16" s="289">
        <v>4.62</v>
      </c>
      <c r="AH16" s="289">
        <v>4.6498999999999997</v>
      </c>
      <c r="AI16" s="289">
        <v>4.7202999999999999</v>
      </c>
      <c r="AJ16" s="289">
        <v>4.6703000000000001</v>
      </c>
      <c r="AK16" s="289">
        <v>4.7403000000000004</v>
      </c>
      <c r="AL16" s="289">
        <v>4.7202999999999999</v>
      </c>
      <c r="AM16" s="289">
        <v>4.7371999999999996</v>
      </c>
      <c r="AN16" s="289">
        <v>4.7872000000000003</v>
      </c>
      <c r="AO16" s="289">
        <v>4.6871999999999998</v>
      </c>
      <c r="AP16" s="289">
        <v>4.7371999999999996</v>
      </c>
      <c r="AQ16" s="289">
        <v>4.7872000000000003</v>
      </c>
      <c r="AR16" s="289">
        <v>4.5473999999999997</v>
      </c>
      <c r="AS16" s="289">
        <v>4.6874000000000002</v>
      </c>
      <c r="AT16" s="289">
        <v>4.6372999999999998</v>
      </c>
      <c r="AU16" s="289">
        <v>4.7173999999999996</v>
      </c>
      <c r="AV16" s="289">
        <v>4.7873000000000001</v>
      </c>
      <c r="AW16" s="289">
        <v>4.6872999999999996</v>
      </c>
      <c r="AX16" s="289">
        <v>4.7374721608000003</v>
      </c>
      <c r="AY16" s="289">
        <v>4.7072695966999998</v>
      </c>
      <c r="AZ16" s="899">
        <v>4.8074124680999999</v>
      </c>
      <c r="BA16" s="355" t="s">
        <v>1585</v>
      </c>
      <c r="BB16" s="355" t="s">
        <v>1585</v>
      </c>
      <c r="BC16" s="355" t="s">
        <v>1585</v>
      </c>
      <c r="BD16" s="355" t="s">
        <v>1585</v>
      </c>
      <c r="BE16" s="355" t="s">
        <v>1585</v>
      </c>
      <c r="BF16" s="355" t="s">
        <v>1585</v>
      </c>
      <c r="BG16" s="355" t="s">
        <v>1585</v>
      </c>
      <c r="BH16" s="355" t="s">
        <v>1585</v>
      </c>
      <c r="BI16" s="355" t="s">
        <v>1585</v>
      </c>
      <c r="BJ16" s="355" t="s">
        <v>1585</v>
      </c>
      <c r="BK16" s="355" t="s">
        <v>1585</v>
      </c>
      <c r="BL16" s="355" t="s">
        <v>1585</v>
      </c>
      <c r="BM16" s="355" t="s">
        <v>1585</v>
      </c>
      <c r="BN16" s="355" t="s">
        <v>1585</v>
      </c>
      <c r="BO16" s="355" t="s">
        <v>1585</v>
      </c>
      <c r="BP16" s="355" t="s">
        <v>1585</v>
      </c>
      <c r="BQ16" s="355" t="s">
        <v>1585</v>
      </c>
      <c r="BR16" s="355" t="s">
        <v>1585</v>
      </c>
      <c r="BS16" s="355" t="s">
        <v>1585</v>
      </c>
      <c r="BT16" s="355" t="s">
        <v>1585</v>
      </c>
      <c r="BU16" s="355" t="s">
        <v>1585</v>
      </c>
      <c r="BV16" s="355" t="s">
        <v>1585</v>
      </c>
      <c r="BW16" s="195"/>
    </row>
    <row r="17" spans="1:75" ht="11.1" customHeight="1" x14ac:dyDescent="0.2">
      <c r="A17" s="323" t="s">
        <v>843</v>
      </c>
      <c r="B17" s="393" t="s">
        <v>974</v>
      </c>
      <c r="C17" s="289">
        <v>4.3578000000000001</v>
      </c>
      <c r="D17" s="289">
        <v>4.4577999999999998</v>
      </c>
      <c r="E17" s="289">
        <v>4.4077999999999999</v>
      </c>
      <c r="F17" s="289">
        <v>4.5077999999999996</v>
      </c>
      <c r="G17" s="289">
        <v>4.5077999999999996</v>
      </c>
      <c r="H17" s="289">
        <v>4.5578000000000003</v>
      </c>
      <c r="I17" s="289">
        <v>4.6577999999999999</v>
      </c>
      <c r="J17" s="289">
        <v>4.6577999999999999</v>
      </c>
      <c r="K17" s="289">
        <v>4.6577999999999999</v>
      </c>
      <c r="L17" s="289">
        <v>4.6878000000000002</v>
      </c>
      <c r="M17" s="289">
        <v>4.5877999999999997</v>
      </c>
      <c r="N17" s="289">
        <v>4.5877999999999997</v>
      </c>
      <c r="O17" s="289">
        <v>4.5377999999999998</v>
      </c>
      <c r="P17" s="289">
        <v>4.5374999999999996</v>
      </c>
      <c r="Q17" s="289">
        <v>4.4875999999999996</v>
      </c>
      <c r="R17" s="289">
        <v>4.2777000000000003</v>
      </c>
      <c r="S17" s="289">
        <v>4.3075999999999999</v>
      </c>
      <c r="T17" s="289">
        <v>4.3174000000000001</v>
      </c>
      <c r="U17" s="289">
        <v>4.3875000000000002</v>
      </c>
      <c r="V17" s="289">
        <v>4.4675000000000002</v>
      </c>
      <c r="W17" s="289">
        <v>4.4573999999999998</v>
      </c>
      <c r="X17" s="289">
        <v>4.4775999999999998</v>
      </c>
      <c r="Y17" s="289">
        <v>4.4474999999999998</v>
      </c>
      <c r="Z17" s="289">
        <v>4.5273000000000003</v>
      </c>
      <c r="AA17" s="289">
        <v>4.5076000000000001</v>
      </c>
      <c r="AB17" s="289">
        <v>4.5171999999999999</v>
      </c>
      <c r="AC17" s="289">
        <v>4.5974000000000004</v>
      </c>
      <c r="AD17" s="289">
        <v>4.5873999999999997</v>
      </c>
      <c r="AE17" s="289">
        <v>4.5773999999999999</v>
      </c>
      <c r="AF17" s="289">
        <v>4.5473999999999997</v>
      </c>
      <c r="AG17" s="289">
        <v>4.6580000000000004</v>
      </c>
      <c r="AH17" s="289">
        <v>4.5781000000000001</v>
      </c>
      <c r="AI17" s="289">
        <v>4.4273999999999996</v>
      </c>
      <c r="AJ17" s="289">
        <v>4.3775000000000004</v>
      </c>
      <c r="AK17" s="289">
        <v>4.3574000000000002</v>
      </c>
      <c r="AL17" s="289">
        <v>4.3273999999999999</v>
      </c>
      <c r="AM17" s="289">
        <v>4.4436</v>
      </c>
      <c r="AN17" s="289">
        <v>4.4135</v>
      </c>
      <c r="AO17" s="289">
        <v>4.4935999999999998</v>
      </c>
      <c r="AP17" s="289">
        <v>4.4234999999999998</v>
      </c>
      <c r="AQ17" s="289">
        <v>4.4535</v>
      </c>
      <c r="AR17" s="289">
        <v>4.4631999999999996</v>
      </c>
      <c r="AS17" s="289">
        <v>4.4432999999999998</v>
      </c>
      <c r="AT17" s="289">
        <v>4.5434000000000001</v>
      </c>
      <c r="AU17" s="289">
        <v>4.5433000000000003</v>
      </c>
      <c r="AV17" s="289">
        <v>4.5434000000000001</v>
      </c>
      <c r="AW17" s="289">
        <v>4.4733999999999998</v>
      </c>
      <c r="AX17" s="289">
        <v>4.3744748750999998</v>
      </c>
      <c r="AY17" s="289">
        <v>4.4449775636000002</v>
      </c>
      <c r="AZ17" s="899">
        <v>4.4448806706999999</v>
      </c>
      <c r="BA17" s="355" t="s">
        <v>1585</v>
      </c>
      <c r="BB17" s="355" t="s">
        <v>1585</v>
      </c>
      <c r="BC17" s="355" t="s">
        <v>1585</v>
      </c>
      <c r="BD17" s="355" t="s">
        <v>1585</v>
      </c>
      <c r="BE17" s="355" t="s">
        <v>1585</v>
      </c>
      <c r="BF17" s="355" t="s">
        <v>1585</v>
      </c>
      <c r="BG17" s="355" t="s">
        <v>1585</v>
      </c>
      <c r="BH17" s="355" t="s">
        <v>1585</v>
      </c>
      <c r="BI17" s="355" t="s">
        <v>1585</v>
      </c>
      <c r="BJ17" s="355" t="s">
        <v>1585</v>
      </c>
      <c r="BK17" s="355" t="s">
        <v>1585</v>
      </c>
      <c r="BL17" s="355" t="s">
        <v>1585</v>
      </c>
      <c r="BM17" s="355" t="s">
        <v>1585</v>
      </c>
      <c r="BN17" s="355" t="s">
        <v>1585</v>
      </c>
      <c r="BO17" s="355" t="s">
        <v>1585</v>
      </c>
      <c r="BP17" s="355" t="s">
        <v>1585</v>
      </c>
      <c r="BQ17" s="355" t="s">
        <v>1585</v>
      </c>
      <c r="BR17" s="355" t="s">
        <v>1585</v>
      </c>
      <c r="BS17" s="355" t="s">
        <v>1585</v>
      </c>
      <c r="BT17" s="355" t="s">
        <v>1585</v>
      </c>
      <c r="BU17" s="355" t="s">
        <v>1585</v>
      </c>
      <c r="BV17" s="355" t="s">
        <v>1585</v>
      </c>
      <c r="BW17" s="195"/>
    </row>
    <row r="18" spans="1:75" ht="11.1" customHeight="1" x14ac:dyDescent="0.2">
      <c r="A18" s="323" t="s">
        <v>844</v>
      </c>
      <c r="B18" s="393" t="s">
        <v>975</v>
      </c>
      <c r="C18" s="289">
        <v>2.8923999999999999</v>
      </c>
      <c r="D18" s="289">
        <v>2.9224000000000001</v>
      </c>
      <c r="E18" s="289">
        <v>2.9523999999999999</v>
      </c>
      <c r="F18" s="289">
        <v>2.9723999999999999</v>
      </c>
      <c r="G18" s="289">
        <v>3.0093000000000001</v>
      </c>
      <c r="H18" s="289">
        <v>3.0369999999999999</v>
      </c>
      <c r="I18" s="289">
        <v>3.0893000000000002</v>
      </c>
      <c r="J18" s="289">
        <v>3.1307</v>
      </c>
      <c r="K18" s="289">
        <v>3.1406999999999998</v>
      </c>
      <c r="L18" s="289">
        <v>3.1206999999999998</v>
      </c>
      <c r="M18" s="289">
        <v>3.0207000000000002</v>
      </c>
      <c r="N18" s="289">
        <v>2.9706999999999999</v>
      </c>
      <c r="O18" s="289">
        <v>3.0124</v>
      </c>
      <c r="P18" s="289">
        <v>2.9923000000000002</v>
      </c>
      <c r="Q18" s="289">
        <v>2.9824000000000002</v>
      </c>
      <c r="R18" s="289">
        <v>2.9424000000000001</v>
      </c>
      <c r="S18" s="289">
        <v>2.8847</v>
      </c>
      <c r="T18" s="289">
        <v>2.8868999999999998</v>
      </c>
      <c r="U18" s="289">
        <v>2.8692000000000002</v>
      </c>
      <c r="V18" s="289">
        <v>2.8605999999999998</v>
      </c>
      <c r="W18" s="289">
        <v>2.9005999999999998</v>
      </c>
      <c r="X18" s="289">
        <v>2.8407</v>
      </c>
      <c r="Y18" s="289">
        <v>2.8706</v>
      </c>
      <c r="Z18" s="289">
        <v>2.8405999999999998</v>
      </c>
      <c r="AA18" s="289">
        <v>2.7624</v>
      </c>
      <c r="AB18" s="289">
        <v>2.7623000000000002</v>
      </c>
      <c r="AC18" s="289">
        <v>2.7923</v>
      </c>
      <c r="AD18" s="289">
        <v>2.8123</v>
      </c>
      <c r="AE18" s="289">
        <v>2.8146</v>
      </c>
      <c r="AF18" s="289">
        <v>2.7968999999999999</v>
      </c>
      <c r="AG18" s="289">
        <v>2.7593999999999999</v>
      </c>
      <c r="AH18" s="289">
        <v>2.7608000000000001</v>
      </c>
      <c r="AI18" s="289">
        <v>2.7707000000000002</v>
      </c>
      <c r="AJ18" s="289">
        <v>2.7707000000000002</v>
      </c>
      <c r="AK18" s="289">
        <v>2.7406999999999999</v>
      </c>
      <c r="AL18" s="289">
        <v>2.7706</v>
      </c>
      <c r="AM18" s="289">
        <v>2.7115</v>
      </c>
      <c r="AN18" s="289">
        <v>2.7214999999999998</v>
      </c>
      <c r="AO18" s="289">
        <v>2.7414999999999998</v>
      </c>
      <c r="AP18" s="289">
        <v>2.7515000000000001</v>
      </c>
      <c r="AQ18" s="289">
        <v>2.7814999999999999</v>
      </c>
      <c r="AR18" s="289">
        <v>2.7913999999999999</v>
      </c>
      <c r="AS18" s="289">
        <v>2.7713999999999999</v>
      </c>
      <c r="AT18" s="289">
        <v>2.7414999999999998</v>
      </c>
      <c r="AU18" s="289">
        <v>2.8414000000000001</v>
      </c>
      <c r="AV18" s="289">
        <v>2.7965</v>
      </c>
      <c r="AW18" s="289">
        <v>2.8365</v>
      </c>
      <c r="AX18" s="289">
        <v>2.9049740108000002</v>
      </c>
      <c r="AY18" s="289">
        <v>2.8753981831000002</v>
      </c>
      <c r="AZ18" s="899">
        <v>2.8853468096000001</v>
      </c>
      <c r="BA18" s="355" t="s">
        <v>1585</v>
      </c>
      <c r="BB18" s="355" t="s">
        <v>1585</v>
      </c>
      <c r="BC18" s="355" t="s">
        <v>1585</v>
      </c>
      <c r="BD18" s="355" t="s">
        <v>1585</v>
      </c>
      <c r="BE18" s="355" t="s">
        <v>1585</v>
      </c>
      <c r="BF18" s="355" t="s">
        <v>1585</v>
      </c>
      <c r="BG18" s="355" t="s">
        <v>1585</v>
      </c>
      <c r="BH18" s="355" t="s">
        <v>1585</v>
      </c>
      <c r="BI18" s="355" t="s">
        <v>1585</v>
      </c>
      <c r="BJ18" s="355" t="s">
        <v>1585</v>
      </c>
      <c r="BK18" s="355" t="s">
        <v>1585</v>
      </c>
      <c r="BL18" s="355" t="s">
        <v>1585</v>
      </c>
      <c r="BM18" s="355" t="s">
        <v>1585</v>
      </c>
      <c r="BN18" s="355" t="s">
        <v>1585</v>
      </c>
      <c r="BO18" s="355" t="s">
        <v>1585</v>
      </c>
      <c r="BP18" s="355" t="s">
        <v>1585</v>
      </c>
      <c r="BQ18" s="355" t="s">
        <v>1585</v>
      </c>
      <c r="BR18" s="355" t="s">
        <v>1585</v>
      </c>
      <c r="BS18" s="355" t="s">
        <v>1585</v>
      </c>
      <c r="BT18" s="355" t="s">
        <v>1585</v>
      </c>
      <c r="BU18" s="355" t="s">
        <v>1585</v>
      </c>
      <c r="BV18" s="355" t="s">
        <v>1585</v>
      </c>
      <c r="BW18" s="195"/>
    </row>
    <row r="19" spans="1:75" ht="11.1" customHeight="1" x14ac:dyDescent="0.2">
      <c r="A19" s="323" t="s">
        <v>845</v>
      </c>
      <c r="B19" s="393" t="s">
        <v>976</v>
      </c>
      <c r="C19" s="289">
        <v>1.077</v>
      </c>
      <c r="D19" s="289">
        <v>1.2270000000000001</v>
      </c>
      <c r="E19" s="289">
        <v>1.177</v>
      </c>
      <c r="F19" s="289">
        <v>1.0069999999999999</v>
      </c>
      <c r="G19" s="289">
        <v>0.82699999999999996</v>
      </c>
      <c r="H19" s="289">
        <v>0.747</v>
      </c>
      <c r="I19" s="289">
        <v>0.69699999999999995</v>
      </c>
      <c r="J19" s="289">
        <v>1.2170000000000001</v>
      </c>
      <c r="K19" s="289">
        <v>1.2470000000000001</v>
      </c>
      <c r="L19" s="289">
        <v>1.2569999999999999</v>
      </c>
      <c r="M19" s="289">
        <v>1.2070000000000001</v>
      </c>
      <c r="N19" s="289">
        <v>1.2470000000000001</v>
      </c>
      <c r="O19" s="289">
        <v>1.2270000000000001</v>
      </c>
      <c r="P19" s="289">
        <v>1.2569999999999999</v>
      </c>
      <c r="Q19" s="289">
        <v>1.2370000000000001</v>
      </c>
      <c r="R19" s="289">
        <v>1.2370000000000001</v>
      </c>
      <c r="S19" s="289">
        <v>1.1890000000000001</v>
      </c>
      <c r="T19" s="289">
        <v>1.2470000000000001</v>
      </c>
      <c r="U19" s="289">
        <v>1.2270000000000001</v>
      </c>
      <c r="V19" s="289">
        <v>1.2569999999999999</v>
      </c>
      <c r="W19" s="289">
        <v>1.2569999999999999</v>
      </c>
      <c r="X19" s="289">
        <v>1.2470000000000001</v>
      </c>
      <c r="Y19" s="289">
        <v>1.2869999999999999</v>
      </c>
      <c r="Z19" s="289">
        <v>1.2668999999999999</v>
      </c>
      <c r="AA19" s="289">
        <v>1.117</v>
      </c>
      <c r="AB19" s="289">
        <v>1.2369000000000001</v>
      </c>
      <c r="AC19" s="289">
        <v>1.2370000000000001</v>
      </c>
      <c r="AD19" s="289">
        <v>1.2769999999999999</v>
      </c>
      <c r="AE19" s="289">
        <v>1.2769999999999999</v>
      </c>
      <c r="AF19" s="289">
        <v>1.2969999999999999</v>
      </c>
      <c r="AG19" s="289">
        <v>1.2669999999999999</v>
      </c>
      <c r="AH19" s="289">
        <v>1.0169999999999999</v>
      </c>
      <c r="AI19" s="289">
        <v>0.66700000000000004</v>
      </c>
      <c r="AJ19" s="289">
        <v>1.167</v>
      </c>
      <c r="AK19" s="289">
        <v>1.2769999999999999</v>
      </c>
      <c r="AL19" s="289">
        <v>1.347</v>
      </c>
      <c r="AM19" s="289">
        <v>1.327</v>
      </c>
      <c r="AN19" s="289">
        <v>1.367</v>
      </c>
      <c r="AO19" s="289">
        <v>1.337</v>
      </c>
      <c r="AP19" s="289">
        <v>1.377</v>
      </c>
      <c r="AQ19" s="289">
        <v>1.407</v>
      </c>
      <c r="AR19" s="289">
        <v>1.387</v>
      </c>
      <c r="AS19" s="289">
        <v>1.407</v>
      </c>
      <c r="AT19" s="289">
        <v>1.357</v>
      </c>
      <c r="AU19" s="289">
        <v>1.417</v>
      </c>
      <c r="AV19" s="289">
        <v>1.377</v>
      </c>
      <c r="AW19" s="289">
        <v>1.377</v>
      </c>
      <c r="AX19" s="289">
        <v>1.4469609166999999</v>
      </c>
      <c r="AY19" s="289">
        <v>1.3969890854</v>
      </c>
      <c r="AZ19" s="899">
        <v>1.3969692175999999</v>
      </c>
      <c r="BA19" s="355" t="s">
        <v>1585</v>
      </c>
      <c r="BB19" s="355" t="s">
        <v>1585</v>
      </c>
      <c r="BC19" s="355" t="s">
        <v>1585</v>
      </c>
      <c r="BD19" s="355" t="s">
        <v>1585</v>
      </c>
      <c r="BE19" s="355" t="s">
        <v>1585</v>
      </c>
      <c r="BF19" s="355" t="s">
        <v>1585</v>
      </c>
      <c r="BG19" s="355" t="s">
        <v>1585</v>
      </c>
      <c r="BH19" s="355" t="s">
        <v>1585</v>
      </c>
      <c r="BI19" s="355" t="s">
        <v>1585</v>
      </c>
      <c r="BJ19" s="355" t="s">
        <v>1585</v>
      </c>
      <c r="BK19" s="355" t="s">
        <v>1585</v>
      </c>
      <c r="BL19" s="355" t="s">
        <v>1585</v>
      </c>
      <c r="BM19" s="355" t="s">
        <v>1585</v>
      </c>
      <c r="BN19" s="355" t="s">
        <v>1585</v>
      </c>
      <c r="BO19" s="355" t="s">
        <v>1585</v>
      </c>
      <c r="BP19" s="355" t="s">
        <v>1585</v>
      </c>
      <c r="BQ19" s="355" t="s">
        <v>1585</v>
      </c>
      <c r="BR19" s="355" t="s">
        <v>1585</v>
      </c>
      <c r="BS19" s="355" t="s">
        <v>1585</v>
      </c>
      <c r="BT19" s="355" t="s">
        <v>1585</v>
      </c>
      <c r="BU19" s="355" t="s">
        <v>1585</v>
      </c>
      <c r="BV19" s="355" t="s">
        <v>1585</v>
      </c>
      <c r="BW19" s="195"/>
    </row>
    <row r="20" spans="1:75" ht="11.1" customHeight="1" x14ac:dyDescent="0.2">
      <c r="A20" s="323" t="s">
        <v>846</v>
      </c>
      <c r="B20" s="393" t="s">
        <v>977</v>
      </c>
      <c r="C20" s="289">
        <v>1.5669999999999999</v>
      </c>
      <c r="D20" s="289">
        <v>1.5999000000000001</v>
      </c>
      <c r="E20" s="289">
        <v>1.4927999999999999</v>
      </c>
      <c r="F20" s="289">
        <v>1.4781</v>
      </c>
      <c r="G20" s="289">
        <v>1.3244</v>
      </c>
      <c r="H20" s="289">
        <v>1.3468</v>
      </c>
      <c r="I20" s="289">
        <v>1.2948</v>
      </c>
      <c r="J20" s="289">
        <v>1.1803999999999999</v>
      </c>
      <c r="K20" s="289">
        <v>1.2321</v>
      </c>
      <c r="L20" s="289">
        <v>1.266</v>
      </c>
      <c r="M20" s="289">
        <v>1.3261000000000001</v>
      </c>
      <c r="N20" s="289">
        <v>1.3488</v>
      </c>
      <c r="O20" s="289">
        <v>1.4623999999999999</v>
      </c>
      <c r="P20" s="289">
        <v>1.5250999999999999</v>
      </c>
      <c r="Q20" s="289">
        <v>1.5107999999999999</v>
      </c>
      <c r="R20" s="289">
        <v>1.3482000000000001</v>
      </c>
      <c r="S20" s="289">
        <v>1.5482</v>
      </c>
      <c r="T20" s="289">
        <v>1.5383</v>
      </c>
      <c r="U20" s="289">
        <v>1.4182999999999999</v>
      </c>
      <c r="V20" s="289">
        <v>1.4883</v>
      </c>
      <c r="W20" s="289">
        <v>1.5783</v>
      </c>
      <c r="X20" s="289">
        <v>1.5982000000000001</v>
      </c>
      <c r="Y20" s="289">
        <v>1.5383</v>
      </c>
      <c r="Z20" s="289">
        <v>1.6483000000000001</v>
      </c>
      <c r="AA20" s="289">
        <v>1.5771999999999999</v>
      </c>
      <c r="AB20" s="289">
        <v>1.5465</v>
      </c>
      <c r="AC20" s="289">
        <v>1.5754999999999999</v>
      </c>
      <c r="AD20" s="289">
        <v>1.4944999999999999</v>
      </c>
      <c r="AE20" s="289">
        <v>1.5336000000000001</v>
      </c>
      <c r="AF20" s="289">
        <v>1.5327</v>
      </c>
      <c r="AG20" s="289">
        <v>1.5814999999999999</v>
      </c>
      <c r="AH20" s="289">
        <v>1.6406000000000001</v>
      </c>
      <c r="AI20" s="289">
        <v>1.5398000000000001</v>
      </c>
      <c r="AJ20" s="289">
        <v>1.5488</v>
      </c>
      <c r="AK20" s="289">
        <v>1.548</v>
      </c>
      <c r="AL20" s="289">
        <v>1.627</v>
      </c>
      <c r="AM20" s="289">
        <v>1.6045</v>
      </c>
      <c r="AN20" s="289">
        <v>1.6519999999999999</v>
      </c>
      <c r="AO20" s="289">
        <v>1.6694</v>
      </c>
      <c r="AP20" s="289">
        <v>1.6469</v>
      </c>
      <c r="AQ20" s="289">
        <v>1.6843999999999999</v>
      </c>
      <c r="AR20" s="289">
        <v>1.712</v>
      </c>
      <c r="AS20" s="289">
        <v>1.6794</v>
      </c>
      <c r="AT20" s="289">
        <v>1.7568999999999999</v>
      </c>
      <c r="AU20" s="289">
        <v>1.7343999999999999</v>
      </c>
      <c r="AV20" s="289">
        <v>1.6918</v>
      </c>
      <c r="AW20" s="289">
        <v>1.6293</v>
      </c>
      <c r="AX20" s="289">
        <v>1.6370029912999999</v>
      </c>
      <c r="AY20" s="289">
        <v>1.6153510064000001</v>
      </c>
      <c r="AZ20" s="899">
        <v>1.6338637831</v>
      </c>
      <c r="BA20" s="355" t="s">
        <v>1585</v>
      </c>
      <c r="BB20" s="355" t="s">
        <v>1585</v>
      </c>
      <c r="BC20" s="355" t="s">
        <v>1585</v>
      </c>
      <c r="BD20" s="355" t="s">
        <v>1585</v>
      </c>
      <c r="BE20" s="355" t="s">
        <v>1585</v>
      </c>
      <c r="BF20" s="355" t="s">
        <v>1585</v>
      </c>
      <c r="BG20" s="355" t="s">
        <v>1585</v>
      </c>
      <c r="BH20" s="355" t="s">
        <v>1585</v>
      </c>
      <c r="BI20" s="355" t="s">
        <v>1585</v>
      </c>
      <c r="BJ20" s="355" t="s">
        <v>1585</v>
      </c>
      <c r="BK20" s="355" t="s">
        <v>1585</v>
      </c>
      <c r="BL20" s="355" t="s">
        <v>1585</v>
      </c>
      <c r="BM20" s="355" t="s">
        <v>1585</v>
      </c>
      <c r="BN20" s="355" t="s">
        <v>1585</v>
      </c>
      <c r="BO20" s="355" t="s">
        <v>1585</v>
      </c>
      <c r="BP20" s="355" t="s">
        <v>1585</v>
      </c>
      <c r="BQ20" s="355" t="s">
        <v>1585</v>
      </c>
      <c r="BR20" s="355" t="s">
        <v>1585</v>
      </c>
      <c r="BS20" s="355" t="s">
        <v>1585</v>
      </c>
      <c r="BT20" s="355" t="s">
        <v>1585</v>
      </c>
      <c r="BU20" s="355" t="s">
        <v>1585</v>
      </c>
      <c r="BV20" s="355" t="s">
        <v>1585</v>
      </c>
      <c r="BW20" s="195"/>
    </row>
    <row r="21" spans="1:75" ht="11.1" customHeight="1" x14ac:dyDescent="0.2">
      <c r="A21" s="323" t="s">
        <v>847</v>
      </c>
      <c r="B21" s="393" t="s">
        <v>978</v>
      </c>
      <c r="C21" s="289">
        <v>11.914400000000001</v>
      </c>
      <c r="D21" s="289">
        <v>12.1594</v>
      </c>
      <c r="E21" s="289">
        <v>11.9094</v>
      </c>
      <c r="F21" s="289">
        <v>12.2194</v>
      </c>
      <c r="G21" s="289">
        <v>12.1694</v>
      </c>
      <c r="H21" s="289">
        <v>12.269399999999999</v>
      </c>
      <c r="I21" s="289">
        <v>12.519399999999999</v>
      </c>
      <c r="J21" s="289">
        <v>12.8644</v>
      </c>
      <c r="K21" s="289">
        <v>12.914400000000001</v>
      </c>
      <c r="L21" s="289">
        <v>12.414400000000001</v>
      </c>
      <c r="M21" s="289">
        <v>12.404400000000001</v>
      </c>
      <c r="N21" s="289">
        <v>12.404400000000001</v>
      </c>
      <c r="O21" s="289">
        <v>11.6694</v>
      </c>
      <c r="P21" s="289">
        <v>11.8649</v>
      </c>
      <c r="Q21" s="289">
        <v>12.1197</v>
      </c>
      <c r="R21" s="289">
        <v>12.4696</v>
      </c>
      <c r="S21" s="289">
        <v>11.7697</v>
      </c>
      <c r="T21" s="289">
        <v>11.92</v>
      </c>
      <c r="U21" s="289">
        <v>11.039899999999999</v>
      </c>
      <c r="V21" s="289">
        <v>10.5899</v>
      </c>
      <c r="W21" s="289">
        <v>11.09</v>
      </c>
      <c r="X21" s="289">
        <v>10.9397</v>
      </c>
      <c r="Y21" s="289">
        <v>10.8993</v>
      </c>
      <c r="Z21" s="289">
        <v>10.6496</v>
      </c>
      <c r="AA21" s="289">
        <v>10.801</v>
      </c>
      <c r="AB21" s="289">
        <v>11.0015</v>
      </c>
      <c r="AC21" s="289">
        <v>11.101100000000001</v>
      </c>
      <c r="AD21" s="289">
        <v>11.100899999999999</v>
      </c>
      <c r="AE21" s="289">
        <v>10.9008</v>
      </c>
      <c r="AF21" s="289">
        <v>10.550599999999999</v>
      </c>
      <c r="AG21" s="289">
        <v>10.849299999999999</v>
      </c>
      <c r="AH21" s="289">
        <v>10.978999999999999</v>
      </c>
      <c r="AI21" s="289">
        <v>10.77</v>
      </c>
      <c r="AJ21" s="289">
        <v>10.8497</v>
      </c>
      <c r="AK21" s="289">
        <v>10.8096</v>
      </c>
      <c r="AL21" s="289">
        <v>10.749599999999999</v>
      </c>
      <c r="AM21" s="289">
        <v>10.6347</v>
      </c>
      <c r="AN21" s="289">
        <v>10.633800000000001</v>
      </c>
      <c r="AO21" s="289">
        <v>10.882999999999999</v>
      </c>
      <c r="AP21" s="289">
        <v>10.7098</v>
      </c>
      <c r="AQ21" s="289">
        <v>10.8598</v>
      </c>
      <c r="AR21" s="289">
        <v>11.510300000000001</v>
      </c>
      <c r="AS21" s="289">
        <v>11.0602</v>
      </c>
      <c r="AT21" s="289">
        <v>10.96</v>
      </c>
      <c r="AU21" s="289">
        <v>11.9002</v>
      </c>
      <c r="AV21" s="289">
        <v>11.67</v>
      </c>
      <c r="AW21" s="289">
        <v>11.62</v>
      </c>
      <c r="AX21" s="289">
        <v>11.761400391</v>
      </c>
      <c r="AY21" s="289">
        <v>11.810856181</v>
      </c>
      <c r="AZ21" s="899">
        <v>12.161256041</v>
      </c>
      <c r="BA21" s="355" t="s">
        <v>1585</v>
      </c>
      <c r="BB21" s="355" t="s">
        <v>1585</v>
      </c>
      <c r="BC21" s="355" t="s">
        <v>1585</v>
      </c>
      <c r="BD21" s="355" t="s">
        <v>1585</v>
      </c>
      <c r="BE21" s="355" t="s">
        <v>1585</v>
      </c>
      <c r="BF21" s="355" t="s">
        <v>1585</v>
      </c>
      <c r="BG21" s="355" t="s">
        <v>1585</v>
      </c>
      <c r="BH21" s="355" t="s">
        <v>1585</v>
      </c>
      <c r="BI21" s="355" t="s">
        <v>1585</v>
      </c>
      <c r="BJ21" s="355" t="s">
        <v>1585</v>
      </c>
      <c r="BK21" s="355" t="s">
        <v>1585</v>
      </c>
      <c r="BL21" s="355" t="s">
        <v>1585</v>
      </c>
      <c r="BM21" s="355" t="s">
        <v>1585</v>
      </c>
      <c r="BN21" s="355" t="s">
        <v>1585</v>
      </c>
      <c r="BO21" s="355" t="s">
        <v>1585</v>
      </c>
      <c r="BP21" s="355" t="s">
        <v>1585</v>
      </c>
      <c r="BQ21" s="355" t="s">
        <v>1585</v>
      </c>
      <c r="BR21" s="355" t="s">
        <v>1585</v>
      </c>
      <c r="BS21" s="355" t="s">
        <v>1585</v>
      </c>
      <c r="BT21" s="355" t="s">
        <v>1585</v>
      </c>
      <c r="BU21" s="355" t="s">
        <v>1585</v>
      </c>
      <c r="BV21" s="355" t="s">
        <v>1585</v>
      </c>
      <c r="BW21" s="195"/>
    </row>
    <row r="22" spans="1:75" ht="11.1" customHeight="1" x14ac:dyDescent="0.2">
      <c r="A22" s="323" t="s">
        <v>848</v>
      </c>
      <c r="B22" s="393" t="s">
        <v>979</v>
      </c>
      <c r="C22" s="289">
        <v>4.1265000000000001</v>
      </c>
      <c r="D22" s="289">
        <v>4.3164999999999996</v>
      </c>
      <c r="E22" s="289">
        <v>4.2965</v>
      </c>
      <c r="F22" s="289">
        <v>4.4165000000000001</v>
      </c>
      <c r="G22" s="289">
        <v>4.4810999999999996</v>
      </c>
      <c r="H22" s="289">
        <v>4.5557999999999996</v>
      </c>
      <c r="I22" s="289">
        <v>4.4804000000000004</v>
      </c>
      <c r="J22" s="289">
        <v>4.5304000000000002</v>
      </c>
      <c r="K22" s="289">
        <v>4.5704000000000002</v>
      </c>
      <c r="L22" s="289">
        <v>4.6403999999999996</v>
      </c>
      <c r="M22" s="289">
        <v>4.5603999999999996</v>
      </c>
      <c r="N22" s="289">
        <v>4.5204000000000004</v>
      </c>
      <c r="O22" s="289">
        <v>4.5488</v>
      </c>
      <c r="P22" s="289">
        <v>4.5491999999999999</v>
      </c>
      <c r="Q22" s="289">
        <v>4.5690999999999997</v>
      </c>
      <c r="R22" s="289">
        <v>4.4688999999999997</v>
      </c>
      <c r="S22" s="289">
        <v>4.4390000000000001</v>
      </c>
      <c r="T22" s="289">
        <v>4.3792999999999997</v>
      </c>
      <c r="U22" s="289">
        <v>4.3692000000000002</v>
      </c>
      <c r="V22" s="289">
        <v>4.2792000000000003</v>
      </c>
      <c r="W22" s="289">
        <v>4.2892999999999999</v>
      </c>
      <c r="X22" s="289">
        <v>4.3490000000000002</v>
      </c>
      <c r="Y22" s="289">
        <v>4.3891999999999998</v>
      </c>
      <c r="Z22" s="289">
        <v>4.4494999999999996</v>
      </c>
      <c r="AA22" s="289">
        <v>4.5090000000000003</v>
      </c>
      <c r="AB22" s="289">
        <v>4.4896000000000003</v>
      </c>
      <c r="AC22" s="289">
        <v>4.4592999999999998</v>
      </c>
      <c r="AD22" s="289">
        <v>4.4493</v>
      </c>
      <c r="AE22" s="289">
        <v>4.4893000000000001</v>
      </c>
      <c r="AF22" s="289">
        <v>4.4793000000000003</v>
      </c>
      <c r="AG22" s="289">
        <v>4.4683999999999999</v>
      </c>
      <c r="AH22" s="289">
        <v>4.4782999999999999</v>
      </c>
      <c r="AI22" s="289">
        <v>4.5892999999999997</v>
      </c>
      <c r="AJ22" s="289">
        <v>4.6092000000000004</v>
      </c>
      <c r="AK22" s="289">
        <v>4.6093000000000002</v>
      </c>
      <c r="AL22" s="289">
        <v>4.5393999999999997</v>
      </c>
      <c r="AM22" s="289">
        <v>4.4090999999999996</v>
      </c>
      <c r="AN22" s="289">
        <v>4.3990999999999998</v>
      </c>
      <c r="AO22" s="289">
        <v>4.4089999999999998</v>
      </c>
      <c r="AP22" s="289">
        <v>4.4191000000000003</v>
      </c>
      <c r="AQ22" s="289">
        <v>4.5391000000000004</v>
      </c>
      <c r="AR22" s="289">
        <v>4.5095999999999998</v>
      </c>
      <c r="AS22" s="289">
        <v>4.6795</v>
      </c>
      <c r="AT22" s="289">
        <v>4.7192999999999996</v>
      </c>
      <c r="AU22" s="289">
        <v>4.7895000000000003</v>
      </c>
      <c r="AV22" s="289">
        <v>4.7592999999999996</v>
      </c>
      <c r="AW22" s="289">
        <v>4.8193000000000001</v>
      </c>
      <c r="AX22" s="289">
        <v>4.7597522920999999</v>
      </c>
      <c r="AY22" s="289">
        <v>4.7792817323000003</v>
      </c>
      <c r="AZ22" s="899">
        <v>4.8196136248999997</v>
      </c>
      <c r="BA22" s="355" t="s">
        <v>1585</v>
      </c>
      <c r="BB22" s="355" t="s">
        <v>1585</v>
      </c>
      <c r="BC22" s="355" t="s">
        <v>1585</v>
      </c>
      <c r="BD22" s="355" t="s">
        <v>1585</v>
      </c>
      <c r="BE22" s="355" t="s">
        <v>1585</v>
      </c>
      <c r="BF22" s="355" t="s">
        <v>1585</v>
      </c>
      <c r="BG22" s="355" t="s">
        <v>1585</v>
      </c>
      <c r="BH22" s="355" t="s">
        <v>1585</v>
      </c>
      <c r="BI22" s="355" t="s">
        <v>1585</v>
      </c>
      <c r="BJ22" s="355" t="s">
        <v>1585</v>
      </c>
      <c r="BK22" s="355" t="s">
        <v>1585</v>
      </c>
      <c r="BL22" s="355" t="s">
        <v>1585</v>
      </c>
      <c r="BM22" s="355" t="s">
        <v>1585</v>
      </c>
      <c r="BN22" s="355" t="s">
        <v>1585</v>
      </c>
      <c r="BO22" s="355" t="s">
        <v>1585</v>
      </c>
      <c r="BP22" s="355" t="s">
        <v>1585</v>
      </c>
      <c r="BQ22" s="355" t="s">
        <v>1585</v>
      </c>
      <c r="BR22" s="355" t="s">
        <v>1585</v>
      </c>
      <c r="BS22" s="355" t="s">
        <v>1585</v>
      </c>
      <c r="BT22" s="355" t="s">
        <v>1585</v>
      </c>
      <c r="BU22" s="355" t="s">
        <v>1585</v>
      </c>
      <c r="BV22" s="355" t="s">
        <v>1585</v>
      </c>
      <c r="BW22" s="195"/>
    </row>
    <row r="23" spans="1:75" ht="11.1" customHeight="1" x14ac:dyDescent="0.2">
      <c r="A23" s="323" t="s">
        <v>849</v>
      </c>
      <c r="B23" s="393" t="s">
        <v>980</v>
      </c>
      <c r="C23" s="289">
        <v>0.72889999999999999</v>
      </c>
      <c r="D23" s="289">
        <v>0.74890000000000001</v>
      </c>
      <c r="E23" s="289">
        <v>0.77390000000000003</v>
      </c>
      <c r="F23" s="289">
        <v>0.79890000000000005</v>
      </c>
      <c r="G23" s="289">
        <v>0.76890000000000003</v>
      </c>
      <c r="H23" s="289">
        <v>0.74890000000000001</v>
      </c>
      <c r="I23" s="289">
        <v>0.66890000000000005</v>
      </c>
      <c r="J23" s="289">
        <v>0.74890000000000001</v>
      </c>
      <c r="K23" s="289">
        <v>0.71889999999999998</v>
      </c>
      <c r="L23" s="289">
        <v>0.76890000000000003</v>
      </c>
      <c r="M23" s="289">
        <v>0.71889999999999998</v>
      </c>
      <c r="N23" s="289">
        <v>0.71889999999999998</v>
      </c>
      <c r="O23" s="289">
        <v>0.78890000000000005</v>
      </c>
      <c r="P23" s="289">
        <v>0.73919999999999997</v>
      </c>
      <c r="Q23" s="289">
        <v>0.76910000000000001</v>
      </c>
      <c r="R23" s="289">
        <v>0.80900000000000005</v>
      </c>
      <c r="S23" s="289">
        <v>0.82909999999999995</v>
      </c>
      <c r="T23" s="289">
        <v>0.82920000000000005</v>
      </c>
      <c r="U23" s="289">
        <v>0.85919999999999996</v>
      </c>
      <c r="V23" s="289">
        <v>0.82920000000000005</v>
      </c>
      <c r="W23" s="289">
        <v>0.80420000000000003</v>
      </c>
      <c r="X23" s="289">
        <v>0.80410000000000004</v>
      </c>
      <c r="Y23" s="289">
        <v>0.81920000000000004</v>
      </c>
      <c r="Z23" s="289">
        <v>0.82930000000000004</v>
      </c>
      <c r="AA23" s="289">
        <v>0.83909999999999996</v>
      </c>
      <c r="AB23" s="289">
        <v>0.87439999999999996</v>
      </c>
      <c r="AC23" s="289">
        <v>0.87419999999999998</v>
      </c>
      <c r="AD23" s="289">
        <v>0.88919999999999999</v>
      </c>
      <c r="AE23" s="289">
        <v>0.90920000000000001</v>
      </c>
      <c r="AF23" s="289">
        <v>0.8992</v>
      </c>
      <c r="AG23" s="289">
        <v>0.90880000000000005</v>
      </c>
      <c r="AH23" s="289">
        <v>0.92869999999999997</v>
      </c>
      <c r="AI23" s="289">
        <v>0.93920000000000003</v>
      </c>
      <c r="AJ23" s="289">
        <v>0.94920000000000004</v>
      </c>
      <c r="AK23" s="289">
        <v>0.88919999999999999</v>
      </c>
      <c r="AL23" s="289">
        <v>0.92930000000000001</v>
      </c>
      <c r="AM23" s="289">
        <v>0.96909999999999996</v>
      </c>
      <c r="AN23" s="289">
        <v>0.97909999999999997</v>
      </c>
      <c r="AO23" s="289">
        <v>0.98899999999999999</v>
      </c>
      <c r="AP23" s="289">
        <v>0.99909999999999999</v>
      </c>
      <c r="AQ23" s="289">
        <v>1.0091000000000001</v>
      </c>
      <c r="AR23" s="289">
        <v>1.0193000000000001</v>
      </c>
      <c r="AS23" s="289">
        <v>1.0193000000000001</v>
      </c>
      <c r="AT23" s="289">
        <v>1.0342</v>
      </c>
      <c r="AU23" s="289">
        <v>1.0392999999999999</v>
      </c>
      <c r="AV23" s="289">
        <v>1.0442</v>
      </c>
      <c r="AW23" s="289">
        <v>1.0442</v>
      </c>
      <c r="AX23" s="289">
        <v>0.94442216716000005</v>
      </c>
      <c r="AY23" s="289">
        <v>0.84416674003000003</v>
      </c>
      <c r="AZ23" s="899">
        <v>0.97934689645999995</v>
      </c>
      <c r="BA23" s="355" t="s">
        <v>1585</v>
      </c>
      <c r="BB23" s="355" t="s">
        <v>1585</v>
      </c>
      <c r="BC23" s="355" t="s">
        <v>1585</v>
      </c>
      <c r="BD23" s="355" t="s">
        <v>1585</v>
      </c>
      <c r="BE23" s="355" t="s">
        <v>1585</v>
      </c>
      <c r="BF23" s="355" t="s">
        <v>1585</v>
      </c>
      <c r="BG23" s="355" t="s">
        <v>1585</v>
      </c>
      <c r="BH23" s="355" t="s">
        <v>1585</v>
      </c>
      <c r="BI23" s="355" t="s">
        <v>1585</v>
      </c>
      <c r="BJ23" s="355" t="s">
        <v>1585</v>
      </c>
      <c r="BK23" s="355" t="s">
        <v>1585</v>
      </c>
      <c r="BL23" s="355" t="s">
        <v>1585</v>
      </c>
      <c r="BM23" s="355" t="s">
        <v>1585</v>
      </c>
      <c r="BN23" s="355" t="s">
        <v>1585</v>
      </c>
      <c r="BO23" s="355" t="s">
        <v>1585</v>
      </c>
      <c r="BP23" s="355" t="s">
        <v>1585</v>
      </c>
      <c r="BQ23" s="355" t="s">
        <v>1585</v>
      </c>
      <c r="BR23" s="355" t="s">
        <v>1585</v>
      </c>
      <c r="BS23" s="355" t="s">
        <v>1585</v>
      </c>
      <c r="BT23" s="355" t="s">
        <v>1585</v>
      </c>
      <c r="BU23" s="355" t="s">
        <v>1585</v>
      </c>
      <c r="BV23" s="355" t="s">
        <v>1585</v>
      </c>
      <c r="BW23" s="195"/>
    </row>
    <row r="24" spans="1:75" ht="11.1" customHeight="1" x14ac:dyDescent="0.2">
      <c r="A24" s="323"/>
      <c r="B24" s="390"/>
      <c r="C24" s="289"/>
      <c r="D24" s="289"/>
      <c r="E24" s="289"/>
      <c r="F24" s="289"/>
      <c r="G24" s="289"/>
      <c r="H24" s="289"/>
      <c r="I24" s="289"/>
      <c r="J24" s="289"/>
      <c r="K24" s="289"/>
      <c r="L24" s="289"/>
      <c r="M24" s="289"/>
      <c r="N24" s="289"/>
      <c r="O24" s="289"/>
      <c r="P24" s="289"/>
      <c r="Q24" s="289"/>
      <c r="R24" s="289"/>
      <c r="S24" s="289"/>
      <c r="T24" s="289"/>
      <c r="U24" s="289"/>
      <c r="V24" s="289"/>
      <c r="W24" s="289"/>
      <c r="X24" s="289"/>
      <c r="Y24" s="289"/>
      <c r="Z24" s="289"/>
      <c r="AA24" s="289"/>
      <c r="AB24" s="289"/>
      <c r="AC24" s="289"/>
      <c r="AD24" s="289"/>
      <c r="AE24" s="289"/>
      <c r="AF24" s="289"/>
      <c r="AG24" s="289"/>
      <c r="AH24" s="289"/>
      <c r="AI24" s="289"/>
      <c r="AJ24" s="289"/>
      <c r="AK24" s="289"/>
      <c r="AL24" s="289"/>
      <c r="AM24" s="289"/>
      <c r="AN24" s="289"/>
      <c r="AO24" s="289"/>
      <c r="AP24" s="289"/>
      <c r="AQ24" s="289"/>
      <c r="AR24" s="289"/>
      <c r="AS24" s="289"/>
      <c r="AT24" s="289"/>
      <c r="AU24" s="289"/>
      <c r="AV24" s="289"/>
      <c r="AW24" s="289"/>
      <c r="AX24" s="289"/>
      <c r="AY24" s="289"/>
      <c r="AZ24" s="899"/>
      <c r="BA24" s="355"/>
      <c r="BB24" s="355"/>
      <c r="BC24" s="355"/>
      <c r="BD24" s="355"/>
      <c r="BE24" s="355"/>
      <c r="BF24" s="355"/>
      <c r="BG24" s="355"/>
      <c r="BH24" s="355"/>
      <c r="BI24" s="355"/>
      <c r="BJ24" s="355"/>
      <c r="BK24" s="355"/>
      <c r="BL24" s="355"/>
      <c r="BM24" s="355"/>
      <c r="BN24" s="355"/>
      <c r="BO24" s="355"/>
      <c r="BP24" s="355"/>
      <c r="BQ24" s="355"/>
      <c r="BR24" s="355"/>
      <c r="BS24" s="355"/>
      <c r="BT24" s="355"/>
      <c r="BU24" s="355"/>
      <c r="BV24" s="355"/>
    </row>
    <row r="25" spans="1:75" s="272" customFormat="1" ht="11.1" customHeight="1" x14ac:dyDescent="0.2">
      <c r="A25" s="395" t="s">
        <v>835</v>
      </c>
      <c r="B25" s="392" t="s">
        <v>850</v>
      </c>
      <c r="C25" s="105">
        <v>45.057699999999997</v>
      </c>
      <c r="D25" s="105">
        <v>45.778599999999997</v>
      </c>
      <c r="E25" s="105">
        <v>45.2911</v>
      </c>
      <c r="F25" s="105">
        <v>44.694400000000002</v>
      </c>
      <c r="G25" s="105">
        <v>44.834200000000003</v>
      </c>
      <c r="H25" s="105">
        <v>45.301600000000001</v>
      </c>
      <c r="I25" s="105">
        <v>45.757599999999996</v>
      </c>
      <c r="J25" s="105">
        <v>45.824100000000001</v>
      </c>
      <c r="K25" s="105">
        <v>46.066800000000001</v>
      </c>
      <c r="L25" s="105">
        <v>45.785899999999998</v>
      </c>
      <c r="M25" s="105">
        <v>46.002899999999997</v>
      </c>
      <c r="N25" s="105">
        <v>45.975299999999997</v>
      </c>
      <c r="O25" s="105">
        <v>45.3797</v>
      </c>
      <c r="P25" s="105">
        <v>45.805100000000003</v>
      </c>
      <c r="Q25" s="105">
        <v>45.668900000000001</v>
      </c>
      <c r="R25" s="105">
        <v>45.427</v>
      </c>
      <c r="S25" s="105">
        <v>44.597099999999998</v>
      </c>
      <c r="T25" s="105">
        <v>44.700800000000001</v>
      </c>
      <c r="U25" s="105">
        <v>43.510800000000003</v>
      </c>
      <c r="V25" s="105">
        <v>42.997199999999999</v>
      </c>
      <c r="W25" s="105">
        <v>43.8917</v>
      </c>
      <c r="X25" s="105">
        <v>43.9833</v>
      </c>
      <c r="Y25" s="105">
        <v>43.9283</v>
      </c>
      <c r="Z25" s="105">
        <v>43.892099999999999</v>
      </c>
      <c r="AA25" s="105">
        <v>43.8279</v>
      </c>
      <c r="AB25" s="105">
        <v>43.776699999999998</v>
      </c>
      <c r="AC25" s="105">
        <v>43.923699999999997</v>
      </c>
      <c r="AD25" s="105">
        <v>43.6205</v>
      </c>
      <c r="AE25" s="105">
        <v>43.159700000000001</v>
      </c>
      <c r="AF25" s="105">
        <v>42.735900000000001</v>
      </c>
      <c r="AG25" s="105">
        <v>43.1601</v>
      </c>
      <c r="AH25" s="105">
        <v>43.052799999999998</v>
      </c>
      <c r="AI25" s="105">
        <v>42.824399999999997</v>
      </c>
      <c r="AJ25" s="105">
        <v>42.724400000000003</v>
      </c>
      <c r="AK25" s="105">
        <v>42.835099999999997</v>
      </c>
      <c r="AL25" s="105">
        <v>42.753799999999998</v>
      </c>
      <c r="AM25" s="105">
        <v>42.582999999999998</v>
      </c>
      <c r="AN25" s="105">
        <v>42.919400000000003</v>
      </c>
      <c r="AO25" s="105">
        <v>43.270800000000001</v>
      </c>
      <c r="AP25" s="105">
        <v>42.980699999999999</v>
      </c>
      <c r="AQ25" s="105">
        <v>43.296999999999997</v>
      </c>
      <c r="AR25" s="105">
        <v>44.162700000000001</v>
      </c>
      <c r="AS25" s="105">
        <v>43.837800000000001</v>
      </c>
      <c r="AT25" s="105">
        <v>43.979100000000003</v>
      </c>
      <c r="AU25" s="105">
        <v>45.146099999999997</v>
      </c>
      <c r="AV25" s="105">
        <v>44.814500000000002</v>
      </c>
      <c r="AW25" s="105">
        <v>44.776499999999999</v>
      </c>
      <c r="AX25" s="105">
        <v>44.533714863999997</v>
      </c>
      <c r="AY25" s="105">
        <v>43.919290283999999</v>
      </c>
      <c r="AZ25" s="911">
        <v>44.704125568000002</v>
      </c>
      <c r="BA25" s="388">
        <v>39.422113936999999</v>
      </c>
      <c r="BB25" s="388">
        <v>42.407200928000002</v>
      </c>
      <c r="BC25" s="388">
        <v>43.328045301000003</v>
      </c>
      <c r="BD25" s="388">
        <v>44.074697407000002</v>
      </c>
      <c r="BE25" s="388">
        <v>44.742016906000003</v>
      </c>
      <c r="BF25" s="388">
        <v>44.889930651999997</v>
      </c>
      <c r="BG25" s="388">
        <v>44.831429495000002</v>
      </c>
      <c r="BH25" s="388">
        <v>44.971393268999996</v>
      </c>
      <c r="BI25" s="388">
        <v>44.875621473999999</v>
      </c>
      <c r="BJ25" s="388">
        <v>44.894081227000001</v>
      </c>
      <c r="BK25" s="388">
        <v>44.979612703999997</v>
      </c>
      <c r="BL25" s="388">
        <v>44.991266211999999</v>
      </c>
      <c r="BM25" s="388">
        <v>45.106247869000001</v>
      </c>
      <c r="BN25" s="388">
        <v>45.116847376000003</v>
      </c>
      <c r="BO25" s="388">
        <v>44.856943942999997</v>
      </c>
      <c r="BP25" s="388">
        <v>45.159044932999997</v>
      </c>
      <c r="BQ25" s="388">
        <v>45.059608224999998</v>
      </c>
      <c r="BR25" s="388">
        <v>44.943243733999999</v>
      </c>
      <c r="BS25" s="388">
        <v>44.988824133999998</v>
      </c>
      <c r="BT25" s="388">
        <v>45.127767071000001</v>
      </c>
      <c r="BU25" s="388">
        <v>45.073326627</v>
      </c>
      <c r="BV25" s="388">
        <v>45.071826264000002</v>
      </c>
      <c r="BW25" s="398"/>
    </row>
    <row r="26" spans="1:75" s="272" customFormat="1" ht="11.1" customHeight="1" x14ac:dyDescent="0.2">
      <c r="A26" s="395" t="s">
        <v>851</v>
      </c>
      <c r="B26" s="408" t="s">
        <v>966</v>
      </c>
      <c r="C26" s="105">
        <v>26.899699999999999</v>
      </c>
      <c r="D26" s="105">
        <v>27.5076</v>
      </c>
      <c r="E26" s="105">
        <v>27.1005</v>
      </c>
      <c r="F26" s="105">
        <v>27.665800000000001</v>
      </c>
      <c r="G26" s="105">
        <v>27.563600000000001</v>
      </c>
      <c r="H26" s="105">
        <v>27.868400000000001</v>
      </c>
      <c r="I26" s="105">
        <v>28.1433</v>
      </c>
      <c r="J26" s="105">
        <v>28.455300000000001</v>
      </c>
      <c r="K26" s="105">
        <v>28.657</v>
      </c>
      <c r="L26" s="105">
        <v>28.245899999999999</v>
      </c>
      <c r="M26" s="105">
        <v>27.951000000000001</v>
      </c>
      <c r="N26" s="105">
        <v>27.863700000000001</v>
      </c>
      <c r="O26" s="105">
        <v>27.276900000000001</v>
      </c>
      <c r="P26" s="105">
        <v>27.529699999999998</v>
      </c>
      <c r="Q26" s="105">
        <v>27.704899999999999</v>
      </c>
      <c r="R26" s="105">
        <v>27.566700000000001</v>
      </c>
      <c r="S26" s="105">
        <v>26.963699999999999</v>
      </c>
      <c r="T26" s="105">
        <v>27.0261</v>
      </c>
      <c r="U26" s="105">
        <v>26.093</v>
      </c>
      <c r="V26" s="105">
        <v>25.658899999999999</v>
      </c>
      <c r="W26" s="105">
        <v>26.293700000000001</v>
      </c>
      <c r="X26" s="105">
        <v>26.2029</v>
      </c>
      <c r="Y26" s="105">
        <v>26.1523</v>
      </c>
      <c r="Z26" s="105">
        <v>26.1023</v>
      </c>
      <c r="AA26" s="105">
        <v>26.117100000000001</v>
      </c>
      <c r="AB26" s="105">
        <v>26.247</v>
      </c>
      <c r="AC26" s="105">
        <v>26.485399999999998</v>
      </c>
      <c r="AD26" s="105">
        <v>26.394100000000002</v>
      </c>
      <c r="AE26" s="105">
        <v>26.2653</v>
      </c>
      <c r="AF26" s="105">
        <v>25.846399999999999</v>
      </c>
      <c r="AG26" s="105">
        <v>26.2561</v>
      </c>
      <c r="AH26" s="105">
        <v>26.386199999999999</v>
      </c>
      <c r="AI26" s="105">
        <v>26.0365</v>
      </c>
      <c r="AJ26" s="105">
        <v>26.095099999999999</v>
      </c>
      <c r="AK26" s="105">
        <v>25.9892</v>
      </c>
      <c r="AL26" s="105">
        <v>25.982099999999999</v>
      </c>
      <c r="AM26" s="105">
        <v>25.761199999999999</v>
      </c>
      <c r="AN26" s="105">
        <v>25.777000000000001</v>
      </c>
      <c r="AO26" s="105">
        <v>26.153300000000002</v>
      </c>
      <c r="AP26" s="105">
        <v>25.8919</v>
      </c>
      <c r="AQ26" s="105">
        <v>26.273900000000001</v>
      </c>
      <c r="AR26" s="105">
        <v>26.951599999999999</v>
      </c>
      <c r="AS26" s="105">
        <v>26.598500000000001</v>
      </c>
      <c r="AT26" s="105">
        <v>26.6953</v>
      </c>
      <c r="AU26" s="105">
        <v>27.802499999999998</v>
      </c>
      <c r="AV26" s="105">
        <v>27.474299999999999</v>
      </c>
      <c r="AW26" s="105">
        <v>27.391300000000001</v>
      </c>
      <c r="AX26" s="105">
        <v>27.461119503999999</v>
      </c>
      <c r="AY26" s="105">
        <v>27.530890359000001</v>
      </c>
      <c r="AZ26" s="911">
        <v>27.979534105999999</v>
      </c>
      <c r="BA26" s="388">
        <v>22.360353959000001</v>
      </c>
      <c r="BB26" s="388">
        <v>24.912689835999998</v>
      </c>
      <c r="BC26" s="388">
        <v>25.949925562000001</v>
      </c>
      <c r="BD26" s="388">
        <v>26.698802052000001</v>
      </c>
      <c r="BE26" s="388">
        <v>27.51625357</v>
      </c>
      <c r="BF26" s="388">
        <v>27.673770104999999</v>
      </c>
      <c r="BG26" s="388">
        <v>27.621308963000001</v>
      </c>
      <c r="BH26" s="388">
        <v>27.618206709999999</v>
      </c>
      <c r="BI26" s="388">
        <v>27.515887291999999</v>
      </c>
      <c r="BJ26" s="388">
        <v>27.534693048000001</v>
      </c>
      <c r="BK26" s="388">
        <v>27.655408813000001</v>
      </c>
      <c r="BL26" s="388">
        <v>27.653168734000001</v>
      </c>
      <c r="BM26" s="388">
        <v>27.770071217999998</v>
      </c>
      <c r="BN26" s="388">
        <v>27.837446491000001</v>
      </c>
      <c r="BO26" s="388">
        <v>27.834703699999999</v>
      </c>
      <c r="BP26" s="388">
        <v>27.972579980999999</v>
      </c>
      <c r="BQ26" s="388">
        <v>27.969996730999998</v>
      </c>
      <c r="BR26" s="388">
        <v>27.987523940999999</v>
      </c>
      <c r="BS26" s="388">
        <v>27.905080706</v>
      </c>
      <c r="BT26" s="388">
        <v>27.902004986000001</v>
      </c>
      <c r="BU26" s="388">
        <v>27.839718684000001</v>
      </c>
      <c r="BV26" s="388">
        <v>27.837550877999998</v>
      </c>
      <c r="BW26" s="398"/>
    </row>
    <row r="27" spans="1:75" s="272" customFormat="1" ht="11.1" customHeight="1" x14ac:dyDescent="0.2">
      <c r="A27" s="395" t="s">
        <v>852</v>
      </c>
      <c r="B27" s="409" t="s">
        <v>967</v>
      </c>
      <c r="C27" s="105">
        <v>18.158000000000001</v>
      </c>
      <c r="D27" s="105">
        <v>18.271000000000001</v>
      </c>
      <c r="E27" s="105">
        <v>18.1906</v>
      </c>
      <c r="F27" s="105">
        <v>17.028600000000001</v>
      </c>
      <c r="G27" s="105">
        <v>17.270600000000002</v>
      </c>
      <c r="H27" s="105">
        <v>17.433199999999999</v>
      </c>
      <c r="I27" s="105">
        <v>17.6143</v>
      </c>
      <c r="J27" s="105">
        <v>17.3688</v>
      </c>
      <c r="K27" s="105">
        <v>17.409800000000001</v>
      </c>
      <c r="L27" s="105">
        <v>17.54</v>
      </c>
      <c r="M27" s="105">
        <v>18.0519</v>
      </c>
      <c r="N27" s="105">
        <v>18.111599999999999</v>
      </c>
      <c r="O27" s="105">
        <v>18.102799999999998</v>
      </c>
      <c r="P27" s="105">
        <v>18.275400000000001</v>
      </c>
      <c r="Q27" s="105">
        <v>17.963999999999999</v>
      </c>
      <c r="R27" s="105">
        <v>17.860299999999999</v>
      </c>
      <c r="S27" s="105">
        <v>17.633400000000002</v>
      </c>
      <c r="T27" s="105">
        <v>17.674700000000001</v>
      </c>
      <c r="U27" s="105">
        <v>17.4178</v>
      </c>
      <c r="V27" s="105">
        <v>17.3383</v>
      </c>
      <c r="W27" s="105">
        <v>17.597999999999999</v>
      </c>
      <c r="X27" s="105">
        <v>17.7804</v>
      </c>
      <c r="Y27" s="105">
        <v>17.776</v>
      </c>
      <c r="Z27" s="105">
        <v>17.7898</v>
      </c>
      <c r="AA27" s="105">
        <v>17.710799999999999</v>
      </c>
      <c r="AB27" s="105">
        <v>17.529699999999998</v>
      </c>
      <c r="AC27" s="105">
        <v>17.438300000000002</v>
      </c>
      <c r="AD27" s="105">
        <v>17.226400000000002</v>
      </c>
      <c r="AE27" s="105">
        <v>16.894400000000001</v>
      </c>
      <c r="AF27" s="105">
        <v>16.889500000000002</v>
      </c>
      <c r="AG27" s="105">
        <v>16.904</v>
      </c>
      <c r="AH27" s="105">
        <v>16.666599999999999</v>
      </c>
      <c r="AI27" s="105">
        <v>16.7879</v>
      </c>
      <c r="AJ27" s="105">
        <v>16.629300000000001</v>
      </c>
      <c r="AK27" s="105">
        <v>16.8459</v>
      </c>
      <c r="AL27" s="105">
        <v>16.771699999999999</v>
      </c>
      <c r="AM27" s="105">
        <v>16.8218</v>
      </c>
      <c r="AN27" s="105">
        <v>17.142399999999999</v>
      </c>
      <c r="AO27" s="105">
        <v>17.1175</v>
      </c>
      <c r="AP27" s="105">
        <v>17.088799999999999</v>
      </c>
      <c r="AQ27" s="105">
        <v>17.023099999999999</v>
      </c>
      <c r="AR27" s="105">
        <v>17.211099999999998</v>
      </c>
      <c r="AS27" s="105">
        <v>17.2393</v>
      </c>
      <c r="AT27" s="105">
        <v>17.283799999999999</v>
      </c>
      <c r="AU27" s="105">
        <v>17.343599999999999</v>
      </c>
      <c r="AV27" s="105">
        <v>17.340199999999999</v>
      </c>
      <c r="AW27" s="105">
        <v>17.385200000000001</v>
      </c>
      <c r="AX27" s="105">
        <v>17.072595359000001</v>
      </c>
      <c r="AY27" s="105">
        <v>16.388399925000002</v>
      </c>
      <c r="AZ27" s="911">
        <v>16.724591461999999</v>
      </c>
      <c r="BA27" s="388">
        <v>17.061759978000001</v>
      </c>
      <c r="BB27" s="388">
        <v>17.494511092</v>
      </c>
      <c r="BC27" s="388">
        <v>17.378119738999999</v>
      </c>
      <c r="BD27" s="388">
        <v>17.375895355000001</v>
      </c>
      <c r="BE27" s="388">
        <v>17.225763336</v>
      </c>
      <c r="BF27" s="388">
        <v>17.216160547000001</v>
      </c>
      <c r="BG27" s="388">
        <v>17.210120532000001</v>
      </c>
      <c r="BH27" s="388">
        <v>17.353186559000001</v>
      </c>
      <c r="BI27" s="388">
        <v>17.359734181</v>
      </c>
      <c r="BJ27" s="388">
        <v>17.359388179</v>
      </c>
      <c r="BK27" s="388">
        <v>17.324203891</v>
      </c>
      <c r="BL27" s="388">
        <v>17.338097478000002</v>
      </c>
      <c r="BM27" s="388">
        <v>17.336176650999999</v>
      </c>
      <c r="BN27" s="388">
        <v>17.279400885000001</v>
      </c>
      <c r="BO27" s="388">
        <v>17.022240242999999</v>
      </c>
      <c r="BP27" s="388">
        <v>17.186464952000001</v>
      </c>
      <c r="BQ27" s="388">
        <v>17.089611494</v>
      </c>
      <c r="BR27" s="388">
        <v>16.955719793</v>
      </c>
      <c r="BS27" s="388">
        <v>17.083743427999998</v>
      </c>
      <c r="BT27" s="388">
        <v>17.225762085</v>
      </c>
      <c r="BU27" s="388">
        <v>17.233607941999999</v>
      </c>
      <c r="BV27" s="388">
        <v>17.234275386</v>
      </c>
      <c r="BW27" s="398"/>
    </row>
    <row r="28" spans="1:75" ht="11.1" customHeight="1" x14ac:dyDescent="0.2">
      <c r="A28" s="323" t="s">
        <v>853</v>
      </c>
      <c r="B28" s="410" t="s">
        <v>202</v>
      </c>
      <c r="C28" s="289">
        <v>0.70350000000000001</v>
      </c>
      <c r="D28" s="289">
        <v>0.68679999999999997</v>
      </c>
      <c r="E28" s="289">
        <v>0.69910000000000005</v>
      </c>
      <c r="F28" s="289">
        <v>0.69579999999999997</v>
      </c>
      <c r="G28" s="289">
        <v>0.68259999999999998</v>
      </c>
      <c r="H28" s="289">
        <v>0.6351</v>
      </c>
      <c r="I28" s="289">
        <v>0.66169999999999995</v>
      </c>
      <c r="J28" s="289">
        <v>0.64370000000000005</v>
      </c>
      <c r="K28" s="289">
        <v>0.65669999999999995</v>
      </c>
      <c r="L28" s="289">
        <v>0.66649999999999998</v>
      </c>
      <c r="M28" s="289">
        <v>0.66949999999999998</v>
      </c>
      <c r="N28" s="289">
        <v>0.67069999999999996</v>
      </c>
      <c r="O28" s="289">
        <v>0.65469999999999995</v>
      </c>
      <c r="P28" s="289">
        <v>0.65080000000000005</v>
      </c>
      <c r="Q28" s="289">
        <v>0.63480000000000003</v>
      </c>
      <c r="R28" s="289">
        <v>0.62870000000000004</v>
      </c>
      <c r="S28" s="289">
        <v>0.61480000000000001</v>
      </c>
      <c r="T28" s="289">
        <v>0.61280000000000001</v>
      </c>
      <c r="U28" s="289">
        <v>0.62380000000000002</v>
      </c>
      <c r="V28" s="289">
        <v>0.62280000000000002</v>
      </c>
      <c r="W28" s="289">
        <v>0.60980000000000001</v>
      </c>
      <c r="X28" s="289">
        <v>0.60570000000000002</v>
      </c>
      <c r="Y28" s="289">
        <v>0.61180000000000001</v>
      </c>
      <c r="Z28" s="289">
        <v>0.6069</v>
      </c>
      <c r="AA28" s="289">
        <v>0.60070000000000001</v>
      </c>
      <c r="AB28" s="289">
        <v>0.6008</v>
      </c>
      <c r="AC28" s="289">
        <v>0.60770000000000002</v>
      </c>
      <c r="AD28" s="289">
        <v>0.60670000000000002</v>
      </c>
      <c r="AE28" s="289">
        <v>0.57230000000000003</v>
      </c>
      <c r="AF28" s="289">
        <v>0.60060000000000002</v>
      </c>
      <c r="AG28" s="289">
        <v>0.60040000000000004</v>
      </c>
      <c r="AH28" s="289">
        <v>0.58330000000000004</v>
      </c>
      <c r="AI28" s="289">
        <v>0.58499999999999996</v>
      </c>
      <c r="AJ28" s="289">
        <v>0.59409999999999996</v>
      </c>
      <c r="AK28" s="289">
        <v>0.60009999999999997</v>
      </c>
      <c r="AL28" s="289">
        <v>0.61170000000000002</v>
      </c>
      <c r="AM28" s="289">
        <v>0.55189999999999995</v>
      </c>
      <c r="AN28" s="289">
        <v>0.58660000000000001</v>
      </c>
      <c r="AO28" s="289">
        <v>0.58260000000000001</v>
      </c>
      <c r="AP28" s="289">
        <v>0.56859999999999999</v>
      </c>
      <c r="AQ28" s="289">
        <v>0.57520000000000004</v>
      </c>
      <c r="AR28" s="289">
        <v>0.57179999999999997</v>
      </c>
      <c r="AS28" s="289">
        <v>0.56769999999999998</v>
      </c>
      <c r="AT28" s="289">
        <v>0.56499999999999995</v>
      </c>
      <c r="AU28" s="289">
        <v>0.56130000000000002</v>
      </c>
      <c r="AV28" s="289">
        <v>0.55820000000000003</v>
      </c>
      <c r="AW28" s="289">
        <v>0.55610000000000004</v>
      </c>
      <c r="AX28" s="289">
        <v>0.55366407984999999</v>
      </c>
      <c r="AY28" s="289">
        <v>0.55083217309999999</v>
      </c>
      <c r="AZ28" s="899">
        <v>0.54836344814000004</v>
      </c>
      <c r="BA28" s="355">
        <v>0.54566925019000001</v>
      </c>
      <c r="BB28" s="355">
        <v>0.54316526508999996</v>
      </c>
      <c r="BC28" s="355">
        <v>0.54074447014000004</v>
      </c>
      <c r="BD28" s="355">
        <v>0.53832353275</v>
      </c>
      <c r="BE28" s="355">
        <v>0.53586148975000003</v>
      </c>
      <c r="BF28" s="355">
        <v>0.53343934949000005</v>
      </c>
      <c r="BG28" s="355">
        <v>0.53105316250000001</v>
      </c>
      <c r="BH28" s="355">
        <v>0.52863540310000001</v>
      </c>
      <c r="BI28" s="355">
        <v>0.52634222739000003</v>
      </c>
      <c r="BJ28" s="355">
        <v>0.52408982864999998</v>
      </c>
      <c r="BK28" s="355">
        <v>0.55087197522999998</v>
      </c>
      <c r="BL28" s="355">
        <v>0.54842367486999999</v>
      </c>
      <c r="BM28" s="355">
        <v>0.54574315240000004</v>
      </c>
      <c r="BN28" s="355">
        <v>0.54324413895000001</v>
      </c>
      <c r="BO28" s="355">
        <v>0.54082471907999996</v>
      </c>
      <c r="BP28" s="355">
        <v>0.53840079813999997</v>
      </c>
      <c r="BQ28" s="355">
        <v>0.53592881719999996</v>
      </c>
      <c r="BR28" s="355">
        <v>0.53350592198000002</v>
      </c>
      <c r="BS28" s="355">
        <v>0.53112045489000004</v>
      </c>
      <c r="BT28" s="355">
        <v>0.52870517150999996</v>
      </c>
      <c r="BU28" s="355">
        <v>0.52641581621</v>
      </c>
      <c r="BV28" s="355">
        <v>0.52416590695999998</v>
      </c>
      <c r="BW28" s="195"/>
    </row>
    <row r="29" spans="1:75" ht="11.1" customHeight="1" x14ac:dyDescent="0.2">
      <c r="A29" s="323" t="s">
        <v>854</v>
      </c>
      <c r="B29" s="410" t="s">
        <v>855</v>
      </c>
      <c r="C29" s="289">
        <v>0.17430000000000001</v>
      </c>
      <c r="D29" s="289">
        <v>0.1943</v>
      </c>
      <c r="E29" s="289">
        <v>0.21129999999999999</v>
      </c>
      <c r="F29" s="289">
        <v>0.20319999999999999</v>
      </c>
      <c r="G29" s="289">
        <v>0.1802</v>
      </c>
      <c r="H29" s="289">
        <v>0.2152</v>
      </c>
      <c r="I29" s="289">
        <v>0.2152</v>
      </c>
      <c r="J29" s="289">
        <v>0.21310000000000001</v>
      </c>
      <c r="K29" s="289">
        <v>0.21709999999999999</v>
      </c>
      <c r="L29" s="289">
        <v>0.21410000000000001</v>
      </c>
      <c r="M29" s="289">
        <v>0.1671</v>
      </c>
      <c r="N29" s="289">
        <v>0.21299999999999999</v>
      </c>
      <c r="O29" s="289">
        <v>0.15</v>
      </c>
      <c r="P29" s="289">
        <v>0.18010000000000001</v>
      </c>
      <c r="Q29" s="289">
        <v>0.20910000000000001</v>
      </c>
      <c r="R29" s="289">
        <v>0.20100000000000001</v>
      </c>
      <c r="S29" s="289">
        <v>0.20899999999999999</v>
      </c>
      <c r="T29" s="289">
        <v>0.215</v>
      </c>
      <c r="U29" s="289">
        <v>0.13100000000000001</v>
      </c>
      <c r="V29" s="289">
        <v>0.2029</v>
      </c>
      <c r="W29" s="289">
        <v>0.21199999999999999</v>
      </c>
      <c r="X29" s="289">
        <v>0.215</v>
      </c>
      <c r="Y29" s="289">
        <v>0.21299999999999999</v>
      </c>
      <c r="Z29" s="289">
        <v>0.17810000000000001</v>
      </c>
      <c r="AA29" s="289">
        <v>0.21</v>
      </c>
      <c r="AB29" s="289">
        <v>0.16109999999999999</v>
      </c>
      <c r="AC29" s="289">
        <v>0.17100000000000001</v>
      </c>
      <c r="AD29" s="289">
        <v>0.20100000000000001</v>
      </c>
      <c r="AE29" s="289">
        <v>0.19800000000000001</v>
      </c>
      <c r="AF29" s="289">
        <v>0.191</v>
      </c>
      <c r="AG29" s="289">
        <v>0.18990000000000001</v>
      </c>
      <c r="AH29" s="289">
        <v>0.1658</v>
      </c>
      <c r="AI29" s="289">
        <v>0.16900000000000001</v>
      </c>
      <c r="AJ29" s="289">
        <v>0.189</v>
      </c>
      <c r="AK29" s="289">
        <v>0.19700000000000001</v>
      </c>
      <c r="AL29" s="289">
        <v>0.19900000000000001</v>
      </c>
      <c r="AM29" s="289">
        <v>0.20380000000000001</v>
      </c>
      <c r="AN29" s="289">
        <v>0.1948</v>
      </c>
      <c r="AO29" s="289">
        <v>0.1948</v>
      </c>
      <c r="AP29" s="289">
        <v>0.19769999999999999</v>
      </c>
      <c r="AQ29" s="289">
        <v>0.1857</v>
      </c>
      <c r="AR29" s="289">
        <v>0.1988</v>
      </c>
      <c r="AS29" s="289">
        <v>0.19980000000000001</v>
      </c>
      <c r="AT29" s="289">
        <v>0.19270000000000001</v>
      </c>
      <c r="AU29" s="289">
        <v>0.19270000000000001</v>
      </c>
      <c r="AV29" s="289">
        <v>0.19670000000000001</v>
      </c>
      <c r="AW29" s="289">
        <v>0.19670000000000001</v>
      </c>
      <c r="AX29" s="289">
        <v>0.11122379168</v>
      </c>
      <c r="AY29" s="289">
        <v>8.0048480236999994E-2</v>
      </c>
      <c r="AZ29" s="899">
        <v>0.17722781218</v>
      </c>
      <c r="BA29" s="355">
        <v>3.9095507639999999E-2</v>
      </c>
      <c r="BB29" s="355">
        <v>0.18921920285999999</v>
      </c>
      <c r="BC29" s="355">
        <v>0.17818762308</v>
      </c>
      <c r="BD29" s="355">
        <v>0.18539399328</v>
      </c>
      <c r="BE29" s="355">
        <v>0.17315917063</v>
      </c>
      <c r="BF29" s="355">
        <v>0.18383512999000001</v>
      </c>
      <c r="BG29" s="355">
        <v>0.18840734672000001</v>
      </c>
      <c r="BH29" s="355">
        <v>0.18621780204999999</v>
      </c>
      <c r="BI29" s="355">
        <v>0.18141671786999999</v>
      </c>
      <c r="BJ29" s="355">
        <v>0.16907321227</v>
      </c>
      <c r="BK29" s="355">
        <v>0.15762914548000001</v>
      </c>
      <c r="BL29" s="355">
        <v>0.17370362583999999</v>
      </c>
      <c r="BM29" s="355">
        <v>0.18090101280000001</v>
      </c>
      <c r="BN29" s="355">
        <v>0.18570690155</v>
      </c>
      <c r="BO29" s="355">
        <v>0.17467617443</v>
      </c>
      <c r="BP29" s="355">
        <v>0.18188060640000001</v>
      </c>
      <c r="BQ29" s="355">
        <v>0.16963939072000001</v>
      </c>
      <c r="BR29" s="355">
        <v>0.18031484472000001</v>
      </c>
      <c r="BS29" s="355">
        <v>0.18488750331000001</v>
      </c>
      <c r="BT29" s="355">
        <v>0.18269952782000001</v>
      </c>
      <c r="BU29" s="355">
        <v>0.17790087606999999</v>
      </c>
      <c r="BV29" s="355">
        <v>0.16555895136000001</v>
      </c>
      <c r="BW29" s="195"/>
    </row>
    <row r="30" spans="1:75" ht="11.1" customHeight="1" x14ac:dyDescent="0.2">
      <c r="A30" s="323" t="s">
        <v>856</v>
      </c>
      <c r="B30" s="410" t="s">
        <v>857</v>
      </c>
      <c r="C30" s="289">
        <v>0.1027</v>
      </c>
      <c r="D30" s="289">
        <v>0.10539999999999999</v>
      </c>
      <c r="E30" s="289">
        <v>0.1026</v>
      </c>
      <c r="F30" s="289">
        <v>0.1056</v>
      </c>
      <c r="G30" s="289">
        <v>9.1999999999999998E-2</v>
      </c>
      <c r="H30" s="289">
        <v>8.8599999999999998E-2</v>
      </c>
      <c r="I30" s="289">
        <v>8.9700000000000002E-2</v>
      </c>
      <c r="J30" s="289">
        <v>9.9900000000000003E-2</v>
      </c>
      <c r="K30" s="289">
        <v>7.3800000000000004E-2</v>
      </c>
      <c r="L30" s="289">
        <v>6.6699999999999995E-2</v>
      </c>
      <c r="M30" s="289">
        <v>0.10009999999999999</v>
      </c>
      <c r="N30" s="289">
        <v>9.8400000000000001E-2</v>
      </c>
      <c r="O30" s="289">
        <v>9.6199999999999994E-2</v>
      </c>
      <c r="P30" s="289">
        <v>9.5699999999999993E-2</v>
      </c>
      <c r="Q30" s="289">
        <v>0.12470000000000001</v>
      </c>
      <c r="R30" s="289">
        <v>9.7500000000000003E-2</v>
      </c>
      <c r="S30" s="289">
        <v>5.9400000000000001E-2</v>
      </c>
      <c r="T30" s="289">
        <v>8.3299999999999999E-2</v>
      </c>
      <c r="U30" s="289">
        <v>9.9400000000000002E-2</v>
      </c>
      <c r="V30" s="289">
        <v>8.7900000000000006E-2</v>
      </c>
      <c r="W30" s="289">
        <v>7.9899999999999999E-2</v>
      </c>
      <c r="X30" s="289">
        <v>9.5799999999999996E-2</v>
      </c>
      <c r="Y30" s="289">
        <v>0.1055</v>
      </c>
      <c r="Z30" s="289">
        <v>0.1085</v>
      </c>
      <c r="AA30" s="289">
        <v>0.1091</v>
      </c>
      <c r="AB30" s="289">
        <v>0.1011</v>
      </c>
      <c r="AC30" s="289">
        <v>0.1016</v>
      </c>
      <c r="AD30" s="289">
        <v>9.5299999999999996E-2</v>
      </c>
      <c r="AE30" s="289">
        <v>7.0000000000000007E-2</v>
      </c>
      <c r="AF30" s="289">
        <v>8.9899999999999994E-2</v>
      </c>
      <c r="AG30" s="289">
        <v>0.1139</v>
      </c>
      <c r="AH30" s="289">
        <v>0.11310000000000001</v>
      </c>
      <c r="AI30" s="289">
        <v>0.1133</v>
      </c>
      <c r="AJ30" s="289">
        <v>0.1048</v>
      </c>
      <c r="AK30" s="289">
        <v>0.10589999999999999</v>
      </c>
      <c r="AL30" s="289">
        <v>0.1129</v>
      </c>
      <c r="AM30" s="289">
        <v>0.1119</v>
      </c>
      <c r="AN30" s="289">
        <v>0.1158</v>
      </c>
      <c r="AO30" s="289">
        <v>0.1094</v>
      </c>
      <c r="AP30" s="289">
        <v>0.1116</v>
      </c>
      <c r="AQ30" s="289">
        <v>8.4400000000000003E-2</v>
      </c>
      <c r="AR30" s="289">
        <v>0.1018</v>
      </c>
      <c r="AS30" s="289">
        <v>0.1144</v>
      </c>
      <c r="AT30" s="289">
        <v>0.1067</v>
      </c>
      <c r="AU30" s="289">
        <v>0.1033</v>
      </c>
      <c r="AV30" s="289">
        <v>0.1164</v>
      </c>
      <c r="AW30" s="289">
        <v>0.1158</v>
      </c>
      <c r="AX30" s="289">
        <v>0.115129594</v>
      </c>
      <c r="AY30" s="289">
        <v>0.10728906032</v>
      </c>
      <c r="AZ30" s="899">
        <v>0.10673672731</v>
      </c>
      <c r="BA30" s="355">
        <v>0.10639439894</v>
      </c>
      <c r="BB30" s="355">
        <v>0.10599156388</v>
      </c>
      <c r="BC30" s="355">
        <v>0.10524737808</v>
      </c>
      <c r="BD30" s="355">
        <v>0.10716527078</v>
      </c>
      <c r="BE30" s="355">
        <v>0.10789735989</v>
      </c>
      <c r="BF30" s="355">
        <v>0.1072398911</v>
      </c>
      <c r="BG30" s="355">
        <v>0.10760216765</v>
      </c>
      <c r="BH30" s="355">
        <v>0.10779257107</v>
      </c>
      <c r="BI30" s="355">
        <v>0.1074767259</v>
      </c>
      <c r="BJ30" s="355">
        <v>0.10742338707</v>
      </c>
      <c r="BK30" s="355">
        <v>0.10693152804</v>
      </c>
      <c r="BL30" s="355">
        <v>0.1069149735</v>
      </c>
      <c r="BM30" s="355">
        <v>0.10704476438</v>
      </c>
      <c r="BN30" s="355">
        <v>0.10682760279</v>
      </c>
      <c r="BO30" s="355">
        <v>0.10635153021</v>
      </c>
      <c r="BP30" s="355">
        <v>0.10684657584</v>
      </c>
      <c r="BQ30" s="355">
        <v>0.10706692566999999</v>
      </c>
      <c r="BR30" s="355">
        <v>0.10658119095</v>
      </c>
      <c r="BS30" s="355">
        <v>0.10663166572</v>
      </c>
      <c r="BT30" s="355">
        <v>0.10646955358</v>
      </c>
      <c r="BU30" s="355">
        <v>0.10641331313999999</v>
      </c>
      <c r="BV30" s="355">
        <v>0.10653365215</v>
      </c>
      <c r="BW30" s="195"/>
    </row>
    <row r="31" spans="1:75" ht="11.1" customHeight="1" x14ac:dyDescent="0.2">
      <c r="A31" s="323" t="s">
        <v>858</v>
      </c>
      <c r="B31" s="410" t="s">
        <v>203</v>
      </c>
      <c r="C31" s="289">
        <v>2.0164</v>
      </c>
      <c r="D31" s="289">
        <v>2.0278</v>
      </c>
      <c r="E31" s="289">
        <v>1.9761</v>
      </c>
      <c r="F31" s="289">
        <v>1.8005</v>
      </c>
      <c r="G31" s="289">
        <v>1.9480999999999999</v>
      </c>
      <c r="H31" s="289">
        <v>1.5671999999999999</v>
      </c>
      <c r="I31" s="289">
        <v>1.7668999999999999</v>
      </c>
      <c r="J31" s="289">
        <v>1.5881000000000001</v>
      </c>
      <c r="K31" s="289">
        <v>1.5082</v>
      </c>
      <c r="L31" s="289">
        <v>1.6626000000000001</v>
      </c>
      <c r="M31" s="289">
        <v>2.0436999999999999</v>
      </c>
      <c r="N31" s="289">
        <v>2.0512000000000001</v>
      </c>
      <c r="O31" s="289">
        <v>2.0379999999999998</v>
      </c>
      <c r="P31" s="289">
        <v>2.0146000000000002</v>
      </c>
      <c r="Q31" s="289">
        <v>2.0055000000000001</v>
      </c>
      <c r="R31" s="289">
        <v>2.0076999999999998</v>
      </c>
      <c r="S31" s="289">
        <v>1.9173</v>
      </c>
      <c r="T31" s="289">
        <v>1.982</v>
      </c>
      <c r="U31" s="289">
        <v>1.8562000000000001</v>
      </c>
      <c r="V31" s="289">
        <v>1.8035000000000001</v>
      </c>
      <c r="W31" s="289">
        <v>1.8896999999999999</v>
      </c>
      <c r="X31" s="289">
        <v>2.0131000000000001</v>
      </c>
      <c r="Y31" s="289">
        <v>1.9654</v>
      </c>
      <c r="Z31" s="289">
        <v>2.0003000000000002</v>
      </c>
      <c r="AA31" s="289">
        <v>1.9984999999999999</v>
      </c>
      <c r="AB31" s="289">
        <v>1.9910000000000001</v>
      </c>
      <c r="AC31" s="289">
        <v>1.9975000000000001</v>
      </c>
      <c r="AD31" s="289">
        <v>1.9363999999999999</v>
      </c>
      <c r="AE31" s="289">
        <v>1.8424</v>
      </c>
      <c r="AF31" s="289">
        <v>1.9108000000000001</v>
      </c>
      <c r="AG31" s="289">
        <v>1.9367000000000001</v>
      </c>
      <c r="AH31" s="289">
        <v>1.8212999999999999</v>
      </c>
      <c r="AI31" s="289">
        <v>1.9582999999999999</v>
      </c>
      <c r="AJ31" s="289">
        <v>1.7141</v>
      </c>
      <c r="AK31" s="289">
        <v>1.8777999999999999</v>
      </c>
      <c r="AL31" s="289">
        <v>1.8573</v>
      </c>
      <c r="AM31" s="289">
        <v>1.9809000000000001</v>
      </c>
      <c r="AN31" s="289">
        <v>2.2349000000000001</v>
      </c>
      <c r="AO31" s="289">
        <v>2.2746</v>
      </c>
      <c r="AP31" s="289">
        <v>2.1823000000000001</v>
      </c>
      <c r="AQ31" s="289">
        <v>2.1240999999999999</v>
      </c>
      <c r="AR31" s="289">
        <v>2.2486999999999999</v>
      </c>
      <c r="AS31" s="289">
        <v>2.1855000000000002</v>
      </c>
      <c r="AT31" s="289">
        <v>2.2502</v>
      </c>
      <c r="AU31" s="289">
        <v>2.1783999999999999</v>
      </c>
      <c r="AV31" s="289">
        <v>2.0505</v>
      </c>
      <c r="AW31" s="289">
        <v>2.1318000000000001</v>
      </c>
      <c r="AX31" s="289">
        <v>1.9641313739999999</v>
      </c>
      <c r="AY31" s="289">
        <v>1.3831410174000001</v>
      </c>
      <c r="AZ31" s="899">
        <v>1.7179078183000001</v>
      </c>
      <c r="BA31" s="355">
        <v>1.9259160763000001</v>
      </c>
      <c r="BB31" s="355">
        <v>2.1976152794999999</v>
      </c>
      <c r="BC31" s="355">
        <v>2.1345764965999998</v>
      </c>
      <c r="BD31" s="355">
        <v>2.1911410074000002</v>
      </c>
      <c r="BE31" s="355">
        <v>2.1886743726</v>
      </c>
      <c r="BF31" s="355">
        <v>2.1857524589000001</v>
      </c>
      <c r="BG31" s="355">
        <v>2.1331142230000002</v>
      </c>
      <c r="BH31" s="355">
        <v>2.2119993575999999</v>
      </c>
      <c r="BI31" s="355">
        <v>2.2089704414</v>
      </c>
      <c r="BJ31" s="355">
        <v>2.2060694673999999</v>
      </c>
      <c r="BK31" s="355">
        <v>2.2030204440999999</v>
      </c>
      <c r="BL31" s="355">
        <v>2.2001222479</v>
      </c>
      <c r="BM31" s="355">
        <v>2.1971336889000002</v>
      </c>
      <c r="BN31" s="355">
        <v>2.1786381770999999</v>
      </c>
      <c r="BO31" s="355">
        <v>1.9759784218000001</v>
      </c>
      <c r="BP31" s="355">
        <v>2.1730439159000001</v>
      </c>
      <c r="BQ31" s="355">
        <v>2.1702314505999998</v>
      </c>
      <c r="BR31" s="355">
        <v>2.0346978862</v>
      </c>
      <c r="BS31" s="355">
        <v>2.1153687204999998</v>
      </c>
      <c r="BT31" s="355">
        <v>2.1925627501</v>
      </c>
      <c r="BU31" s="355">
        <v>2.1896424158999999</v>
      </c>
      <c r="BV31" s="355">
        <v>2.186747134</v>
      </c>
      <c r="BW31" s="195"/>
    </row>
    <row r="32" spans="1:75" ht="11.1" customHeight="1" x14ac:dyDescent="0.2">
      <c r="A32" s="323" t="s">
        <v>859</v>
      </c>
      <c r="B32" s="410" t="s">
        <v>193</v>
      </c>
      <c r="C32" s="289">
        <v>0.59909999999999997</v>
      </c>
      <c r="D32" s="289">
        <v>0.6431</v>
      </c>
      <c r="E32" s="289">
        <v>0.61109999999999998</v>
      </c>
      <c r="F32" s="289">
        <v>0.60209999999999997</v>
      </c>
      <c r="G32" s="289">
        <v>0.58389999999999997</v>
      </c>
      <c r="H32" s="289">
        <v>0.60870000000000002</v>
      </c>
      <c r="I32" s="289">
        <v>0.54559999999999997</v>
      </c>
      <c r="J32" s="289">
        <v>0.59240000000000004</v>
      </c>
      <c r="K32" s="289">
        <v>0.59619999999999995</v>
      </c>
      <c r="L32" s="289">
        <v>0.60109999999999997</v>
      </c>
      <c r="M32" s="289">
        <v>0.62690000000000001</v>
      </c>
      <c r="N32" s="289">
        <v>0.62470000000000003</v>
      </c>
      <c r="O32" s="289">
        <v>0.60560000000000003</v>
      </c>
      <c r="P32" s="289">
        <v>0.62280000000000002</v>
      </c>
      <c r="Q32" s="289">
        <v>0.60650000000000004</v>
      </c>
      <c r="R32" s="289">
        <v>0.60229999999999995</v>
      </c>
      <c r="S32" s="289">
        <v>0.55220000000000002</v>
      </c>
      <c r="T32" s="289">
        <v>0.59219999999999995</v>
      </c>
      <c r="U32" s="289">
        <v>0.59699999999999998</v>
      </c>
      <c r="V32" s="289">
        <v>0.54779999999999995</v>
      </c>
      <c r="W32" s="289">
        <v>0.59870000000000001</v>
      </c>
      <c r="X32" s="289">
        <v>0.60840000000000005</v>
      </c>
      <c r="Y32" s="289">
        <v>0.61439999999999995</v>
      </c>
      <c r="Z32" s="289">
        <v>0.62039999999999995</v>
      </c>
      <c r="AA32" s="289">
        <v>0.60089999999999999</v>
      </c>
      <c r="AB32" s="289">
        <v>0.60119999999999996</v>
      </c>
      <c r="AC32" s="289">
        <v>0.59370000000000001</v>
      </c>
      <c r="AD32" s="289">
        <v>0.58260000000000001</v>
      </c>
      <c r="AE32" s="289">
        <v>0.57840000000000003</v>
      </c>
      <c r="AF32" s="289">
        <v>0.5867</v>
      </c>
      <c r="AG32" s="289">
        <v>0.55110000000000003</v>
      </c>
      <c r="AH32" s="289">
        <v>0.53180000000000005</v>
      </c>
      <c r="AI32" s="289">
        <v>0.50670000000000004</v>
      </c>
      <c r="AJ32" s="289">
        <v>0.5625</v>
      </c>
      <c r="AK32" s="289">
        <v>0.59240000000000004</v>
      </c>
      <c r="AL32" s="289">
        <v>0.5534</v>
      </c>
      <c r="AM32" s="289">
        <v>0.55979999999999996</v>
      </c>
      <c r="AN32" s="289">
        <v>0.58589999999999998</v>
      </c>
      <c r="AO32" s="289">
        <v>0.57730000000000004</v>
      </c>
      <c r="AP32" s="289">
        <v>0.58220000000000005</v>
      </c>
      <c r="AQ32" s="289">
        <v>0.61509999999999998</v>
      </c>
      <c r="AR32" s="289">
        <v>0.61229999999999996</v>
      </c>
      <c r="AS32" s="289">
        <v>0.62809999999999999</v>
      </c>
      <c r="AT32" s="289">
        <v>0.63319999999999999</v>
      </c>
      <c r="AU32" s="289">
        <v>0.63190000000000002</v>
      </c>
      <c r="AV32" s="289">
        <v>0.62070000000000003</v>
      </c>
      <c r="AW32" s="289">
        <v>0.62029999999999996</v>
      </c>
      <c r="AX32" s="289">
        <v>0.62280282455000002</v>
      </c>
      <c r="AY32" s="289">
        <v>0.62789615507999996</v>
      </c>
      <c r="AZ32" s="899">
        <v>0.62966259823000004</v>
      </c>
      <c r="BA32" s="355">
        <v>0.63127854663000005</v>
      </c>
      <c r="BB32" s="355">
        <v>0.63267740533000005</v>
      </c>
      <c r="BC32" s="355">
        <v>0.63653351235</v>
      </c>
      <c r="BD32" s="355">
        <v>0.63658158929999997</v>
      </c>
      <c r="BE32" s="355">
        <v>0.63438111152999999</v>
      </c>
      <c r="BF32" s="355">
        <v>0.63218407336000004</v>
      </c>
      <c r="BG32" s="355">
        <v>0.63002228118000003</v>
      </c>
      <c r="BH32" s="355">
        <v>0.62765458423999998</v>
      </c>
      <c r="BI32" s="355">
        <v>0.62556955806000003</v>
      </c>
      <c r="BJ32" s="355">
        <v>0.62355556168000004</v>
      </c>
      <c r="BK32" s="355">
        <v>0.62268186832000005</v>
      </c>
      <c r="BL32" s="355">
        <v>0.62051612614999996</v>
      </c>
      <c r="BM32" s="355">
        <v>0.61817963258999997</v>
      </c>
      <c r="BN32" s="355">
        <v>0.61559999187000003</v>
      </c>
      <c r="BO32" s="355">
        <v>0.61346672000000002</v>
      </c>
      <c r="BP32" s="355">
        <v>0.61151228041000005</v>
      </c>
      <c r="BQ32" s="355">
        <v>0.60928844269000004</v>
      </c>
      <c r="BR32" s="355">
        <v>0.60709514610000004</v>
      </c>
      <c r="BS32" s="355">
        <v>0.60494130357999998</v>
      </c>
      <c r="BT32" s="355">
        <v>0.60258660493000005</v>
      </c>
      <c r="BU32" s="355">
        <v>0.60051840735999995</v>
      </c>
      <c r="BV32" s="355">
        <v>0.59851712706000004</v>
      </c>
      <c r="BW32" s="195"/>
    </row>
    <row r="33" spans="1:75" ht="11.1" customHeight="1" x14ac:dyDescent="0.2">
      <c r="A33" s="323" t="s">
        <v>175</v>
      </c>
      <c r="B33" s="410" t="s">
        <v>194</v>
      </c>
      <c r="C33" s="289">
        <v>2.0274999999999999</v>
      </c>
      <c r="D33" s="289">
        <v>2.0091000000000001</v>
      </c>
      <c r="E33" s="289">
        <v>2.0308999999999999</v>
      </c>
      <c r="F33" s="289">
        <v>2.0184000000000002</v>
      </c>
      <c r="G33" s="289">
        <v>2.0335000000000001</v>
      </c>
      <c r="H33" s="289">
        <v>2.0419</v>
      </c>
      <c r="I33" s="289">
        <v>2.0211999999999999</v>
      </c>
      <c r="J33" s="289">
        <v>2.0348999999999999</v>
      </c>
      <c r="K33" s="289">
        <v>2.0384000000000002</v>
      </c>
      <c r="L33" s="289">
        <v>2.0327999999999999</v>
      </c>
      <c r="M33" s="289">
        <v>2.0383</v>
      </c>
      <c r="N33" s="289">
        <v>2.0301</v>
      </c>
      <c r="O33" s="289">
        <v>2.1225000000000001</v>
      </c>
      <c r="P33" s="289">
        <v>2.1120999999999999</v>
      </c>
      <c r="Q33" s="289">
        <v>2.1221000000000001</v>
      </c>
      <c r="R33" s="289">
        <v>2.1604999999999999</v>
      </c>
      <c r="S33" s="289">
        <v>2.1640000000000001</v>
      </c>
      <c r="T33" s="289">
        <v>2.1480000000000001</v>
      </c>
      <c r="U33" s="289">
        <v>2.0912000000000002</v>
      </c>
      <c r="V33" s="289">
        <v>2.1089000000000002</v>
      </c>
      <c r="W33" s="289">
        <v>2.1214</v>
      </c>
      <c r="X33" s="289">
        <v>2.0975999999999999</v>
      </c>
      <c r="Y33" s="289">
        <v>2.0977000000000001</v>
      </c>
      <c r="Z33" s="289">
        <v>2.0855999999999999</v>
      </c>
      <c r="AA33" s="289">
        <v>2.0543999999999998</v>
      </c>
      <c r="AB33" s="289">
        <v>2.0463</v>
      </c>
      <c r="AC33" s="289">
        <v>2.0415999999999999</v>
      </c>
      <c r="AD33" s="289">
        <v>2.0036999999999998</v>
      </c>
      <c r="AE33" s="289">
        <v>1.9936</v>
      </c>
      <c r="AF33" s="289">
        <v>2.0125000000000002</v>
      </c>
      <c r="AG33" s="289">
        <v>2.0392000000000001</v>
      </c>
      <c r="AH33" s="289">
        <v>2.0375000000000001</v>
      </c>
      <c r="AI33" s="289">
        <v>2.0428000000000002</v>
      </c>
      <c r="AJ33" s="289">
        <v>1.9982</v>
      </c>
      <c r="AK33" s="289">
        <v>1.9576</v>
      </c>
      <c r="AL33" s="289">
        <v>1.8989</v>
      </c>
      <c r="AM33" s="289">
        <v>1.8745000000000001</v>
      </c>
      <c r="AN33" s="289">
        <v>1.8758999999999999</v>
      </c>
      <c r="AO33" s="289">
        <v>1.8496999999999999</v>
      </c>
      <c r="AP33" s="289">
        <v>1.8585</v>
      </c>
      <c r="AQ33" s="289">
        <v>1.85</v>
      </c>
      <c r="AR33" s="289">
        <v>1.8568</v>
      </c>
      <c r="AS33" s="289">
        <v>1.8871</v>
      </c>
      <c r="AT33" s="289">
        <v>1.8839999999999999</v>
      </c>
      <c r="AU33" s="289">
        <v>1.8774</v>
      </c>
      <c r="AV33" s="289">
        <v>1.8641000000000001</v>
      </c>
      <c r="AW33" s="289">
        <v>1.8621000000000001</v>
      </c>
      <c r="AX33" s="289">
        <v>1.8905884873000001</v>
      </c>
      <c r="AY33" s="289">
        <v>1.8890887822</v>
      </c>
      <c r="AZ33" s="899">
        <v>1.8559899536</v>
      </c>
      <c r="BA33" s="355">
        <v>1.8500914663000001</v>
      </c>
      <c r="BB33" s="355">
        <v>1.8322483826</v>
      </c>
      <c r="BC33" s="355">
        <v>1.8240495445</v>
      </c>
      <c r="BD33" s="355">
        <v>1.8179404956</v>
      </c>
      <c r="BE33" s="355">
        <v>1.8063715710999999</v>
      </c>
      <c r="BF33" s="355">
        <v>1.8046518528</v>
      </c>
      <c r="BG33" s="355">
        <v>1.8001841462999999</v>
      </c>
      <c r="BH33" s="355">
        <v>1.7853515754</v>
      </c>
      <c r="BI33" s="355">
        <v>1.7719381853</v>
      </c>
      <c r="BJ33" s="355">
        <v>1.7704140164</v>
      </c>
      <c r="BK33" s="355">
        <v>1.7785891005000001</v>
      </c>
      <c r="BL33" s="355">
        <v>1.780292003</v>
      </c>
      <c r="BM33" s="355">
        <v>1.7763511256</v>
      </c>
      <c r="BN33" s="355">
        <v>1.7602483681000001</v>
      </c>
      <c r="BO33" s="355">
        <v>1.7536093094</v>
      </c>
      <c r="BP33" s="355">
        <v>1.7488946227</v>
      </c>
      <c r="BQ33" s="355">
        <v>1.738560366</v>
      </c>
      <c r="BR33" s="355">
        <v>1.7379916040000001</v>
      </c>
      <c r="BS33" s="355">
        <v>1.7345746091000001</v>
      </c>
      <c r="BT33" s="355">
        <v>1.7207039642999999</v>
      </c>
      <c r="BU33" s="355">
        <v>1.7081720642</v>
      </c>
      <c r="BV33" s="355">
        <v>1.7074479721</v>
      </c>
      <c r="BW33" s="195"/>
    </row>
    <row r="34" spans="1:75" ht="11.1" customHeight="1" x14ac:dyDescent="0.2">
      <c r="A34" s="323" t="s">
        <v>860</v>
      </c>
      <c r="B34" s="410" t="s">
        <v>206</v>
      </c>
      <c r="C34" s="289">
        <v>1.0373000000000001</v>
      </c>
      <c r="D34" s="289">
        <v>1.0463</v>
      </c>
      <c r="E34" s="289">
        <v>1.0532999999999999</v>
      </c>
      <c r="F34" s="289">
        <v>1.0583</v>
      </c>
      <c r="G34" s="289">
        <v>1.0623</v>
      </c>
      <c r="H34" s="289">
        <v>1.0783</v>
      </c>
      <c r="I34" s="289">
        <v>1.0932999999999999</v>
      </c>
      <c r="J34" s="289">
        <v>1.1003000000000001</v>
      </c>
      <c r="K34" s="289">
        <v>1.1003000000000001</v>
      </c>
      <c r="L34" s="289">
        <v>1.1032999999999999</v>
      </c>
      <c r="M34" s="289">
        <v>1.0703</v>
      </c>
      <c r="N34" s="289">
        <v>1.0652999999999999</v>
      </c>
      <c r="O34" s="289">
        <v>1.0743</v>
      </c>
      <c r="P34" s="289">
        <v>1.0704</v>
      </c>
      <c r="Q34" s="289">
        <v>1.0723</v>
      </c>
      <c r="R34" s="289">
        <v>1.0752999999999999</v>
      </c>
      <c r="S34" s="289">
        <v>1.0532999999999999</v>
      </c>
      <c r="T34" s="289">
        <v>1.0495000000000001</v>
      </c>
      <c r="U34" s="289">
        <v>1.0478000000000001</v>
      </c>
      <c r="V34" s="289">
        <v>1.0504</v>
      </c>
      <c r="W34" s="289">
        <v>1.0501</v>
      </c>
      <c r="X34" s="289">
        <v>1.0499000000000001</v>
      </c>
      <c r="Y34" s="289">
        <v>1.0457000000000001</v>
      </c>
      <c r="Z34" s="289">
        <v>1.0490999999999999</v>
      </c>
      <c r="AA34" s="289">
        <v>1.0167999999999999</v>
      </c>
      <c r="AB34" s="289">
        <v>1.0037</v>
      </c>
      <c r="AC34" s="289">
        <v>1.0033000000000001</v>
      </c>
      <c r="AD34" s="289">
        <v>1.0015000000000001</v>
      </c>
      <c r="AE34" s="289">
        <v>1.0011000000000001</v>
      </c>
      <c r="AF34" s="289">
        <v>1.0006999999999999</v>
      </c>
      <c r="AG34" s="289">
        <v>1.0012000000000001</v>
      </c>
      <c r="AH34" s="289">
        <v>1.0018</v>
      </c>
      <c r="AI34" s="289">
        <v>1.0006999999999999</v>
      </c>
      <c r="AJ34" s="289">
        <v>1.0006999999999999</v>
      </c>
      <c r="AK34" s="289">
        <v>0.99399999999999999</v>
      </c>
      <c r="AL34" s="289">
        <v>0.99619999999999997</v>
      </c>
      <c r="AM34" s="289">
        <v>0.99670000000000003</v>
      </c>
      <c r="AN34" s="289">
        <v>0.99560000000000004</v>
      </c>
      <c r="AO34" s="289">
        <v>0.99580000000000002</v>
      </c>
      <c r="AP34" s="289">
        <v>0.99560000000000004</v>
      </c>
      <c r="AQ34" s="289">
        <v>1.0004999999999999</v>
      </c>
      <c r="AR34" s="289">
        <v>1.0064</v>
      </c>
      <c r="AS34" s="289">
        <v>1.0118</v>
      </c>
      <c r="AT34" s="289">
        <v>1.0172000000000001</v>
      </c>
      <c r="AU34" s="289">
        <v>1.0202</v>
      </c>
      <c r="AV34" s="289">
        <v>1.0266999999999999</v>
      </c>
      <c r="AW34" s="289">
        <v>1.0326</v>
      </c>
      <c r="AX34" s="289">
        <v>1.0333163892999999</v>
      </c>
      <c r="AY34" s="289">
        <v>1.0313390499999999</v>
      </c>
      <c r="AZ34" s="899">
        <v>1.0393608745</v>
      </c>
      <c r="BA34" s="355">
        <v>1.0443172461000001</v>
      </c>
      <c r="BB34" s="355">
        <v>1.0492712358</v>
      </c>
      <c r="BC34" s="355">
        <v>1.0492592355000001</v>
      </c>
      <c r="BD34" s="355">
        <v>1.0492477267</v>
      </c>
      <c r="BE34" s="355">
        <v>1.0492275630000001</v>
      </c>
      <c r="BF34" s="355">
        <v>1.0491996091</v>
      </c>
      <c r="BG34" s="355">
        <v>1.0492406115999999</v>
      </c>
      <c r="BH34" s="355">
        <v>1.0492071553</v>
      </c>
      <c r="BI34" s="355">
        <v>1.0491996124</v>
      </c>
      <c r="BJ34" s="355">
        <v>1.0493076540999999</v>
      </c>
      <c r="BK34" s="355">
        <v>1.0354630819999999</v>
      </c>
      <c r="BL34" s="355">
        <v>1.0354110458000001</v>
      </c>
      <c r="BM34" s="355">
        <v>1.0353739405</v>
      </c>
      <c r="BN34" s="355">
        <v>1.0353320194</v>
      </c>
      <c r="BO34" s="355">
        <v>1.0353230412000001</v>
      </c>
      <c r="BP34" s="355">
        <v>1.0353132883</v>
      </c>
      <c r="BQ34" s="355">
        <v>1.0352929259000001</v>
      </c>
      <c r="BR34" s="355">
        <v>1.0352671273</v>
      </c>
      <c r="BS34" s="355">
        <v>1.0353105866000001</v>
      </c>
      <c r="BT34" s="355">
        <v>1.0352799672999999</v>
      </c>
      <c r="BU34" s="355">
        <v>1.0352755352</v>
      </c>
      <c r="BV34" s="355">
        <v>1.035386251</v>
      </c>
      <c r="BW34" s="195"/>
    </row>
    <row r="35" spans="1:75" ht="11.1" customHeight="1" x14ac:dyDescent="0.2">
      <c r="A35" s="323" t="s">
        <v>861</v>
      </c>
      <c r="B35" s="410" t="s">
        <v>204</v>
      </c>
      <c r="C35" s="289">
        <v>11.2776</v>
      </c>
      <c r="D35" s="289">
        <v>11.3308</v>
      </c>
      <c r="E35" s="289">
        <v>11.287100000000001</v>
      </c>
      <c r="F35" s="289">
        <v>10.3224</v>
      </c>
      <c r="G35" s="289">
        <v>10.4674</v>
      </c>
      <c r="H35" s="289">
        <v>10.977499999999999</v>
      </c>
      <c r="I35" s="289">
        <v>10.9992</v>
      </c>
      <c r="J35" s="289">
        <v>10.8743</v>
      </c>
      <c r="K35" s="289">
        <v>10.991300000000001</v>
      </c>
      <c r="L35" s="289">
        <v>10.9664</v>
      </c>
      <c r="M35" s="289">
        <v>11.116400000000001</v>
      </c>
      <c r="N35" s="289">
        <v>11.144399999999999</v>
      </c>
      <c r="O35" s="289">
        <v>11.1532</v>
      </c>
      <c r="P35" s="289">
        <v>11.323399999999999</v>
      </c>
      <c r="Q35" s="289">
        <v>10.9947</v>
      </c>
      <c r="R35" s="289">
        <v>10.898899999999999</v>
      </c>
      <c r="S35" s="289">
        <v>10.859400000000001</v>
      </c>
      <c r="T35" s="289">
        <v>10.7743</v>
      </c>
      <c r="U35" s="289">
        <v>10.745699999999999</v>
      </c>
      <c r="V35" s="289">
        <v>10.688700000000001</v>
      </c>
      <c r="W35" s="289">
        <v>10.8087</v>
      </c>
      <c r="X35" s="289">
        <v>10.8657</v>
      </c>
      <c r="Y35" s="289">
        <v>10.8912</v>
      </c>
      <c r="Z35" s="289">
        <v>10.908099999999999</v>
      </c>
      <c r="AA35" s="289">
        <v>10.8886</v>
      </c>
      <c r="AB35" s="289">
        <v>10.8127</v>
      </c>
      <c r="AC35" s="289">
        <v>10.790100000000001</v>
      </c>
      <c r="AD35" s="289">
        <v>10.6874</v>
      </c>
      <c r="AE35" s="289">
        <v>10.546799999999999</v>
      </c>
      <c r="AF35" s="289">
        <v>10.4055</v>
      </c>
      <c r="AG35" s="289">
        <v>10.379899999999999</v>
      </c>
      <c r="AH35" s="289">
        <v>10.3203</v>
      </c>
      <c r="AI35" s="289">
        <v>10.3203</v>
      </c>
      <c r="AJ35" s="289">
        <v>10.3741</v>
      </c>
      <c r="AK35" s="289">
        <v>10.4293</v>
      </c>
      <c r="AL35" s="289">
        <v>10.4505</v>
      </c>
      <c r="AM35" s="289">
        <v>10.4506</v>
      </c>
      <c r="AN35" s="289">
        <v>10.4412</v>
      </c>
      <c r="AO35" s="289">
        <v>10.441599999999999</v>
      </c>
      <c r="AP35" s="289">
        <v>10.5006</v>
      </c>
      <c r="AQ35" s="289">
        <v>10.4664</v>
      </c>
      <c r="AR35" s="289">
        <v>10.432700000000001</v>
      </c>
      <c r="AS35" s="289">
        <v>10.463100000000001</v>
      </c>
      <c r="AT35" s="289">
        <v>10.452999999999999</v>
      </c>
      <c r="AU35" s="289">
        <v>10.5966</v>
      </c>
      <c r="AV35" s="289">
        <v>10.725099999999999</v>
      </c>
      <c r="AW35" s="289">
        <v>10.708</v>
      </c>
      <c r="AX35" s="289">
        <v>10.629560728</v>
      </c>
      <c r="AY35" s="289">
        <v>10.586627085</v>
      </c>
      <c r="AZ35" s="899">
        <v>10.487168045000001</v>
      </c>
      <c r="BA35" s="355">
        <v>10.736847441</v>
      </c>
      <c r="BB35" s="355">
        <v>10.76216</v>
      </c>
      <c r="BC35" s="355">
        <v>10.727353773000001</v>
      </c>
      <c r="BD35" s="355">
        <v>10.667905849</v>
      </c>
      <c r="BE35" s="355">
        <v>10.547996636000001</v>
      </c>
      <c r="BF35" s="355">
        <v>10.537665501999999</v>
      </c>
      <c r="BG35" s="355">
        <v>10.588301001</v>
      </c>
      <c r="BH35" s="355">
        <v>10.674154463000001</v>
      </c>
      <c r="BI35" s="355">
        <v>10.706634811000001</v>
      </c>
      <c r="BJ35" s="355">
        <v>10.727248275999999</v>
      </c>
      <c r="BK35" s="355">
        <v>10.686847063</v>
      </c>
      <c r="BL35" s="355">
        <v>10.690500905</v>
      </c>
      <c r="BM35" s="355">
        <v>10.693255883999999</v>
      </c>
      <c r="BN35" s="355">
        <v>10.67159592</v>
      </c>
      <c r="BO35" s="355">
        <v>10.639797292000001</v>
      </c>
      <c r="BP35" s="355">
        <v>10.608332879000001</v>
      </c>
      <c r="BQ35" s="355">
        <v>10.541368740999999</v>
      </c>
      <c r="BR35" s="355">
        <v>10.538033434000001</v>
      </c>
      <c r="BS35" s="355">
        <v>10.588672913</v>
      </c>
      <c r="BT35" s="355">
        <v>10.674540059</v>
      </c>
      <c r="BU35" s="355">
        <v>10.707041521000001</v>
      </c>
      <c r="BV35" s="355">
        <v>10.727668746000001</v>
      </c>
      <c r="BW35" s="195"/>
    </row>
    <row r="36" spans="1:75" ht="11.1" customHeight="1" x14ac:dyDescent="0.2">
      <c r="A36" s="323" t="s">
        <v>862</v>
      </c>
      <c r="B36" s="410" t="s">
        <v>555</v>
      </c>
      <c r="C36" s="289">
        <v>0.15390000000000001</v>
      </c>
      <c r="D36" s="289">
        <v>0.1598</v>
      </c>
      <c r="E36" s="289">
        <v>0.15079999999999999</v>
      </c>
      <c r="F36" s="289">
        <v>0.155</v>
      </c>
      <c r="G36" s="289">
        <v>0.15329999999999999</v>
      </c>
      <c r="H36" s="289">
        <v>0.1552</v>
      </c>
      <c r="I36" s="289">
        <v>0.15679999999999999</v>
      </c>
      <c r="J36" s="289">
        <v>0.15809999999999999</v>
      </c>
      <c r="K36" s="289">
        <v>0.16259999999999999</v>
      </c>
      <c r="L36" s="289">
        <v>0.15939999999999999</v>
      </c>
      <c r="M36" s="289">
        <v>0.15140000000000001</v>
      </c>
      <c r="N36" s="289">
        <v>0.14499999999999999</v>
      </c>
      <c r="O36" s="289">
        <v>0.13950000000000001</v>
      </c>
      <c r="P36" s="289">
        <v>0.13600000000000001</v>
      </c>
      <c r="Q36" s="289">
        <v>0.1245</v>
      </c>
      <c r="R36" s="289">
        <v>0.1176</v>
      </c>
      <c r="S36" s="289">
        <v>0.13400000000000001</v>
      </c>
      <c r="T36" s="289">
        <v>0.14729999999999999</v>
      </c>
      <c r="U36" s="289">
        <v>0.157</v>
      </c>
      <c r="V36" s="289">
        <v>0.15720000000000001</v>
      </c>
      <c r="W36" s="289">
        <v>0.16</v>
      </c>
      <c r="X36" s="289">
        <v>0.16</v>
      </c>
      <c r="Y36" s="289">
        <v>0.16</v>
      </c>
      <c r="Z36" s="289">
        <v>0.16</v>
      </c>
      <c r="AA36" s="289">
        <v>0.16</v>
      </c>
      <c r="AB36" s="289">
        <v>0.16</v>
      </c>
      <c r="AC36" s="289">
        <v>0.08</v>
      </c>
      <c r="AD36" s="289">
        <v>7.0000000000000007E-2</v>
      </c>
      <c r="AE36" s="289">
        <v>0.06</v>
      </c>
      <c r="AF36" s="289">
        <v>0.06</v>
      </c>
      <c r="AG36" s="289">
        <v>0.06</v>
      </c>
      <c r="AH36" s="289">
        <v>0.06</v>
      </c>
      <c r="AI36" s="289">
        <v>0.06</v>
      </c>
      <c r="AJ36" s="289">
        <v>0.06</v>
      </c>
      <c r="AK36" s="289">
        <v>0.06</v>
      </c>
      <c r="AL36" s="289">
        <v>0.06</v>
      </c>
      <c r="AM36" s="289">
        <v>0.06</v>
      </c>
      <c r="AN36" s="289">
        <v>0.08</v>
      </c>
      <c r="AO36" s="289">
        <v>0.06</v>
      </c>
      <c r="AP36" s="289">
        <v>0.06</v>
      </c>
      <c r="AQ36" s="289">
        <v>0.09</v>
      </c>
      <c r="AR36" s="289">
        <v>0.15</v>
      </c>
      <c r="AS36" s="289">
        <v>0.15</v>
      </c>
      <c r="AT36" s="289">
        <v>0.15</v>
      </c>
      <c r="AU36" s="289">
        <v>0.15</v>
      </c>
      <c r="AV36" s="289">
        <v>0.15</v>
      </c>
      <c r="AW36" s="289">
        <v>0.13</v>
      </c>
      <c r="AX36" s="289">
        <v>0.12</v>
      </c>
      <c r="AY36" s="289">
        <v>0.1</v>
      </c>
      <c r="AZ36" s="899">
        <v>0.13</v>
      </c>
      <c r="BA36" s="355">
        <v>0.15</v>
      </c>
      <c r="BB36" s="355">
        <v>0.15</v>
      </c>
      <c r="BC36" s="355">
        <v>0.15</v>
      </c>
      <c r="BD36" s="355">
        <v>0.15</v>
      </c>
      <c r="BE36" s="355">
        <v>0.15</v>
      </c>
      <c r="BF36" s="355">
        <v>0.15</v>
      </c>
      <c r="BG36" s="355">
        <v>0.15</v>
      </c>
      <c r="BH36" s="355">
        <v>0.15</v>
      </c>
      <c r="BI36" s="355">
        <v>0.15</v>
      </c>
      <c r="BJ36" s="355">
        <v>0.15</v>
      </c>
      <c r="BK36" s="355">
        <v>0.15</v>
      </c>
      <c r="BL36" s="355">
        <v>0.15</v>
      </c>
      <c r="BM36" s="355">
        <v>0.15</v>
      </c>
      <c r="BN36" s="355">
        <v>0.15</v>
      </c>
      <c r="BO36" s="355">
        <v>0.15</v>
      </c>
      <c r="BP36" s="355">
        <v>0.15</v>
      </c>
      <c r="BQ36" s="355">
        <v>0.15</v>
      </c>
      <c r="BR36" s="355">
        <v>0.15</v>
      </c>
      <c r="BS36" s="355">
        <v>0.15</v>
      </c>
      <c r="BT36" s="355">
        <v>0.15</v>
      </c>
      <c r="BU36" s="355">
        <v>0.15</v>
      </c>
      <c r="BV36" s="355">
        <v>0.15</v>
      </c>
      <c r="BW36" s="195"/>
    </row>
    <row r="37" spans="1:75" ht="11.1" customHeight="1" x14ac:dyDescent="0.2">
      <c r="A37" s="323" t="s">
        <v>863</v>
      </c>
      <c r="B37" s="411" t="s">
        <v>864</v>
      </c>
      <c r="C37" s="329">
        <v>6.5699999999999995E-2</v>
      </c>
      <c r="D37" s="329">
        <v>6.7599999999999993E-2</v>
      </c>
      <c r="E37" s="329">
        <v>6.83E-2</v>
      </c>
      <c r="F37" s="329">
        <v>6.7299999999999999E-2</v>
      </c>
      <c r="G37" s="329">
        <v>6.7299999999999999E-2</v>
      </c>
      <c r="H37" s="329">
        <v>6.5500000000000003E-2</v>
      </c>
      <c r="I37" s="329">
        <v>6.4699999999999994E-2</v>
      </c>
      <c r="J37" s="329">
        <v>6.4000000000000001E-2</v>
      </c>
      <c r="K37" s="329">
        <v>6.5199999999999994E-2</v>
      </c>
      <c r="L37" s="329">
        <v>6.7100000000000007E-2</v>
      </c>
      <c r="M37" s="329">
        <v>6.8199999999999997E-2</v>
      </c>
      <c r="N37" s="329">
        <v>6.88E-2</v>
      </c>
      <c r="O37" s="329">
        <v>6.88E-2</v>
      </c>
      <c r="P37" s="329">
        <v>6.9500000000000006E-2</v>
      </c>
      <c r="Q37" s="329">
        <v>6.9800000000000001E-2</v>
      </c>
      <c r="R37" s="329">
        <v>7.0800000000000002E-2</v>
      </c>
      <c r="S37" s="329">
        <v>7.0000000000000007E-2</v>
      </c>
      <c r="T37" s="329">
        <v>7.0300000000000001E-2</v>
      </c>
      <c r="U37" s="329">
        <v>6.8699999999999997E-2</v>
      </c>
      <c r="V37" s="329">
        <v>6.8199999999999997E-2</v>
      </c>
      <c r="W37" s="329">
        <v>6.7699999999999996E-2</v>
      </c>
      <c r="X37" s="329">
        <v>6.9199999999999998E-2</v>
      </c>
      <c r="Y37" s="329">
        <v>7.1300000000000002E-2</v>
      </c>
      <c r="Z37" s="329">
        <v>7.2800000000000004E-2</v>
      </c>
      <c r="AA37" s="329">
        <v>7.1800000000000003E-2</v>
      </c>
      <c r="AB37" s="329">
        <v>5.1799999999999999E-2</v>
      </c>
      <c r="AC37" s="329">
        <v>5.1799999999999999E-2</v>
      </c>
      <c r="AD37" s="329">
        <v>4.1799999999999997E-2</v>
      </c>
      <c r="AE37" s="329">
        <v>3.1800000000000002E-2</v>
      </c>
      <c r="AF37" s="329">
        <v>3.1800000000000002E-2</v>
      </c>
      <c r="AG37" s="329">
        <v>3.1699999999999999E-2</v>
      </c>
      <c r="AH37" s="329">
        <v>3.1699999999999999E-2</v>
      </c>
      <c r="AI37" s="329">
        <v>3.1800000000000002E-2</v>
      </c>
      <c r="AJ37" s="329">
        <v>3.1800000000000002E-2</v>
      </c>
      <c r="AK37" s="329">
        <v>3.1800000000000002E-2</v>
      </c>
      <c r="AL37" s="329">
        <v>3.1800000000000002E-2</v>
      </c>
      <c r="AM37" s="329">
        <v>3.1699999999999999E-2</v>
      </c>
      <c r="AN37" s="329">
        <v>3.1699999999999999E-2</v>
      </c>
      <c r="AO37" s="329">
        <v>3.1699999999999999E-2</v>
      </c>
      <c r="AP37" s="329">
        <v>3.1699999999999999E-2</v>
      </c>
      <c r="AQ37" s="329">
        <v>3.1699999999999999E-2</v>
      </c>
      <c r="AR37" s="329">
        <v>3.1800000000000002E-2</v>
      </c>
      <c r="AS37" s="329">
        <v>3.1800000000000002E-2</v>
      </c>
      <c r="AT37" s="329">
        <v>3.1800000000000002E-2</v>
      </c>
      <c r="AU37" s="329">
        <v>3.1800000000000002E-2</v>
      </c>
      <c r="AV37" s="329">
        <v>3.1800000000000002E-2</v>
      </c>
      <c r="AW37" s="329">
        <v>3.1800000000000002E-2</v>
      </c>
      <c r="AX37" s="329">
        <v>3.2178090800000003E-2</v>
      </c>
      <c r="AY37" s="329">
        <v>3.2138121796000001E-2</v>
      </c>
      <c r="AZ37" s="913">
        <v>3.2174185315999998E-2</v>
      </c>
      <c r="BA37" s="400">
        <v>3.2150044155000002E-2</v>
      </c>
      <c r="BB37" s="400">
        <v>3.2162757388999999E-2</v>
      </c>
      <c r="BC37" s="400">
        <v>3.2167706023000002E-2</v>
      </c>
      <c r="BD37" s="400">
        <v>3.2195890012000003E-2</v>
      </c>
      <c r="BE37" s="400">
        <v>3.2194061635999999E-2</v>
      </c>
      <c r="BF37" s="400">
        <v>3.2192680799999998E-2</v>
      </c>
      <c r="BG37" s="400">
        <v>3.2195592277000001E-2</v>
      </c>
      <c r="BH37" s="400">
        <v>3.2173647288999997E-2</v>
      </c>
      <c r="BI37" s="400">
        <v>3.2185902098999998E-2</v>
      </c>
      <c r="BJ37" s="400">
        <v>3.2206774773999997E-2</v>
      </c>
      <c r="BK37" s="400">
        <v>3.2169684024E-2</v>
      </c>
      <c r="BL37" s="400">
        <v>3.2212875250000002E-2</v>
      </c>
      <c r="BM37" s="400">
        <v>3.2193450179000001E-2</v>
      </c>
      <c r="BN37" s="400">
        <v>3.2207765308999999E-2</v>
      </c>
      <c r="BO37" s="400">
        <v>3.2213034927999998E-2</v>
      </c>
      <c r="BP37" s="400">
        <v>3.2239984738999999E-2</v>
      </c>
      <c r="BQ37" s="400">
        <v>3.2234434360000001E-2</v>
      </c>
      <c r="BR37" s="400">
        <v>3.2232637816999997E-2</v>
      </c>
      <c r="BS37" s="400">
        <v>3.2235671523999997E-2</v>
      </c>
      <c r="BT37" s="400">
        <v>3.2214487216000003E-2</v>
      </c>
      <c r="BU37" s="400">
        <v>3.2227992848000001E-2</v>
      </c>
      <c r="BV37" s="400">
        <v>3.2249645405999998E-2</v>
      </c>
      <c r="BW37" s="195"/>
    </row>
    <row r="38" spans="1:75" ht="12" customHeight="1" x14ac:dyDescent="0.2">
      <c r="B38" s="1013" t="s">
        <v>826</v>
      </c>
      <c r="C38" s="1012"/>
      <c r="D38" s="1012"/>
      <c r="E38" s="1012"/>
      <c r="F38" s="1012"/>
      <c r="G38" s="1012"/>
      <c r="H38" s="1012"/>
      <c r="I38" s="1012"/>
      <c r="J38" s="1012"/>
      <c r="K38" s="1012"/>
      <c r="L38" s="1012"/>
      <c r="M38" s="1012"/>
      <c r="N38" s="1012"/>
      <c r="O38" s="1012"/>
      <c r="P38" s="1012"/>
      <c r="Q38" s="1012"/>
      <c r="R38" s="105"/>
      <c r="S38" s="105"/>
      <c r="T38" s="105"/>
      <c r="U38" s="105"/>
      <c r="V38" s="105"/>
      <c r="W38" s="105"/>
      <c r="X38" s="105"/>
      <c r="Y38" s="105"/>
      <c r="Z38" s="105"/>
      <c r="AA38" s="105"/>
      <c r="AB38" s="105"/>
      <c r="AC38" s="105"/>
      <c r="AD38" s="105"/>
      <c r="AE38" s="105"/>
      <c r="AF38" s="105"/>
      <c r="AG38" s="105"/>
      <c r="AH38" s="105"/>
      <c r="AI38" s="105"/>
      <c r="AJ38" s="105"/>
      <c r="AK38" s="105"/>
      <c r="AL38" s="105"/>
      <c r="AM38" s="105"/>
      <c r="AN38" s="105"/>
      <c r="AO38" s="105"/>
      <c r="AP38" s="105"/>
      <c r="AQ38" s="105"/>
      <c r="AR38" s="105"/>
      <c r="AS38" s="105"/>
      <c r="AT38" s="105"/>
      <c r="AU38" s="105"/>
      <c r="AV38" s="105"/>
      <c r="AW38" s="105"/>
      <c r="AX38" s="105"/>
      <c r="AY38" s="642"/>
      <c r="AZ38" s="642"/>
      <c r="BA38" s="642"/>
      <c r="BB38" s="642"/>
      <c r="BC38" s="642"/>
      <c r="BD38" s="642"/>
      <c r="BE38" s="642"/>
      <c r="BF38" s="642"/>
      <c r="BG38" s="642"/>
      <c r="BH38" s="642"/>
      <c r="BI38" s="642"/>
      <c r="BJ38" s="150"/>
      <c r="BK38" s="150"/>
      <c r="BL38" s="150"/>
      <c r="BM38" s="150"/>
      <c r="BN38" s="150"/>
      <c r="BO38" s="150"/>
      <c r="BP38" s="150"/>
      <c r="BQ38" s="150"/>
      <c r="BR38" s="150"/>
      <c r="BS38" s="150"/>
      <c r="BT38" s="150"/>
      <c r="BU38" s="150"/>
      <c r="BV38" s="150"/>
      <c r="BW38" s="195"/>
    </row>
    <row r="39" spans="1:75" ht="12" customHeight="1" x14ac:dyDescent="0.2">
      <c r="B39" s="1024" t="s">
        <v>827</v>
      </c>
      <c r="C39" s="1024"/>
      <c r="D39" s="1024"/>
      <c r="E39" s="1024"/>
      <c r="F39" s="1024"/>
      <c r="G39" s="1024"/>
      <c r="H39" s="1024"/>
      <c r="I39" s="1024"/>
      <c r="J39" s="1024"/>
      <c r="K39" s="1024"/>
      <c r="L39" s="1024"/>
      <c r="M39" s="1024"/>
      <c r="N39" s="1024"/>
      <c r="O39" s="1024"/>
      <c r="P39" s="1024"/>
      <c r="Q39" s="1024"/>
      <c r="BD39" s="640"/>
      <c r="BE39" s="640"/>
      <c r="BF39" s="640"/>
      <c r="BK39" s="195"/>
      <c r="BL39" s="195"/>
      <c r="BM39" s="195"/>
      <c r="BN39" s="195"/>
      <c r="BO39" s="195"/>
      <c r="BP39" s="195"/>
      <c r="BQ39" s="195"/>
      <c r="BR39" s="195"/>
      <c r="BS39" s="195"/>
      <c r="BT39" s="195"/>
      <c r="BU39" s="195"/>
      <c r="BV39" s="195"/>
      <c r="BW39" s="195"/>
    </row>
    <row r="40" spans="1:75" ht="12" customHeight="1" x14ac:dyDescent="0.2">
      <c r="B40" s="1024" t="s">
        <v>828</v>
      </c>
      <c r="C40" s="1024"/>
      <c r="D40" s="1024"/>
      <c r="E40" s="1024"/>
      <c r="F40" s="1024"/>
      <c r="G40" s="1024"/>
      <c r="H40" s="1024"/>
      <c r="I40" s="1024"/>
      <c r="J40" s="1024"/>
      <c r="K40" s="1024"/>
      <c r="L40" s="1024"/>
      <c r="M40" s="1024"/>
      <c r="N40" s="1024"/>
      <c r="O40" s="1024"/>
      <c r="P40" s="1024"/>
      <c r="Q40" s="1024"/>
      <c r="BD40" s="640"/>
      <c r="BE40" s="640"/>
      <c r="BF40" s="640"/>
      <c r="BK40" s="195"/>
      <c r="BL40" s="195"/>
      <c r="BM40" s="195"/>
      <c r="BN40" s="195"/>
      <c r="BO40" s="195"/>
      <c r="BP40" s="195"/>
      <c r="BQ40" s="195"/>
      <c r="BR40" s="195"/>
      <c r="BS40" s="195"/>
      <c r="BT40" s="195"/>
      <c r="BU40" s="195"/>
      <c r="BV40" s="195"/>
      <c r="BW40" s="195"/>
    </row>
    <row r="41" spans="1:75" s="160" customFormat="1" ht="12" customHeight="1" x14ac:dyDescent="0.2">
      <c r="A41" s="159"/>
      <c r="B41" s="1013" t="s">
        <v>830</v>
      </c>
      <c r="C41" s="1012"/>
      <c r="D41" s="1012"/>
      <c r="E41" s="1012"/>
      <c r="F41" s="1012"/>
      <c r="G41" s="1012"/>
      <c r="H41" s="1012"/>
      <c r="I41" s="1012"/>
      <c r="J41" s="1012"/>
      <c r="K41" s="1012"/>
      <c r="L41" s="1012"/>
      <c r="M41" s="1012"/>
      <c r="N41" s="1012"/>
      <c r="O41" s="1012"/>
      <c r="P41" s="1012"/>
      <c r="Q41" s="1012"/>
      <c r="R41" s="298"/>
      <c r="AY41" s="826"/>
      <c r="AZ41" s="826"/>
      <c r="BA41" s="826"/>
      <c r="BB41" s="826"/>
      <c r="BC41" s="826"/>
      <c r="BD41" s="635"/>
      <c r="BE41" s="635"/>
      <c r="BF41" s="635"/>
      <c r="BG41" s="826"/>
      <c r="BH41" s="826"/>
      <c r="BI41" s="826"/>
      <c r="BJ41" s="221"/>
    </row>
    <row r="42" spans="1:75" s="161" customFormat="1" ht="12" customHeight="1" x14ac:dyDescent="0.2">
      <c r="A42" s="162"/>
      <c r="B42" s="776" t="s">
        <v>809</v>
      </c>
      <c r="C42" s="791"/>
      <c r="D42" s="791"/>
      <c r="E42" s="791"/>
      <c r="F42" s="791"/>
      <c r="G42" s="791"/>
      <c r="H42" s="803"/>
      <c r="I42" s="791"/>
      <c r="J42" s="791"/>
      <c r="K42" s="791"/>
      <c r="L42" s="791"/>
      <c r="M42" s="791"/>
      <c r="N42" s="791"/>
      <c r="O42" s="791"/>
      <c r="P42" s="791"/>
      <c r="Q42" s="791"/>
      <c r="AY42" s="641"/>
      <c r="AZ42" s="641"/>
      <c r="BA42" s="641"/>
      <c r="BB42" s="641"/>
      <c r="BC42" s="641"/>
      <c r="BD42" s="641"/>
      <c r="BE42" s="641"/>
      <c r="BF42" s="641"/>
      <c r="BG42" s="641"/>
      <c r="BH42" s="641"/>
      <c r="BI42" s="641"/>
      <c r="BJ42" s="220"/>
      <c r="BK42" s="220"/>
      <c r="BL42" s="220"/>
      <c r="BM42" s="220"/>
      <c r="BN42" s="220"/>
      <c r="BO42" s="220"/>
      <c r="BP42" s="220"/>
      <c r="BQ42" s="220"/>
      <c r="BR42" s="220"/>
      <c r="BS42" s="220"/>
      <c r="BT42" s="220"/>
      <c r="BU42" s="220"/>
      <c r="BV42" s="220"/>
      <c r="BW42" s="220"/>
    </row>
    <row r="43" spans="1:75" s="161" customFormat="1" ht="12" customHeight="1" x14ac:dyDescent="0.2">
      <c r="A43" s="162"/>
      <c r="B43" s="800" t="str">
        <f>Dates!$G$2</f>
        <v>EIA completed modeling and analysis for this report on Monday, March 9, 2026.</v>
      </c>
      <c r="C43" s="789"/>
      <c r="D43" s="789"/>
      <c r="E43" s="789"/>
      <c r="F43" s="789"/>
      <c r="G43" s="789"/>
      <c r="H43" s="789"/>
      <c r="I43" s="789"/>
      <c r="J43" s="789"/>
      <c r="K43" s="789"/>
      <c r="L43" s="789"/>
      <c r="M43" s="789"/>
      <c r="N43" s="789"/>
      <c r="O43" s="789"/>
      <c r="P43" s="789"/>
      <c r="Q43" s="789"/>
      <c r="AY43" s="641"/>
      <c r="AZ43" s="641"/>
      <c r="BA43" s="641"/>
      <c r="BB43" s="641"/>
      <c r="BC43" s="641"/>
      <c r="BD43" s="639"/>
      <c r="BE43" s="639"/>
      <c r="BF43" s="639"/>
      <c r="BG43" s="641"/>
      <c r="BH43" s="641"/>
      <c r="BI43" s="641"/>
      <c r="BJ43" s="220"/>
    </row>
    <row r="44" spans="1:75" s="161" customFormat="1" ht="12" customHeight="1" x14ac:dyDescent="0.2">
      <c r="A44" s="162"/>
      <c r="B44" s="1009" t="s">
        <v>482</v>
      </c>
      <c r="C44" s="1010"/>
      <c r="D44" s="1010"/>
      <c r="E44" s="1010"/>
      <c r="F44" s="1010"/>
      <c r="G44" s="1010"/>
      <c r="H44" s="1010"/>
      <c r="I44" s="1010"/>
      <c r="J44" s="1010"/>
      <c r="K44" s="1010"/>
      <c r="L44" s="1010"/>
      <c r="M44" s="1010"/>
      <c r="N44" s="1010"/>
      <c r="O44" s="1010"/>
      <c r="P44" s="1010"/>
      <c r="Q44" s="1010"/>
      <c r="AY44" s="641"/>
      <c r="AZ44" s="641"/>
      <c r="BA44" s="641"/>
      <c r="BB44" s="641"/>
      <c r="BC44" s="641"/>
      <c r="BD44" s="639"/>
      <c r="BE44" s="639"/>
      <c r="BF44" s="639"/>
      <c r="BG44" s="641"/>
      <c r="BH44" s="641"/>
      <c r="BI44" s="641"/>
      <c r="BJ44" s="220"/>
    </row>
    <row r="45" spans="1:75" s="161" customFormat="1" ht="12" customHeight="1" x14ac:dyDescent="0.2">
      <c r="A45" s="162"/>
      <c r="B45" s="985" t="s">
        <v>1406</v>
      </c>
      <c r="C45" s="986"/>
      <c r="D45" s="986"/>
      <c r="E45" s="986"/>
      <c r="F45" s="986"/>
      <c r="G45" s="986"/>
      <c r="H45" s="986"/>
      <c r="I45" s="986"/>
      <c r="J45" s="986"/>
      <c r="K45" s="986"/>
      <c r="L45" s="986"/>
      <c r="M45" s="986"/>
      <c r="N45" s="986"/>
      <c r="O45" s="986"/>
      <c r="P45" s="986"/>
      <c r="Q45" s="986"/>
      <c r="AY45" s="641"/>
      <c r="AZ45" s="641"/>
      <c r="BA45" s="641"/>
      <c r="BB45" s="641"/>
      <c r="BC45" s="641"/>
      <c r="BD45" s="639"/>
      <c r="BE45" s="639"/>
      <c r="BF45" s="639"/>
      <c r="BG45" s="641"/>
      <c r="BH45" s="641"/>
      <c r="BI45" s="641"/>
      <c r="BJ45" s="220"/>
    </row>
    <row r="46" spans="1:75" s="161" customFormat="1" ht="12" customHeight="1" x14ac:dyDescent="0.2">
      <c r="A46" s="162"/>
      <c r="B46" s="980" t="s">
        <v>490</v>
      </c>
      <c r="C46" s="1012"/>
      <c r="D46" s="1012"/>
      <c r="E46" s="1012"/>
      <c r="F46" s="1012"/>
      <c r="G46" s="1012"/>
      <c r="H46" s="1012"/>
      <c r="I46" s="1012"/>
      <c r="J46" s="1012"/>
      <c r="K46" s="1012"/>
      <c r="L46" s="1012"/>
      <c r="M46" s="1012"/>
      <c r="N46" s="1012"/>
      <c r="O46" s="1012"/>
      <c r="P46" s="1012"/>
      <c r="Q46" s="1012"/>
      <c r="AY46" s="641"/>
      <c r="AZ46" s="641"/>
      <c r="BA46" s="641"/>
      <c r="BB46" s="641"/>
      <c r="BC46" s="641"/>
      <c r="BD46" s="639"/>
      <c r="BE46" s="639"/>
      <c r="BF46" s="639"/>
      <c r="BG46" s="641"/>
      <c r="BH46" s="641"/>
      <c r="BI46" s="641"/>
      <c r="BJ46" s="220"/>
    </row>
    <row r="47" spans="1:75" s="161" customFormat="1" ht="12" customHeight="1" x14ac:dyDescent="0.2">
      <c r="A47" s="158"/>
      <c r="B47" s="793" t="s">
        <v>823</v>
      </c>
      <c r="C47" s="794"/>
      <c r="D47" s="794"/>
      <c r="E47" s="794"/>
      <c r="F47" s="794"/>
      <c r="G47" s="794"/>
      <c r="H47" s="804"/>
      <c r="I47" s="794"/>
      <c r="J47" s="794"/>
      <c r="K47" s="794"/>
      <c r="L47" s="794"/>
      <c r="M47" s="794"/>
      <c r="N47" s="794"/>
      <c r="O47" s="794"/>
      <c r="P47" s="794"/>
      <c r="Q47" s="792"/>
      <c r="AY47" s="641"/>
      <c r="AZ47" s="641"/>
      <c r="BA47" s="641"/>
      <c r="BB47" s="641"/>
      <c r="BC47" s="641"/>
      <c r="BD47" s="639"/>
      <c r="BE47" s="639"/>
      <c r="BF47" s="639"/>
      <c r="BG47" s="641"/>
      <c r="BH47" s="641"/>
      <c r="BI47" s="641"/>
      <c r="BJ47" s="220"/>
    </row>
    <row r="48" spans="1:75" ht="12.75" x14ac:dyDescent="0.2">
      <c r="B48" s="1026" t="s">
        <v>824</v>
      </c>
      <c r="C48" s="1012"/>
      <c r="D48" s="1012"/>
      <c r="E48" s="1012"/>
      <c r="F48" s="1012"/>
      <c r="G48" s="1012"/>
      <c r="H48" s="1012"/>
      <c r="I48" s="1012"/>
      <c r="J48" s="1012"/>
      <c r="K48" s="1012"/>
      <c r="L48" s="1012"/>
      <c r="M48" s="1012"/>
      <c r="N48" s="1012"/>
      <c r="O48" s="1012"/>
      <c r="P48" s="1012"/>
      <c r="Q48" s="1012"/>
      <c r="BK48" s="151"/>
      <c r="BL48" s="151"/>
      <c r="BM48" s="151"/>
      <c r="BN48" s="151"/>
      <c r="BO48" s="151"/>
      <c r="BP48" s="151"/>
      <c r="BQ48" s="151"/>
      <c r="BR48" s="151"/>
      <c r="BS48" s="151"/>
      <c r="BT48" s="151"/>
      <c r="BU48" s="151"/>
      <c r="BV48" s="151"/>
    </row>
    <row r="49" spans="2:74" ht="12.75" x14ac:dyDescent="0.2">
      <c r="B49" s="1001" t="s">
        <v>825</v>
      </c>
      <c r="C49" s="1012"/>
      <c r="D49" s="1012"/>
      <c r="E49" s="1012"/>
      <c r="F49" s="1012"/>
      <c r="G49" s="1012"/>
      <c r="H49" s="1012"/>
      <c r="I49" s="1012"/>
      <c r="J49" s="1012"/>
      <c r="K49" s="1012"/>
      <c r="L49" s="1012"/>
      <c r="M49" s="1012"/>
      <c r="N49" s="1012"/>
      <c r="O49" s="1012"/>
      <c r="P49" s="1012"/>
      <c r="Q49" s="1012"/>
      <c r="BK49" s="151"/>
      <c r="BL49" s="151"/>
      <c r="BM49" s="151"/>
      <c r="BN49" s="151"/>
      <c r="BO49" s="151"/>
      <c r="BP49" s="151"/>
      <c r="BQ49" s="151"/>
      <c r="BR49" s="151"/>
      <c r="BS49" s="151"/>
      <c r="BT49" s="151"/>
      <c r="BU49" s="151"/>
      <c r="BV49" s="151"/>
    </row>
    <row r="50" spans="2:74" x14ac:dyDescent="0.2">
      <c r="BK50" s="151"/>
      <c r="BL50" s="151"/>
      <c r="BM50" s="151"/>
      <c r="BN50" s="151"/>
      <c r="BO50" s="151"/>
      <c r="BP50" s="151"/>
      <c r="BQ50" s="151"/>
      <c r="BR50" s="151"/>
      <c r="BS50" s="151"/>
      <c r="BT50" s="151"/>
      <c r="BU50" s="151"/>
      <c r="BV50" s="151"/>
    </row>
    <row r="51" spans="2:74" x14ac:dyDescent="0.2">
      <c r="BK51" s="151"/>
      <c r="BL51" s="151"/>
      <c r="BM51" s="151"/>
      <c r="BN51" s="151"/>
      <c r="BO51" s="151"/>
      <c r="BP51" s="151"/>
      <c r="BQ51" s="151"/>
      <c r="BR51" s="151"/>
      <c r="BS51" s="151"/>
      <c r="BT51" s="151"/>
      <c r="BU51" s="151"/>
      <c r="BV51" s="151"/>
    </row>
    <row r="52" spans="2:74" x14ac:dyDescent="0.2">
      <c r="BK52" s="151"/>
      <c r="BL52" s="151"/>
      <c r="BM52" s="151"/>
      <c r="BN52" s="151"/>
      <c r="BO52" s="151"/>
      <c r="BP52" s="151"/>
      <c r="BQ52" s="151"/>
      <c r="BR52" s="151"/>
      <c r="BS52" s="151"/>
      <c r="BT52" s="151"/>
      <c r="BU52" s="151"/>
      <c r="BV52" s="151"/>
    </row>
    <row r="53" spans="2:74" x14ac:dyDescent="0.2">
      <c r="BK53" s="151"/>
      <c r="BL53" s="151"/>
      <c r="BM53" s="151"/>
      <c r="BN53" s="151"/>
      <c r="BO53" s="151"/>
      <c r="BP53" s="151"/>
      <c r="BQ53" s="151"/>
      <c r="BR53" s="151"/>
      <c r="BS53" s="151"/>
      <c r="BT53" s="151"/>
      <c r="BU53" s="151"/>
      <c r="BV53" s="151"/>
    </row>
    <row r="54" spans="2:74" x14ac:dyDescent="0.2">
      <c r="BK54" s="151"/>
      <c r="BL54" s="151"/>
      <c r="BM54" s="151"/>
      <c r="BN54" s="151"/>
      <c r="BO54" s="151"/>
      <c r="BP54" s="151"/>
      <c r="BQ54" s="151"/>
      <c r="BR54" s="151"/>
      <c r="BS54" s="151"/>
      <c r="BT54" s="151"/>
      <c r="BU54" s="151"/>
      <c r="BV54" s="151"/>
    </row>
    <row r="55" spans="2:74" x14ac:dyDescent="0.2">
      <c r="BK55" s="151"/>
      <c r="BL55" s="151"/>
      <c r="BM55" s="151"/>
      <c r="BN55" s="151"/>
      <c r="BO55" s="151"/>
      <c r="BP55" s="151"/>
      <c r="BQ55" s="151"/>
      <c r="BR55" s="151"/>
      <c r="BS55" s="151"/>
      <c r="BT55" s="151"/>
      <c r="BU55" s="151"/>
      <c r="BV55" s="151"/>
    </row>
    <row r="56" spans="2:74" x14ac:dyDescent="0.2">
      <c r="BK56" s="151"/>
      <c r="BL56" s="151"/>
      <c r="BM56" s="151"/>
      <c r="BN56" s="151"/>
      <c r="BO56" s="151"/>
      <c r="BP56" s="151"/>
      <c r="BQ56" s="151"/>
      <c r="BR56" s="151"/>
      <c r="BS56" s="151"/>
      <c r="BT56" s="151"/>
      <c r="BU56" s="151"/>
      <c r="BV56" s="151"/>
    </row>
    <row r="57" spans="2:74" x14ac:dyDescent="0.2">
      <c r="BK57" s="151"/>
      <c r="BL57" s="151"/>
      <c r="BM57" s="151"/>
      <c r="BN57" s="151"/>
      <c r="BO57" s="151"/>
      <c r="BP57" s="151"/>
      <c r="BQ57" s="151"/>
      <c r="BR57" s="151"/>
      <c r="BS57" s="151"/>
      <c r="BT57" s="151"/>
      <c r="BU57" s="151"/>
      <c r="BV57" s="151"/>
    </row>
    <row r="58" spans="2:74" x14ac:dyDescent="0.2">
      <c r="BK58" s="151"/>
      <c r="BL58" s="151"/>
      <c r="BM58" s="151"/>
      <c r="BN58" s="151"/>
      <c r="BO58" s="151"/>
      <c r="BP58" s="151"/>
      <c r="BQ58" s="151"/>
      <c r="BR58" s="151"/>
      <c r="BS58" s="151"/>
      <c r="BT58" s="151"/>
      <c r="BU58" s="151"/>
      <c r="BV58" s="151"/>
    </row>
    <row r="59" spans="2:74" x14ac:dyDescent="0.2">
      <c r="BK59" s="151"/>
      <c r="BL59" s="151"/>
      <c r="BM59" s="151"/>
      <c r="BN59" s="151"/>
      <c r="BO59" s="151"/>
      <c r="BP59" s="151"/>
      <c r="BQ59" s="151"/>
      <c r="BR59" s="151"/>
      <c r="BS59" s="151"/>
      <c r="BT59" s="151"/>
      <c r="BU59" s="151"/>
      <c r="BV59" s="151"/>
    </row>
    <row r="60" spans="2:74" x14ac:dyDescent="0.2">
      <c r="BK60" s="151"/>
      <c r="BL60" s="151"/>
      <c r="BM60" s="151"/>
      <c r="BN60" s="151"/>
      <c r="BO60" s="151"/>
      <c r="BP60" s="151"/>
      <c r="BQ60" s="151"/>
      <c r="BR60" s="151"/>
      <c r="BS60" s="151"/>
      <c r="BT60" s="151"/>
      <c r="BU60" s="151"/>
      <c r="BV60" s="151"/>
    </row>
    <row r="61" spans="2:74" x14ac:dyDescent="0.2">
      <c r="BK61" s="151"/>
      <c r="BL61" s="151"/>
      <c r="BM61" s="151"/>
      <c r="BN61" s="151"/>
      <c r="BO61" s="151"/>
      <c r="BP61" s="151"/>
      <c r="BQ61" s="151"/>
      <c r="BR61" s="151"/>
      <c r="BS61" s="151"/>
      <c r="BT61" s="151"/>
      <c r="BU61" s="151"/>
      <c r="BV61" s="151"/>
    </row>
    <row r="62" spans="2:74" x14ac:dyDescent="0.2">
      <c r="BK62" s="151"/>
      <c r="BL62" s="151"/>
      <c r="BM62" s="151"/>
      <c r="BN62" s="151"/>
      <c r="BO62" s="151"/>
      <c r="BP62" s="151"/>
      <c r="BQ62" s="151"/>
      <c r="BR62" s="151"/>
      <c r="BS62" s="151"/>
      <c r="BT62" s="151"/>
      <c r="BU62" s="151"/>
      <c r="BV62" s="151"/>
    </row>
    <row r="63" spans="2:74" x14ac:dyDescent="0.2">
      <c r="BK63" s="151"/>
      <c r="BL63" s="151"/>
      <c r="BM63" s="151"/>
      <c r="BN63" s="151"/>
      <c r="BO63" s="151"/>
      <c r="BP63" s="151"/>
      <c r="BQ63" s="151"/>
      <c r="BR63" s="151"/>
      <c r="BS63" s="151"/>
      <c r="BT63" s="151"/>
      <c r="BU63" s="151"/>
      <c r="BV63" s="151"/>
    </row>
    <row r="64" spans="2:74" x14ac:dyDescent="0.2">
      <c r="BK64" s="151"/>
      <c r="BL64" s="151"/>
      <c r="BM64" s="151"/>
      <c r="BN64" s="151"/>
      <c r="BO64" s="151"/>
      <c r="BP64" s="151"/>
      <c r="BQ64" s="151"/>
      <c r="BR64" s="151"/>
      <c r="BS64" s="151"/>
      <c r="BT64" s="151"/>
      <c r="BU64" s="151"/>
      <c r="BV64" s="151"/>
    </row>
    <row r="65" spans="63:74" x14ac:dyDescent="0.2">
      <c r="BK65" s="151"/>
      <c r="BL65" s="151"/>
      <c r="BM65" s="151"/>
      <c r="BN65" s="151"/>
      <c r="BO65" s="151"/>
      <c r="BP65" s="151"/>
      <c r="BQ65" s="151"/>
      <c r="BR65" s="151"/>
      <c r="BS65" s="151"/>
      <c r="BT65" s="151"/>
      <c r="BU65" s="151"/>
      <c r="BV65" s="151"/>
    </row>
    <row r="66" spans="63:74" x14ac:dyDescent="0.2">
      <c r="BK66" s="151"/>
      <c r="BL66" s="151"/>
      <c r="BM66" s="151"/>
      <c r="BN66" s="151"/>
      <c r="BO66" s="151"/>
      <c r="BP66" s="151"/>
      <c r="BQ66" s="151"/>
      <c r="BR66" s="151"/>
      <c r="BS66" s="151"/>
      <c r="BT66" s="151"/>
      <c r="BU66" s="151"/>
      <c r="BV66" s="151"/>
    </row>
    <row r="67" spans="63:74" x14ac:dyDescent="0.2">
      <c r="BK67" s="151"/>
      <c r="BL67" s="151"/>
      <c r="BM67" s="151"/>
      <c r="BN67" s="151"/>
      <c r="BO67" s="151"/>
      <c r="BP67" s="151"/>
      <c r="BQ67" s="151"/>
      <c r="BR67" s="151"/>
      <c r="BS67" s="151"/>
      <c r="BT67" s="151"/>
      <c r="BU67" s="151"/>
      <c r="BV67" s="151"/>
    </row>
    <row r="68" spans="63:74" x14ac:dyDescent="0.2">
      <c r="BK68" s="151"/>
      <c r="BL68" s="151"/>
      <c r="BM68" s="151"/>
      <c r="BN68" s="151"/>
      <c r="BO68" s="151"/>
      <c r="BP68" s="151"/>
      <c r="BQ68" s="151"/>
      <c r="BR68" s="151"/>
      <c r="BS68" s="151"/>
      <c r="BT68" s="151"/>
      <c r="BU68" s="151"/>
      <c r="BV68" s="151"/>
    </row>
    <row r="69" spans="63:74" x14ac:dyDescent="0.2">
      <c r="BK69" s="151"/>
      <c r="BL69" s="151"/>
      <c r="BM69" s="151"/>
      <c r="BN69" s="151"/>
      <c r="BO69" s="151"/>
      <c r="BP69" s="151"/>
      <c r="BQ69" s="151"/>
      <c r="BR69" s="151"/>
      <c r="BS69" s="151"/>
      <c r="BT69" s="151"/>
      <c r="BU69" s="151"/>
      <c r="BV69" s="151"/>
    </row>
    <row r="70" spans="63:74" x14ac:dyDescent="0.2">
      <c r="BK70" s="151"/>
      <c r="BL70" s="151"/>
      <c r="BM70" s="151"/>
      <c r="BN70" s="151"/>
      <c r="BO70" s="151"/>
      <c r="BP70" s="151"/>
      <c r="BQ70" s="151"/>
      <c r="BR70" s="151"/>
      <c r="BS70" s="151"/>
      <c r="BT70" s="151"/>
      <c r="BU70" s="151"/>
      <c r="BV70" s="151"/>
    </row>
    <row r="71" spans="63:74" x14ac:dyDescent="0.2">
      <c r="BK71" s="151"/>
      <c r="BL71" s="151"/>
      <c r="BM71" s="151"/>
      <c r="BN71" s="151"/>
      <c r="BO71" s="151"/>
      <c r="BP71" s="151"/>
      <c r="BQ71" s="151"/>
      <c r="BR71" s="151"/>
      <c r="BS71" s="151"/>
      <c r="BT71" s="151"/>
      <c r="BU71" s="151"/>
      <c r="BV71" s="151"/>
    </row>
    <row r="72" spans="63:74" x14ac:dyDescent="0.2">
      <c r="BK72" s="151"/>
      <c r="BL72" s="151"/>
      <c r="BM72" s="151"/>
      <c r="BN72" s="151"/>
      <c r="BO72" s="151"/>
      <c r="BP72" s="151"/>
      <c r="BQ72" s="151"/>
      <c r="BR72" s="151"/>
      <c r="BS72" s="151"/>
      <c r="BT72" s="151"/>
      <c r="BU72" s="151"/>
      <c r="BV72" s="151"/>
    </row>
    <row r="73" spans="63:74" x14ac:dyDescent="0.2">
      <c r="BK73" s="151"/>
      <c r="BL73" s="151"/>
      <c r="BM73" s="151"/>
      <c r="BN73" s="151"/>
      <c r="BO73" s="151"/>
      <c r="BP73" s="151"/>
      <c r="BQ73" s="151"/>
      <c r="BR73" s="151"/>
      <c r="BS73" s="151"/>
      <c r="BT73" s="151"/>
      <c r="BU73" s="151"/>
      <c r="BV73" s="151"/>
    </row>
    <row r="74" spans="63:74" x14ac:dyDescent="0.2">
      <c r="BK74" s="151"/>
      <c r="BL74" s="151"/>
      <c r="BM74" s="151"/>
      <c r="BN74" s="151"/>
      <c r="BO74" s="151"/>
      <c r="BP74" s="151"/>
      <c r="BQ74" s="151"/>
      <c r="BR74" s="151"/>
      <c r="BS74" s="151"/>
      <c r="BT74" s="151"/>
      <c r="BU74" s="151"/>
      <c r="BV74" s="151"/>
    </row>
    <row r="75" spans="63:74" x14ac:dyDescent="0.2">
      <c r="BK75" s="151"/>
      <c r="BL75" s="151"/>
      <c r="BM75" s="151"/>
      <c r="BN75" s="151"/>
      <c r="BO75" s="151"/>
      <c r="BP75" s="151"/>
      <c r="BQ75" s="151"/>
      <c r="BR75" s="151"/>
      <c r="BS75" s="151"/>
      <c r="BT75" s="151"/>
      <c r="BU75" s="151"/>
      <c r="BV75" s="151"/>
    </row>
    <row r="76" spans="63:74" x14ac:dyDescent="0.2">
      <c r="BK76" s="151"/>
      <c r="BL76" s="151"/>
      <c r="BM76" s="151"/>
      <c r="BN76" s="151"/>
      <c r="BO76" s="151"/>
      <c r="BP76" s="151"/>
      <c r="BQ76" s="151"/>
      <c r="BR76" s="151"/>
      <c r="BS76" s="151"/>
      <c r="BT76" s="151"/>
      <c r="BU76" s="151"/>
      <c r="BV76" s="151"/>
    </row>
    <row r="77" spans="63:74" x14ac:dyDescent="0.2">
      <c r="BK77" s="151"/>
      <c r="BL77" s="151"/>
      <c r="BM77" s="151"/>
      <c r="BN77" s="151"/>
      <c r="BO77" s="151"/>
      <c r="BP77" s="151"/>
      <c r="BQ77" s="151"/>
      <c r="BR77" s="151"/>
      <c r="BS77" s="151"/>
      <c r="BT77" s="151"/>
      <c r="BU77" s="151"/>
      <c r="BV77" s="151"/>
    </row>
    <row r="78" spans="63:74" x14ac:dyDescent="0.2">
      <c r="BK78" s="151"/>
      <c r="BL78" s="151"/>
      <c r="BM78" s="151"/>
      <c r="BN78" s="151"/>
      <c r="BO78" s="151"/>
      <c r="BP78" s="151"/>
      <c r="BQ78" s="151"/>
      <c r="BR78" s="151"/>
      <c r="BS78" s="151"/>
      <c r="BT78" s="151"/>
      <c r="BU78" s="151"/>
      <c r="BV78" s="151"/>
    </row>
    <row r="79" spans="63:74" x14ac:dyDescent="0.2">
      <c r="BK79" s="151"/>
      <c r="BL79" s="151"/>
      <c r="BM79" s="151"/>
      <c r="BN79" s="151"/>
      <c r="BO79" s="151"/>
      <c r="BP79" s="151"/>
      <c r="BQ79" s="151"/>
      <c r="BR79" s="151"/>
      <c r="BS79" s="151"/>
      <c r="BT79" s="151"/>
      <c r="BU79" s="151"/>
      <c r="BV79" s="151"/>
    </row>
    <row r="80" spans="63:74" x14ac:dyDescent="0.2">
      <c r="BK80" s="151"/>
      <c r="BL80" s="151"/>
      <c r="BM80" s="151"/>
      <c r="BN80" s="151"/>
      <c r="BO80" s="151"/>
      <c r="BP80" s="151"/>
      <c r="BQ80" s="151"/>
      <c r="BR80" s="151"/>
      <c r="BS80" s="151"/>
      <c r="BT80" s="151"/>
      <c r="BU80" s="151"/>
      <c r="BV80" s="151"/>
    </row>
    <row r="81" spans="63:74" x14ac:dyDescent="0.2">
      <c r="BK81" s="151"/>
      <c r="BL81" s="151"/>
      <c r="BM81" s="151"/>
      <c r="BN81" s="151"/>
      <c r="BO81" s="151"/>
      <c r="BP81" s="151"/>
      <c r="BQ81" s="151"/>
      <c r="BR81" s="151"/>
      <c r="BS81" s="151"/>
      <c r="BT81" s="151"/>
      <c r="BU81" s="151"/>
      <c r="BV81" s="151"/>
    </row>
    <row r="82" spans="63:74" x14ac:dyDescent="0.2">
      <c r="BK82" s="151"/>
      <c r="BL82" s="151"/>
      <c r="BM82" s="151"/>
      <c r="BN82" s="151"/>
      <c r="BO82" s="151"/>
      <c r="BP82" s="151"/>
      <c r="BQ82" s="151"/>
      <c r="BR82" s="151"/>
      <c r="BS82" s="151"/>
      <c r="BT82" s="151"/>
      <c r="BU82" s="151"/>
      <c r="BV82" s="151"/>
    </row>
    <row r="83" spans="63:74" x14ac:dyDescent="0.2">
      <c r="BK83" s="151"/>
      <c r="BL83" s="151"/>
      <c r="BM83" s="151"/>
      <c r="BN83" s="151"/>
      <c r="BO83" s="151"/>
      <c r="BP83" s="151"/>
      <c r="BQ83" s="151"/>
      <c r="BR83" s="151"/>
      <c r="BS83" s="151"/>
      <c r="BT83" s="151"/>
      <c r="BU83" s="151"/>
      <c r="BV83" s="151"/>
    </row>
    <row r="84" spans="63:74" x14ac:dyDescent="0.2">
      <c r="BK84" s="151"/>
      <c r="BL84" s="151"/>
      <c r="BM84" s="151"/>
      <c r="BN84" s="151"/>
      <c r="BO84" s="151"/>
      <c r="BP84" s="151"/>
      <c r="BQ84" s="151"/>
      <c r="BR84" s="151"/>
      <c r="BS84" s="151"/>
      <c r="BT84" s="151"/>
      <c r="BU84" s="151"/>
      <c r="BV84" s="151"/>
    </row>
    <row r="85" spans="63:74" x14ac:dyDescent="0.2">
      <c r="BK85" s="151"/>
      <c r="BL85" s="151"/>
      <c r="BM85" s="151"/>
      <c r="BN85" s="151"/>
      <c r="BO85" s="151"/>
      <c r="BP85" s="151"/>
      <c r="BQ85" s="151"/>
      <c r="BR85" s="151"/>
      <c r="BS85" s="151"/>
      <c r="BT85" s="151"/>
      <c r="BU85" s="151"/>
      <c r="BV85" s="151"/>
    </row>
    <row r="86" spans="63:74" x14ac:dyDescent="0.2">
      <c r="BK86" s="151"/>
      <c r="BL86" s="151"/>
      <c r="BM86" s="151"/>
      <c r="BN86" s="151"/>
      <c r="BO86" s="151"/>
      <c r="BP86" s="151"/>
      <c r="BQ86" s="151"/>
      <c r="BR86" s="151"/>
      <c r="BS86" s="151"/>
      <c r="BT86" s="151"/>
      <c r="BU86" s="151"/>
      <c r="BV86" s="151"/>
    </row>
    <row r="87" spans="63:74" x14ac:dyDescent="0.2">
      <c r="BK87" s="151"/>
      <c r="BL87" s="151"/>
      <c r="BM87" s="151"/>
      <c r="BN87" s="151"/>
      <c r="BO87" s="151"/>
      <c r="BP87" s="151"/>
      <c r="BQ87" s="151"/>
      <c r="BR87" s="151"/>
      <c r="BS87" s="151"/>
      <c r="BT87" s="151"/>
      <c r="BU87" s="151"/>
      <c r="BV87" s="151"/>
    </row>
    <row r="88" spans="63:74" x14ac:dyDescent="0.2">
      <c r="BK88" s="151"/>
      <c r="BL88" s="151"/>
      <c r="BM88" s="151"/>
      <c r="BN88" s="151"/>
      <c r="BO88" s="151"/>
      <c r="BP88" s="151"/>
      <c r="BQ88" s="151"/>
      <c r="BR88" s="151"/>
      <c r="BS88" s="151"/>
      <c r="BT88" s="151"/>
      <c r="BU88" s="151"/>
      <c r="BV88" s="151"/>
    </row>
    <row r="89" spans="63:74" x14ac:dyDescent="0.2">
      <c r="BK89" s="151"/>
      <c r="BL89" s="151"/>
      <c r="BM89" s="151"/>
      <c r="BN89" s="151"/>
      <c r="BO89" s="151"/>
      <c r="BP89" s="151"/>
      <c r="BQ89" s="151"/>
      <c r="BR89" s="151"/>
      <c r="BS89" s="151"/>
      <c r="BT89" s="151"/>
      <c r="BU89" s="151"/>
      <c r="BV89" s="151"/>
    </row>
    <row r="90" spans="63:74" x14ac:dyDescent="0.2">
      <c r="BK90" s="151"/>
      <c r="BL90" s="151"/>
      <c r="BM90" s="151"/>
      <c r="BN90" s="151"/>
      <c r="BO90" s="151"/>
      <c r="BP90" s="151"/>
      <c r="BQ90" s="151"/>
      <c r="BR90" s="151"/>
      <c r="BS90" s="151"/>
      <c r="BT90" s="151"/>
      <c r="BU90" s="151"/>
      <c r="BV90" s="151"/>
    </row>
    <row r="91" spans="63:74" x14ac:dyDescent="0.2">
      <c r="BK91" s="151"/>
      <c r="BL91" s="151"/>
      <c r="BM91" s="151"/>
      <c r="BN91" s="151"/>
      <c r="BO91" s="151"/>
      <c r="BP91" s="151"/>
      <c r="BQ91" s="151"/>
      <c r="BR91" s="151"/>
      <c r="BS91" s="151"/>
      <c r="BT91" s="151"/>
      <c r="BU91" s="151"/>
      <c r="BV91" s="151"/>
    </row>
    <row r="92" spans="63:74" x14ac:dyDescent="0.2">
      <c r="BK92" s="151"/>
      <c r="BL92" s="151"/>
      <c r="BM92" s="151"/>
      <c r="BN92" s="151"/>
      <c r="BO92" s="151"/>
      <c r="BP92" s="151"/>
      <c r="BQ92" s="151"/>
      <c r="BR92" s="151"/>
      <c r="BS92" s="151"/>
      <c r="BT92" s="151"/>
      <c r="BU92" s="151"/>
      <c r="BV92" s="151"/>
    </row>
    <row r="93" spans="63:74" x14ac:dyDescent="0.2">
      <c r="BK93" s="151"/>
      <c r="BL93" s="151"/>
      <c r="BM93" s="151"/>
      <c r="BN93" s="151"/>
      <c r="BO93" s="151"/>
      <c r="BP93" s="151"/>
      <c r="BQ93" s="151"/>
      <c r="BR93" s="151"/>
      <c r="BS93" s="151"/>
      <c r="BT93" s="151"/>
      <c r="BU93" s="151"/>
      <c r="BV93" s="151"/>
    </row>
    <row r="94" spans="63:74" x14ac:dyDescent="0.2">
      <c r="BK94" s="151"/>
      <c r="BL94" s="151"/>
      <c r="BM94" s="151"/>
      <c r="BN94" s="151"/>
      <c r="BO94" s="151"/>
      <c r="BP94" s="151"/>
      <c r="BQ94" s="151"/>
      <c r="BR94" s="151"/>
      <c r="BS94" s="151"/>
      <c r="BT94" s="151"/>
      <c r="BU94" s="151"/>
      <c r="BV94" s="151"/>
    </row>
    <row r="95" spans="63:74" x14ac:dyDescent="0.2">
      <c r="BK95" s="151"/>
      <c r="BL95" s="151"/>
      <c r="BM95" s="151"/>
      <c r="BN95" s="151"/>
      <c r="BO95" s="151"/>
      <c r="BP95" s="151"/>
      <c r="BQ95" s="151"/>
      <c r="BR95" s="151"/>
      <c r="BS95" s="151"/>
      <c r="BT95" s="151"/>
      <c r="BU95" s="151"/>
      <c r="BV95" s="151"/>
    </row>
    <row r="96" spans="63:74" x14ac:dyDescent="0.2">
      <c r="BK96" s="151"/>
      <c r="BL96" s="151"/>
      <c r="BM96" s="151"/>
      <c r="BN96" s="151"/>
      <c r="BO96" s="151"/>
      <c r="BP96" s="151"/>
      <c r="BQ96" s="151"/>
      <c r="BR96" s="151"/>
      <c r="BS96" s="151"/>
      <c r="BT96" s="151"/>
      <c r="BU96" s="151"/>
      <c r="BV96" s="151"/>
    </row>
    <row r="97" spans="63:74" x14ac:dyDescent="0.2">
      <c r="BK97" s="151"/>
      <c r="BL97" s="151"/>
      <c r="BM97" s="151"/>
      <c r="BN97" s="151"/>
      <c r="BO97" s="151"/>
      <c r="BP97" s="151"/>
      <c r="BQ97" s="151"/>
      <c r="BR97" s="151"/>
      <c r="BS97" s="151"/>
      <c r="BT97" s="151"/>
      <c r="BU97" s="151"/>
      <c r="BV97" s="151"/>
    </row>
    <row r="98" spans="63:74" x14ac:dyDescent="0.2">
      <c r="BK98" s="151"/>
      <c r="BL98" s="151"/>
      <c r="BM98" s="151"/>
      <c r="BN98" s="151"/>
      <c r="BO98" s="151"/>
      <c r="BP98" s="151"/>
      <c r="BQ98" s="151"/>
      <c r="BR98" s="151"/>
      <c r="BS98" s="151"/>
      <c r="BT98" s="151"/>
      <c r="BU98" s="151"/>
      <c r="BV98" s="151"/>
    </row>
    <row r="99" spans="63:74" x14ac:dyDescent="0.2">
      <c r="BK99" s="151"/>
      <c r="BL99" s="151"/>
      <c r="BM99" s="151"/>
      <c r="BN99" s="151"/>
      <c r="BO99" s="151"/>
      <c r="BP99" s="151"/>
      <c r="BQ99" s="151"/>
      <c r="BR99" s="151"/>
      <c r="BS99" s="151"/>
      <c r="BT99" s="151"/>
      <c r="BU99" s="151"/>
      <c r="BV99" s="151"/>
    </row>
    <row r="100" spans="63:74" x14ac:dyDescent="0.2">
      <c r="BK100" s="151"/>
      <c r="BL100" s="151"/>
      <c r="BM100" s="151"/>
      <c r="BN100" s="151"/>
      <c r="BO100" s="151"/>
      <c r="BP100" s="151"/>
      <c r="BQ100" s="151"/>
      <c r="BR100" s="151"/>
      <c r="BS100" s="151"/>
      <c r="BT100" s="151"/>
      <c r="BU100" s="151"/>
      <c r="BV100" s="151"/>
    </row>
    <row r="101" spans="63:74" x14ac:dyDescent="0.2">
      <c r="BK101" s="151"/>
      <c r="BL101" s="151"/>
      <c r="BM101" s="151"/>
      <c r="BN101" s="151"/>
      <c r="BO101" s="151"/>
      <c r="BP101" s="151"/>
      <c r="BQ101" s="151"/>
      <c r="BR101" s="151"/>
      <c r="BS101" s="151"/>
      <c r="BT101" s="151"/>
      <c r="BU101" s="151"/>
      <c r="BV101" s="151"/>
    </row>
    <row r="102" spans="63:74" x14ac:dyDescent="0.2">
      <c r="BK102" s="151"/>
      <c r="BL102" s="151"/>
      <c r="BM102" s="151"/>
      <c r="BN102" s="151"/>
      <c r="BO102" s="151"/>
      <c r="BP102" s="151"/>
      <c r="BQ102" s="151"/>
      <c r="BR102" s="151"/>
      <c r="BS102" s="151"/>
      <c r="BT102" s="151"/>
      <c r="BU102" s="151"/>
      <c r="BV102" s="151"/>
    </row>
    <row r="103" spans="63:74" x14ac:dyDescent="0.2">
      <c r="BK103" s="151"/>
      <c r="BL103" s="151"/>
      <c r="BM103" s="151"/>
      <c r="BN103" s="151"/>
      <c r="BO103" s="151"/>
      <c r="BP103" s="151"/>
      <c r="BQ103" s="151"/>
      <c r="BR103" s="151"/>
      <c r="BS103" s="151"/>
      <c r="BT103" s="151"/>
      <c r="BU103" s="151"/>
      <c r="BV103" s="151"/>
    </row>
    <row r="104" spans="63:74" x14ac:dyDescent="0.2">
      <c r="BK104" s="151"/>
      <c r="BL104" s="151"/>
      <c r="BM104" s="151"/>
      <c r="BN104" s="151"/>
      <c r="BO104" s="151"/>
      <c r="BP104" s="151"/>
      <c r="BQ104" s="151"/>
      <c r="BR104" s="151"/>
      <c r="BS104" s="151"/>
      <c r="BT104" s="151"/>
      <c r="BU104" s="151"/>
      <c r="BV104" s="151"/>
    </row>
    <row r="105" spans="63:74" x14ac:dyDescent="0.2">
      <c r="BK105" s="151"/>
      <c r="BL105" s="151"/>
      <c r="BM105" s="151"/>
      <c r="BN105" s="151"/>
      <c r="BO105" s="151"/>
      <c r="BP105" s="151"/>
      <c r="BQ105" s="151"/>
      <c r="BR105" s="151"/>
      <c r="BS105" s="151"/>
      <c r="BT105" s="151"/>
      <c r="BU105" s="151"/>
      <c r="BV105" s="151"/>
    </row>
    <row r="106" spans="63:74" x14ac:dyDescent="0.2">
      <c r="BK106" s="151"/>
      <c r="BL106" s="151"/>
      <c r="BM106" s="151"/>
      <c r="BN106" s="151"/>
      <c r="BO106" s="151"/>
      <c r="BP106" s="151"/>
      <c r="BQ106" s="151"/>
      <c r="BR106" s="151"/>
      <c r="BS106" s="151"/>
      <c r="BT106" s="151"/>
      <c r="BU106" s="151"/>
      <c r="BV106" s="151"/>
    </row>
    <row r="107" spans="63:74" x14ac:dyDescent="0.2">
      <c r="BK107" s="151"/>
      <c r="BL107" s="151"/>
      <c r="BM107" s="151"/>
      <c r="BN107" s="151"/>
      <c r="BO107" s="151"/>
      <c r="BP107" s="151"/>
      <c r="BQ107" s="151"/>
      <c r="BR107" s="151"/>
      <c r="BS107" s="151"/>
      <c r="BT107" s="151"/>
      <c r="BU107" s="151"/>
      <c r="BV107" s="151"/>
    </row>
    <row r="108" spans="63:74" x14ac:dyDescent="0.2">
      <c r="BK108" s="151"/>
      <c r="BL108" s="151"/>
      <c r="BM108" s="151"/>
      <c r="BN108" s="151"/>
      <c r="BO108" s="151"/>
      <c r="BP108" s="151"/>
      <c r="BQ108" s="151"/>
      <c r="BR108" s="151"/>
      <c r="BS108" s="151"/>
      <c r="BT108" s="151"/>
      <c r="BU108" s="151"/>
      <c r="BV108" s="151"/>
    </row>
    <row r="109" spans="63:74" x14ac:dyDescent="0.2">
      <c r="BK109" s="151"/>
      <c r="BL109" s="151"/>
      <c r="BM109" s="151"/>
      <c r="BN109" s="151"/>
      <c r="BO109" s="151"/>
      <c r="BP109" s="151"/>
      <c r="BQ109" s="151"/>
      <c r="BR109" s="151"/>
      <c r="BS109" s="151"/>
      <c r="BT109" s="151"/>
      <c r="BU109" s="151"/>
      <c r="BV109" s="151"/>
    </row>
    <row r="110" spans="63:74" x14ac:dyDescent="0.2">
      <c r="BK110" s="151"/>
      <c r="BL110" s="151"/>
      <c r="BM110" s="151"/>
      <c r="BN110" s="151"/>
      <c r="BO110" s="151"/>
      <c r="BP110" s="151"/>
      <c r="BQ110" s="151"/>
      <c r="BR110" s="151"/>
      <c r="BS110" s="151"/>
      <c r="BT110" s="151"/>
      <c r="BU110" s="151"/>
      <c r="BV110" s="151"/>
    </row>
    <row r="111" spans="63:74" x14ac:dyDescent="0.2">
      <c r="BK111" s="151"/>
      <c r="BL111" s="151"/>
      <c r="BM111" s="151"/>
      <c r="BN111" s="151"/>
      <c r="BO111" s="151"/>
      <c r="BP111" s="151"/>
      <c r="BQ111" s="151"/>
      <c r="BR111" s="151"/>
      <c r="BS111" s="151"/>
      <c r="BT111" s="151"/>
      <c r="BU111" s="151"/>
      <c r="BV111" s="151"/>
    </row>
    <row r="112" spans="63:74" x14ac:dyDescent="0.2">
      <c r="BK112" s="151"/>
      <c r="BL112" s="151"/>
      <c r="BM112" s="151"/>
      <c r="BN112" s="151"/>
      <c r="BO112" s="151"/>
      <c r="BP112" s="151"/>
      <c r="BQ112" s="151"/>
      <c r="BR112" s="151"/>
      <c r="BS112" s="151"/>
      <c r="BT112" s="151"/>
      <c r="BU112" s="151"/>
      <c r="BV112" s="151"/>
    </row>
    <row r="113" spans="63:74" x14ac:dyDescent="0.2">
      <c r="BK113" s="151"/>
      <c r="BL113" s="151"/>
      <c r="BM113" s="151"/>
      <c r="BN113" s="151"/>
      <c r="BO113" s="151"/>
      <c r="BP113" s="151"/>
      <c r="BQ113" s="151"/>
      <c r="BR113" s="151"/>
      <c r="BS113" s="151"/>
      <c r="BT113" s="151"/>
      <c r="BU113" s="151"/>
      <c r="BV113" s="151"/>
    </row>
    <row r="114" spans="63:74" x14ac:dyDescent="0.2">
      <c r="BK114" s="151"/>
      <c r="BL114" s="151"/>
      <c r="BM114" s="151"/>
      <c r="BN114" s="151"/>
      <c r="BO114" s="151"/>
      <c r="BP114" s="151"/>
      <c r="BQ114" s="151"/>
      <c r="BR114" s="151"/>
      <c r="BS114" s="151"/>
      <c r="BT114" s="151"/>
      <c r="BU114" s="151"/>
      <c r="BV114" s="151"/>
    </row>
    <row r="115" spans="63:74" x14ac:dyDescent="0.2">
      <c r="BK115" s="151"/>
      <c r="BL115" s="151"/>
      <c r="BM115" s="151"/>
      <c r="BN115" s="151"/>
      <c r="BO115" s="151"/>
      <c r="BP115" s="151"/>
      <c r="BQ115" s="151"/>
      <c r="BR115" s="151"/>
      <c r="BS115" s="151"/>
      <c r="BT115" s="151"/>
      <c r="BU115" s="151"/>
      <c r="BV115" s="151"/>
    </row>
    <row r="116" spans="63:74" x14ac:dyDescent="0.2">
      <c r="BK116" s="151"/>
      <c r="BL116" s="151"/>
      <c r="BM116" s="151"/>
      <c r="BN116" s="151"/>
      <c r="BO116" s="151"/>
      <c r="BP116" s="151"/>
      <c r="BQ116" s="151"/>
      <c r="BR116" s="151"/>
      <c r="BS116" s="151"/>
      <c r="BT116" s="151"/>
      <c r="BU116" s="151"/>
      <c r="BV116" s="151"/>
    </row>
    <row r="117" spans="63:74" x14ac:dyDescent="0.2">
      <c r="BK117" s="151"/>
      <c r="BL117" s="151"/>
      <c r="BM117" s="151"/>
      <c r="BN117" s="151"/>
      <c r="BO117" s="151"/>
      <c r="BP117" s="151"/>
      <c r="BQ117" s="151"/>
      <c r="BR117" s="151"/>
      <c r="BS117" s="151"/>
      <c r="BT117" s="151"/>
      <c r="BU117" s="151"/>
      <c r="BV117" s="151"/>
    </row>
    <row r="118" spans="63:74" x14ac:dyDescent="0.2">
      <c r="BK118" s="151"/>
      <c r="BL118" s="151"/>
      <c r="BM118" s="151"/>
      <c r="BN118" s="151"/>
      <c r="BO118" s="151"/>
      <c r="BP118" s="151"/>
      <c r="BQ118" s="151"/>
      <c r="BR118" s="151"/>
      <c r="BS118" s="151"/>
      <c r="BT118" s="151"/>
      <c r="BU118" s="151"/>
      <c r="BV118" s="151"/>
    </row>
    <row r="119" spans="63:74" x14ac:dyDescent="0.2">
      <c r="BK119" s="151"/>
      <c r="BL119" s="151"/>
      <c r="BM119" s="151"/>
      <c r="BN119" s="151"/>
      <c r="BO119" s="151"/>
      <c r="BP119" s="151"/>
      <c r="BQ119" s="151"/>
      <c r="BR119" s="151"/>
      <c r="BS119" s="151"/>
      <c r="BT119" s="151"/>
      <c r="BU119" s="151"/>
      <c r="BV119" s="151"/>
    </row>
    <row r="120" spans="63:74" x14ac:dyDescent="0.2">
      <c r="BK120" s="151"/>
      <c r="BL120" s="151"/>
      <c r="BM120" s="151"/>
      <c r="BN120" s="151"/>
      <c r="BO120" s="151"/>
      <c r="BP120" s="151"/>
      <c r="BQ120" s="151"/>
      <c r="BR120" s="151"/>
      <c r="BS120" s="151"/>
      <c r="BT120" s="151"/>
      <c r="BU120" s="151"/>
      <c r="BV120" s="151"/>
    </row>
    <row r="121" spans="63:74" x14ac:dyDescent="0.2">
      <c r="BK121" s="151"/>
      <c r="BL121" s="151"/>
      <c r="BM121" s="151"/>
      <c r="BN121" s="151"/>
      <c r="BO121" s="151"/>
      <c r="BP121" s="151"/>
      <c r="BQ121" s="151"/>
      <c r="BR121" s="151"/>
      <c r="BS121" s="151"/>
      <c r="BT121" s="151"/>
      <c r="BU121" s="151"/>
      <c r="BV121" s="151"/>
    </row>
    <row r="122" spans="63:74" x14ac:dyDescent="0.2">
      <c r="BK122" s="151"/>
      <c r="BL122" s="151"/>
      <c r="BM122" s="151"/>
      <c r="BN122" s="151"/>
      <c r="BO122" s="151"/>
      <c r="BP122" s="151"/>
      <c r="BQ122" s="151"/>
      <c r="BR122" s="151"/>
      <c r="BS122" s="151"/>
      <c r="BT122" s="151"/>
      <c r="BU122" s="151"/>
      <c r="BV122" s="151"/>
    </row>
    <row r="123" spans="63:74" x14ac:dyDescent="0.2">
      <c r="BK123" s="151"/>
      <c r="BL123" s="151"/>
      <c r="BM123" s="151"/>
      <c r="BN123" s="151"/>
      <c r="BO123" s="151"/>
      <c r="BP123" s="151"/>
      <c r="BQ123" s="151"/>
      <c r="BR123" s="151"/>
      <c r="BS123" s="151"/>
      <c r="BT123" s="151"/>
      <c r="BU123" s="151"/>
      <c r="BV123" s="151"/>
    </row>
    <row r="124" spans="63:74" x14ac:dyDescent="0.2">
      <c r="BK124" s="151"/>
      <c r="BL124" s="151"/>
      <c r="BM124" s="151"/>
      <c r="BN124" s="151"/>
      <c r="BO124" s="151"/>
      <c r="BP124" s="151"/>
      <c r="BQ124" s="151"/>
      <c r="BR124" s="151"/>
      <c r="BS124" s="151"/>
      <c r="BT124" s="151"/>
      <c r="BU124" s="151"/>
      <c r="BV124" s="151"/>
    </row>
    <row r="125" spans="63:74" x14ac:dyDescent="0.2">
      <c r="BK125" s="151"/>
      <c r="BL125" s="151"/>
      <c r="BM125" s="151"/>
      <c r="BN125" s="151"/>
      <c r="BO125" s="151"/>
      <c r="BP125" s="151"/>
      <c r="BQ125" s="151"/>
      <c r="BR125" s="151"/>
      <c r="BS125" s="151"/>
      <c r="BT125" s="151"/>
      <c r="BU125" s="151"/>
      <c r="BV125" s="151"/>
    </row>
    <row r="126" spans="63:74" x14ac:dyDescent="0.2">
      <c r="BK126" s="151"/>
      <c r="BL126" s="151"/>
      <c r="BM126" s="151"/>
      <c r="BN126" s="151"/>
      <c r="BO126" s="151"/>
      <c r="BP126" s="151"/>
      <c r="BQ126" s="151"/>
      <c r="BR126" s="151"/>
      <c r="BS126" s="151"/>
      <c r="BT126" s="151"/>
      <c r="BU126" s="151"/>
      <c r="BV126" s="151"/>
    </row>
    <row r="127" spans="63:74" x14ac:dyDescent="0.2">
      <c r="BK127" s="151"/>
      <c r="BL127" s="151"/>
      <c r="BM127" s="151"/>
      <c r="BN127" s="151"/>
      <c r="BO127" s="151"/>
      <c r="BP127" s="151"/>
      <c r="BQ127" s="151"/>
      <c r="BR127" s="151"/>
      <c r="BS127" s="151"/>
      <c r="BT127" s="151"/>
      <c r="BU127" s="151"/>
      <c r="BV127" s="151"/>
    </row>
    <row r="128" spans="63:74" x14ac:dyDescent="0.2">
      <c r="BK128" s="151"/>
      <c r="BL128" s="151"/>
      <c r="BM128" s="151"/>
      <c r="BN128" s="151"/>
      <c r="BO128" s="151"/>
      <c r="BP128" s="151"/>
      <c r="BQ128" s="151"/>
      <c r="BR128" s="151"/>
      <c r="BS128" s="151"/>
      <c r="BT128" s="151"/>
      <c r="BU128" s="151"/>
      <c r="BV128" s="151"/>
    </row>
    <row r="129" spans="63:74" x14ac:dyDescent="0.2">
      <c r="BK129" s="151"/>
      <c r="BL129" s="151"/>
      <c r="BM129" s="151"/>
      <c r="BN129" s="151"/>
      <c r="BO129" s="151"/>
      <c r="BP129" s="151"/>
      <c r="BQ129" s="151"/>
      <c r="BR129" s="151"/>
      <c r="BS129" s="151"/>
      <c r="BT129" s="151"/>
      <c r="BU129" s="151"/>
      <c r="BV129" s="151"/>
    </row>
  </sheetData>
  <mergeCells count="17">
    <mergeCell ref="A1:A2"/>
    <mergeCell ref="B40:Q40"/>
    <mergeCell ref="B44:Q44"/>
    <mergeCell ref="B45:Q45"/>
    <mergeCell ref="B1:AL1"/>
    <mergeCell ref="C3:N3"/>
    <mergeCell ref="O3:Z3"/>
    <mergeCell ref="AA3:AL3"/>
    <mergeCell ref="B39:Q39"/>
    <mergeCell ref="B38:Q38"/>
    <mergeCell ref="B41:Q41"/>
    <mergeCell ref="B48:Q48"/>
    <mergeCell ref="B49:Q49"/>
    <mergeCell ref="AM3:AX3"/>
    <mergeCell ref="AY3:BJ3"/>
    <mergeCell ref="BK3:BV3"/>
    <mergeCell ref="B46:Q46"/>
  </mergeCells>
  <phoneticPr fontId="4" type="noConversion"/>
  <hyperlinks>
    <hyperlink ref="A1:A2" location="Contents!A1" display="Table of Contents" xr:uid="{00000000-0004-0000-0600-000000000000}"/>
  </hyperlinks>
  <pageMargins left="0.25" right="0.25" top="0.25" bottom="0.25" header="0.5" footer="0.5"/>
  <pageSetup scale="3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dimension ref="A1:BV66"/>
  <sheetViews>
    <sheetView zoomScaleNormal="100" workbookViewId="0">
      <pane xSplit="2" ySplit="4" topLeftCell="AR5" activePane="bottomRight" state="frozen"/>
      <selection activeCell="BF63" sqref="BF63"/>
      <selection pane="topRight" activeCell="BF63" sqref="BF63"/>
      <selection pane="bottomLeft" activeCell="BF63" sqref="BF63"/>
      <selection pane="bottomRight" activeCell="B1" sqref="B1:BV1"/>
    </sheetView>
  </sheetViews>
  <sheetFormatPr defaultColWidth="8.5703125" defaultRowHeight="11.25" x14ac:dyDescent="0.2"/>
  <cols>
    <col min="1" max="1" width="17.5703125" style="89" customWidth="1"/>
    <col min="2" max="2" width="42.5703125" style="83" customWidth="1"/>
    <col min="3" max="50" width="6.5703125" style="83" customWidth="1"/>
    <col min="51" max="55" width="6.5703125" style="640" customWidth="1"/>
    <col min="56" max="58" width="6.5703125" style="637" customWidth="1"/>
    <col min="59" max="61" width="6.5703125" style="640" customWidth="1"/>
    <col min="62" max="62" width="6.5703125" style="195" customWidth="1"/>
    <col min="63" max="74" width="6.5703125" style="83" customWidth="1"/>
    <col min="75" max="16384" width="8.5703125" style="83"/>
  </cols>
  <sheetData>
    <row r="1" spans="1:74" ht="12.75" customHeight="1" x14ac:dyDescent="0.2">
      <c r="A1" s="996" t="s">
        <v>478</v>
      </c>
      <c r="B1" s="1029" t="s">
        <v>893</v>
      </c>
      <c r="C1" s="1029"/>
      <c r="D1" s="1029"/>
      <c r="E1" s="1029"/>
      <c r="F1" s="1029"/>
      <c r="G1" s="1029"/>
      <c r="H1" s="1029"/>
      <c r="I1" s="1029"/>
      <c r="J1" s="1029"/>
      <c r="K1" s="1029"/>
      <c r="L1" s="1029"/>
      <c r="M1" s="1029"/>
      <c r="N1" s="1029"/>
      <c r="O1" s="1029"/>
      <c r="P1" s="1029"/>
      <c r="Q1" s="1029"/>
      <c r="R1" s="1029"/>
      <c r="S1" s="1029"/>
      <c r="T1" s="1029"/>
      <c r="U1" s="1029"/>
      <c r="V1" s="1029"/>
      <c r="W1" s="1029"/>
      <c r="X1" s="1029"/>
      <c r="Y1" s="1029"/>
      <c r="Z1" s="1029"/>
      <c r="AA1" s="1029"/>
      <c r="AB1" s="1029"/>
      <c r="AC1" s="1029"/>
      <c r="AD1" s="1029"/>
      <c r="AE1" s="1029"/>
      <c r="AF1" s="1029"/>
      <c r="AG1" s="1029"/>
      <c r="AH1" s="1029"/>
      <c r="AI1" s="1029"/>
      <c r="AJ1" s="1029"/>
      <c r="AK1" s="1029"/>
      <c r="AL1" s="1029"/>
      <c r="AM1" s="1029"/>
      <c r="AN1" s="1029"/>
      <c r="AO1" s="1029"/>
      <c r="AP1" s="1029"/>
      <c r="AQ1" s="1029"/>
      <c r="AR1" s="1029"/>
      <c r="AS1" s="1029"/>
      <c r="AT1" s="1029"/>
      <c r="AU1" s="1029"/>
      <c r="AV1" s="1029"/>
      <c r="AW1" s="1029"/>
      <c r="AX1" s="1029"/>
      <c r="AY1" s="1029"/>
      <c r="AZ1" s="1029"/>
      <c r="BA1" s="1029"/>
      <c r="BB1" s="1029"/>
      <c r="BC1" s="1029"/>
      <c r="BD1" s="1029"/>
      <c r="BE1" s="1029"/>
      <c r="BF1" s="1029"/>
      <c r="BG1" s="1029"/>
      <c r="BH1" s="1029"/>
      <c r="BI1" s="1029"/>
      <c r="BJ1" s="1029"/>
      <c r="BK1" s="1029"/>
      <c r="BL1" s="1029"/>
      <c r="BM1" s="1029"/>
      <c r="BN1" s="1029"/>
      <c r="BO1" s="1029"/>
      <c r="BP1" s="1029"/>
      <c r="BQ1" s="1029"/>
      <c r="BR1" s="1029"/>
      <c r="BS1" s="1029"/>
      <c r="BT1" s="1029"/>
      <c r="BU1" s="1029"/>
      <c r="BV1" s="1029"/>
    </row>
    <row r="2" spans="1:74" ht="12.75" customHeight="1" x14ac:dyDescent="0.2">
      <c r="A2" s="997"/>
      <c r="B2" s="222" t="str">
        <f>"U.S. Energy Information Administration  |  Short-Term Energy Outlook  - "&amp;Dates!D1</f>
        <v>U.S. Energy Information Administration  |  Short-Term Energy Outlook  - March 2026</v>
      </c>
      <c r="C2" s="223"/>
      <c r="D2" s="223"/>
      <c r="E2" s="223"/>
      <c r="F2" s="223"/>
      <c r="G2" s="297"/>
      <c r="H2" s="334"/>
      <c r="I2" s="334"/>
      <c r="J2" s="259"/>
      <c r="K2" s="259"/>
      <c r="L2" s="259"/>
      <c r="M2" s="259"/>
      <c r="N2" s="259"/>
      <c r="O2" s="259"/>
      <c r="P2" s="259"/>
      <c r="Q2" s="259"/>
      <c r="R2" s="259"/>
      <c r="S2" s="259"/>
      <c r="T2" s="259"/>
      <c r="U2" s="259"/>
      <c r="V2" s="259"/>
      <c r="W2" s="259"/>
      <c r="X2" s="259"/>
      <c r="Y2" s="259"/>
      <c r="Z2" s="259"/>
      <c r="AA2" s="259"/>
      <c r="AB2" s="259"/>
      <c r="AC2" s="259"/>
      <c r="AD2" s="259"/>
      <c r="AE2" s="259"/>
      <c r="AF2" s="259"/>
      <c r="AG2" s="259"/>
      <c r="AH2" s="259"/>
      <c r="AI2" s="259"/>
      <c r="AJ2" s="259"/>
      <c r="AK2" s="259"/>
      <c r="AL2" s="259"/>
      <c r="AM2" s="260"/>
      <c r="AN2" s="260"/>
      <c r="AO2" s="260"/>
      <c r="AP2" s="260"/>
      <c r="AQ2" s="260"/>
      <c r="AR2" s="260"/>
      <c r="AS2" s="260"/>
      <c r="AT2" s="260"/>
      <c r="AU2" s="260"/>
      <c r="AV2" s="260"/>
      <c r="AW2" s="260"/>
      <c r="AX2" s="260"/>
      <c r="AY2" s="827"/>
      <c r="AZ2" s="827"/>
      <c r="BA2" s="827"/>
      <c r="BB2" s="827"/>
      <c r="BC2" s="827"/>
      <c r="BD2" s="643"/>
      <c r="BE2" s="643"/>
      <c r="BF2" s="643"/>
      <c r="BG2" s="827"/>
      <c r="BH2" s="827"/>
      <c r="BI2" s="827"/>
      <c r="BJ2" s="261"/>
      <c r="BK2" s="260"/>
      <c r="BL2" s="260"/>
      <c r="BM2" s="260"/>
      <c r="BN2" s="260"/>
      <c r="BO2" s="260"/>
      <c r="BP2" s="260"/>
      <c r="BQ2" s="260"/>
      <c r="BR2" s="260"/>
      <c r="BS2" s="260"/>
      <c r="BT2" s="260"/>
      <c r="BU2" s="260"/>
      <c r="BV2" s="262"/>
    </row>
    <row r="3" spans="1:74" ht="12.75" x14ac:dyDescent="0.2">
      <c r="A3" s="316" t="s">
        <v>760</v>
      </c>
      <c r="B3" s="193"/>
      <c r="C3" s="999">
        <f>Dates!D3</f>
        <v>2022</v>
      </c>
      <c r="D3" s="991"/>
      <c r="E3" s="991"/>
      <c r="F3" s="991"/>
      <c r="G3" s="991"/>
      <c r="H3" s="991"/>
      <c r="I3" s="991"/>
      <c r="J3" s="991"/>
      <c r="K3" s="991"/>
      <c r="L3" s="991"/>
      <c r="M3" s="991"/>
      <c r="N3" s="992"/>
      <c r="O3" s="999">
        <f>C3+1</f>
        <v>2023</v>
      </c>
      <c r="P3" s="1000"/>
      <c r="Q3" s="1000"/>
      <c r="R3" s="1000"/>
      <c r="S3" s="1000"/>
      <c r="T3" s="1000"/>
      <c r="U3" s="1000"/>
      <c r="V3" s="1000"/>
      <c r="W3" s="1000"/>
      <c r="X3" s="991"/>
      <c r="Y3" s="991"/>
      <c r="Z3" s="992"/>
      <c r="AA3" s="988">
        <f>O3+1</f>
        <v>2024</v>
      </c>
      <c r="AB3" s="991"/>
      <c r="AC3" s="991"/>
      <c r="AD3" s="991"/>
      <c r="AE3" s="991"/>
      <c r="AF3" s="991"/>
      <c r="AG3" s="991"/>
      <c r="AH3" s="991"/>
      <c r="AI3" s="991"/>
      <c r="AJ3" s="991"/>
      <c r="AK3" s="991"/>
      <c r="AL3" s="992"/>
      <c r="AM3" s="988">
        <f>AA3+1</f>
        <v>2025</v>
      </c>
      <c r="AN3" s="991"/>
      <c r="AO3" s="991"/>
      <c r="AP3" s="991"/>
      <c r="AQ3" s="991"/>
      <c r="AR3" s="991"/>
      <c r="AS3" s="991"/>
      <c r="AT3" s="991"/>
      <c r="AU3" s="991"/>
      <c r="AV3" s="991"/>
      <c r="AW3" s="991"/>
      <c r="AX3" s="992"/>
      <c r="AY3" s="988">
        <f>AM3+1</f>
        <v>2026</v>
      </c>
      <c r="AZ3" s="989"/>
      <c r="BA3" s="989"/>
      <c r="BB3" s="989"/>
      <c r="BC3" s="989"/>
      <c r="BD3" s="989"/>
      <c r="BE3" s="989"/>
      <c r="BF3" s="989"/>
      <c r="BG3" s="989"/>
      <c r="BH3" s="989"/>
      <c r="BI3" s="989"/>
      <c r="BJ3" s="990"/>
      <c r="BK3" s="988">
        <f>AY3+1</f>
        <v>2027</v>
      </c>
      <c r="BL3" s="991"/>
      <c r="BM3" s="991"/>
      <c r="BN3" s="991"/>
      <c r="BO3" s="991"/>
      <c r="BP3" s="991"/>
      <c r="BQ3" s="991"/>
      <c r="BR3" s="991"/>
      <c r="BS3" s="991"/>
      <c r="BT3" s="991"/>
      <c r="BU3" s="991"/>
      <c r="BV3" s="992"/>
    </row>
    <row r="4" spans="1:74" x14ac:dyDescent="0.2">
      <c r="A4" s="322" t="str">
        <f>TEXT(Dates!$D$2,"dddd, mmmm d, yyyy")</f>
        <v>Monday, March 9, 2026</v>
      </c>
      <c r="B4" s="194"/>
      <c r="C4" s="12" t="s">
        <v>214</v>
      </c>
      <c r="D4" s="12" t="s">
        <v>215</v>
      </c>
      <c r="E4" s="12" t="s">
        <v>216</v>
      </c>
      <c r="F4" s="12" t="s">
        <v>217</v>
      </c>
      <c r="G4" s="12" t="s">
        <v>218</v>
      </c>
      <c r="H4" s="12" t="s">
        <v>219</v>
      </c>
      <c r="I4" s="12" t="s">
        <v>220</v>
      </c>
      <c r="J4" s="12" t="s">
        <v>221</v>
      </c>
      <c r="K4" s="12" t="s">
        <v>222</v>
      </c>
      <c r="L4" s="12" t="s">
        <v>223</v>
      </c>
      <c r="M4" s="12" t="s">
        <v>224</v>
      </c>
      <c r="N4" s="12" t="s">
        <v>225</v>
      </c>
      <c r="O4" s="12" t="s">
        <v>214</v>
      </c>
      <c r="P4" s="12" t="s">
        <v>215</v>
      </c>
      <c r="Q4" s="12" t="s">
        <v>216</v>
      </c>
      <c r="R4" s="12" t="s">
        <v>217</v>
      </c>
      <c r="S4" s="12" t="s">
        <v>218</v>
      </c>
      <c r="T4" s="12" t="s">
        <v>219</v>
      </c>
      <c r="U4" s="12" t="s">
        <v>220</v>
      </c>
      <c r="V4" s="12" t="s">
        <v>221</v>
      </c>
      <c r="W4" s="12" t="s">
        <v>222</v>
      </c>
      <c r="X4" s="12" t="s">
        <v>223</v>
      </c>
      <c r="Y4" s="12" t="s">
        <v>224</v>
      </c>
      <c r="Z4" s="12" t="s">
        <v>225</v>
      </c>
      <c r="AA4" s="12" t="s">
        <v>214</v>
      </c>
      <c r="AB4" s="12" t="s">
        <v>215</v>
      </c>
      <c r="AC4" s="12" t="s">
        <v>216</v>
      </c>
      <c r="AD4" s="12" t="s">
        <v>217</v>
      </c>
      <c r="AE4" s="12" t="s">
        <v>218</v>
      </c>
      <c r="AF4" s="12" t="s">
        <v>219</v>
      </c>
      <c r="AG4" s="12" t="s">
        <v>220</v>
      </c>
      <c r="AH4" s="12" t="s">
        <v>221</v>
      </c>
      <c r="AI4" s="12" t="s">
        <v>222</v>
      </c>
      <c r="AJ4" s="12" t="s">
        <v>223</v>
      </c>
      <c r="AK4" s="12" t="s">
        <v>224</v>
      </c>
      <c r="AL4" s="12" t="s">
        <v>225</v>
      </c>
      <c r="AM4" s="12" t="s">
        <v>214</v>
      </c>
      <c r="AN4" s="12" t="s">
        <v>215</v>
      </c>
      <c r="AO4" s="12" t="s">
        <v>216</v>
      </c>
      <c r="AP4" s="12" t="s">
        <v>217</v>
      </c>
      <c r="AQ4" s="12" t="s">
        <v>218</v>
      </c>
      <c r="AR4" s="12" t="s">
        <v>219</v>
      </c>
      <c r="AS4" s="12" t="s">
        <v>220</v>
      </c>
      <c r="AT4" s="12" t="s">
        <v>221</v>
      </c>
      <c r="AU4" s="12" t="s">
        <v>222</v>
      </c>
      <c r="AV4" s="12" t="s">
        <v>223</v>
      </c>
      <c r="AW4" s="12" t="s">
        <v>224</v>
      </c>
      <c r="AX4" s="12" t="s">
        <v>225</v>
      </c>
      <c r="AY4" s="633" t="s">
        <v>214</v>
      </c>
      <c r="AZ4" s="633" t="s">
        <v>215</v>
      </c>
      <c r="BA4" s="633" t="s">
        <v>216</v>
      </c>
      <c r="BB4" s="633" t="s">
        <v>217</v>
      </c>
      <c r="BC4" s="633" t="s">
        <v>218</v>
      </c>
      <c r="BD4" s="633" t="s">
        <v>219</v>
      </c>
      <c r="BE4" s="633" t="s">
        <v>220</v>
      </c>
      <c r="BF4" s="633" t="s">
        <v>221</v>
      </c>
      <c r="BG4" s="633" t="s">
        <v>222</v>
      </c>
      <c r="BH4" s="633" t="s">
        <v>223</v>
      </c>
      <c r="BI4" s="633" t="s">
        <v>224</v>
      </c>
      <c r="BJ4" s="12" t="s">
        <v>225</v>
      </c>
      <c r="BK4" s="12" t="s">
        <v>214</v>
      </c>
      <c r="BL4" s="12" t="s">
        <v>215</v>
      </c>
      <c r="BM4" s="12" t="s">
        <v>216</v>
      </c>
      <c r="BN4" s="12" t="s">
        <v>217</v>
      </c>
      <c r="BO4" s="12" t="s">
        <v>218</v>
      </c>
      <c r="BP4" s="12" t="s">
        <v>219</v>
      </c>
      <c r="BQ4" s="12" t="s">
        <v>220</v>
      </c>
      <c r="BR4" s="12" t="s">
        <v>221</v>
      </c>
      <c r="BS4" s="12" t="s">
        <v>222</v>
      </c>
      <c r="BT4" s="12" t="s">
        <v>223</v>
      </c>
      <c r="BU4" s="12" t="s">
        <v>224</v>
      </c>
      <c r="BV4" s="12" t="s">
        <v>225</v>
      </c>
    </row>
    <row r="5" spans="1:74" ht="11.1" customHeight="1" x14ac:dyDescent="0.2">
      <c r="A5" s="335"/>
      <c r="B5" s="327" t="s">
        <v>865</v>
      </c>
      <c r="AY5" s="83"/>
      <c r="BA5" s="861"/>
      <c r="BB5" s="861"/>
      <c r="BC5" s="861"/>
      <c r="BD5" s="862"/>
      <c r="BE5" s="862"/>
      <c r="BF5" s="862"/>
      <c r="BG5" s="862"/>
      <c r="BH5" s="862"/>
      <c r="BI5" s="862"/>
      <c r="BJ5" s="399"/>
      <c r="BK5" s="399"/>
      <c r="BL5" s="399"/>
      <c r="BM5" s="399"/>
      <c r="BN5" s="399"/>
      <c r="BO5" s="399"/>
      <c r="BP5" s="399"/>
      <c r="BQ5" s="399"/>
      <c r="BR5" s="399"/>
      <c r="BS5" s="399"/>
      <c r="BT5" s="399"/>
      <c r="BU5" s="399"/>
      <c r="BV5" s="399"/>
    </row>
    <row r="6" spans="1:74" s="272" customFormat="1" ht="11.1" customHeight="1" x14ac:dyDescent="0.2">
      <c r="A6" s="418" t="s">
        <v>811</v>
      </c>
      <c r="B6" s="412" t="s">
        <v>810</v>
      </c>
      <c r="C6" s="105">
        <v>74.604158698999996</v>
      </c>
      <c r="D6" s="105">
        <v>75.846891506000006</v>
      </c>
      <c r="E6" s="105">
        <v>75.751307853</v>
      </c>
      <c r="F6" s="105">
        <v>75.090164361999996</v>
      </c>
      <c r="G6" s="105">
        <v>74.471552674999998</v>
      </c>
      <c r="H6" s="105">
        <v>74.765997295999995</v>
      </c>
      <c r="I6" s="105">
        <v>75.714630002999996</v>
      </c>
      <c r="J6" s="105">
        <v>76.757349501999997</v>
      </c>
      <c r="K6" s="105">
        <v>77.288801934999995</v>
      </c>
      <c r="L6" s="105">
        <v>77.242087061999996</v>
      </c>
      <c r="M6" s="105">
        <v>77.361835893999995</v>
      </c>
      <c r="N6" s="105">
        <v>76.779679826999995</v>
      </c>
      <c r="O6" s="105">
        <v>76.819525017999993</v>
      </c>
      <c r="P6" s="105">
        <v>77.420400388999994</v>
      </c>
      <c r="Q6" s="105">
        <v>77.425712035000004</v>
      </c>
      <c r="R6" s="105">
        <v>76.781533214999996</v>
      </c>
      <c r="S6" s="105">
        <v>76.181143024999997</v>
      </c>
      <c r="T6" s="105">
        <v>76.652682476999999</v>
      </c>
      <c r="U6" s="105">
        <v>76.031262849000001</v>
      </c>
      <c r="V6" s="105">
        <v>75.565976989999996</v>
      </c>
      <c r="W6" s="105">
        <v>76.531095764</v>
      </c>
      <c r="X6" s="105">
        <v>76.731738978999999</v>
      </c>
      <c r="Y6" s="105">
        <v>77.498721110000005</v>
      </c>
      <c r="Z6" s="105">
        <v>77.757852263000004</v>
      </c>
      <c r="AA6" s="105">
        <v>76.365899979000005</v>
      </c>
      <c r="AB6" s="105">
        <v>77.059176042000004</v>
      </c>
      <c r="AC6" s="105">
        <v>77.499530125000007</v>
      </c>
      <c r="AD6" s="105">
        <v>77.022628948000005</v>
      </c>
      <c r="AE6" s="105">
        <v>76.357867713000005</v>
      </c>
      <c r="AF6" s="105">
        <v>76.067908191000001</v>
      </c>
      <c r="AG6" s="105">
        <v>76.359316954999997</v>
      </c>
      <c r="AH6" s="105">
        <v>76.588630512999998</v>
      </c>
      <c r="AI6" s="105">
        <v>75.485522553999999</v>
      </c>
      <c r="AJ6" s="105">
        <v>76.464457538999994</v>
      </c>
      <c r="AK6" s="105">
        <v>76.635218154</v>
      </c>
      <c r="AL6" s="105">
        <v>77.029748583</v>
      </c>
      <c r="AM6" s="105">
        <v>76.697130281</v>
      </c>
      <c r="AN6" s="105">
        <v>76.908649999999994</v>
      </c>
      <c r="AO6" s="105">
        <v>78.019756000000001</v>
      </c>
      <c r="AP6" s="105">
        <v>77.544211000000004</v>
      </c>
      <c r="AQ6" s="105">
        <v>77.637264999999999</v>
      </c>
      <c r="AR6" s="105">
        <v>78.749684000000002</v>
      </c>
      <c r="AS6" s="105">
        <v>79.262681000000001</v>
      </c>
      <c r="AT6" s="105">
        <v>79.756021000000004</v>
      </c>
      <c r="AU6" s="105">
        <v>80.930856000000006</v>
      </c>
      <c r="AV6" s="105">
        <v>80.732562999999999</v>
      </c>
      <c r="AW6" s="105">
        <v>80.534520999999998</v>
      </c>
      <c r="AX6" s="105">
        <v>80.378670763000002</v>
      </c>
      <c r="AY6" s="105">
        <v>79.371291472999999</v>
      </c>
      <c r="AZ6" s="911">
        <v>80.596244781999999</v>
      </c>
      <c r="BA6" s="388">
        <v>74.503045967999995</v>
      </c>
      <c r="BB6" s="388">
        <v>76.775518691000002</v>
      </c>
      <c r="BC6" s="388">
        <v>77.607172431999999</v>
      </c>
      <c r="BD6" s="388">
        <v>78.741268098999996</v>
      </c>
      <c r="BE6" s="388">
        <v>79.602594726000007</v>
      </c>
      <c r="BF6" s="388">
        <v>79.858656308999997</v>
      </c>
      <c r="BG6" s="388">
        <v>79.787926780999996</v>
      </c>
      <c r="BH6" s="388">
        <v>80.162264039999997</v>
      </c>
      <c r="BI6" s="388">
        <v>80.528243251000006</v>
      </c>
      <c r="BJ6" s="388">
        <v>80.601154457999996</v>
      </c>
      <c r="BK6" s="388">
        <v>80.625411679999999</v>
      </c>
      <c r="BL6" s="388">
        <v>80.780385328999998</v>
      </c>
      <c r="BM6" s="388">
        <v>80.681316605999996</v>
      </c>
      <c r="BN6" s="388">
        <v>80.574698768999994</v>
      </c>
      <c r="BO6" s="388">
        <v>80.084598635999996</v>
      </c>
      <c r="BP6" s="388">
        <v>80.626399386000003</v>
      </c>
      <c r="BQ6" s="388">
        <v>80.699176832000006</v>
      </c>
      <c r="BR6" s="388">
        <v>80.801294385999995</v>
      </c>
      <c r="BS6" s="388">
        <v>80.751368486000004</v>
      </c>
      <c r="BT6" s="388">
        <v>81.142838372</v>
      </c>
      <c r="BU6" s="388">
        <v>81.364527899999999</v>
      </c>
      <c r="BV6" s="388">
        <v>81.339619815000006</v>
      </c>
    </row>
    <row r="7" spans="1:74" ht="11.1" customHeight="1" x14ac:dyDescent="0.2">
      <c r="A7" s="335" t="s">
        <v>805</v>
      </c>
      <c r="B7" s="404" t="s">
        <v>850</v>
      </c>
      <c r="C7" s="289">
        <v>38.150100000000002</v>
      </c>
      <c r="D7" s="289">
        <v>38.829000000000001</v>
      </c>
      <c r="E7" s="289">
        <v>38.314900000000002</v>
      </c>
      <c r="F7" s="289">
        <v>37.8581</v>
      </c>
      <c r="G7" s="289">
        <v>37.915700000000001</v>
      </c>
      <c r="H7" s="289">
        <v>38.424599999999998</v>
      </c>
      <c r="I7" s="289">
        <v>38.8825</v>
      </c>
      <c r="J7" s="289">
        <v>39.045099999999998</v>
      </c>
      <c r="K7" s="289">
        <v>39.3309</v>
      </c>
      <c r="L7" s="289">
        <v>38.9392</v>
      </c>
      <c r="M7" s="289">
        <v>38.947699999999998</v>
      </c>
      <c r="N7" s="289">
        <v>38.979399999999998</v>
      </c>
      <c r="O7" s="289">
        <v>38.234699999999997</v>
      </c>
      <c r="P7" s="289">
        <v>38.636899999999997</v>
      </c>
      <c r="Q7" s="289">
        <v>38.546900000000001</v>
      </c>
      <c r="R7" s="289">
        <v>38.254899999999999</v>
      </c>
      <c r="S7" s="289">
        <v>37.518599999999999</v>
      </c>
      <c r="T7" s="289">
        <v>37.5715</v>
      </c>
      <c r="U7" s="289">
        <v>36.472099999999998</v>
      </c>
      <c r="V7" s="289">
        <v>36.007899999999999</v>
      </c>
      <c r="W7" s="289">
        <v>36.836799999999997</v>
      </c>
      <c r="X7" s="289">
        <v>36.795499999999997</v>
      </c>
      <c r="Y7" s="289">
        <v>36.680100000000003</v>
      </c>
      <c r="Z7" s="289">
        <v>36.627499999999998</v>
      </c>
      <c r="AA7" s="289">
        <v>36.603000000000002</v>
      </c>
      <c r="AB7" s="289">
        <v>36.563299999999998</v>
      </c>
      <c r="AC7" s="289">
        <v>36.717700000000001</v>
      </c>
      <c r="AD7" s="289">
        <v>36.474699999999999</v>
      </c>
      <c r="AE7" s="289">
        <v>36.071599999999997</v>
      </c>
      <c r="AF7" s="289">
        <v>35.662500000000001</v>
      </c>
      <c r="AG7" s="289">
        <v>36.069299999999998</v>
      </c>
      <c r="AH7" s="289">
        <v>35.992899999999999</v>
      </c>
      <c r="AI7" s="289">
        <v>35.716299999999997</v>
      </c>
      <c r="AJ7" s="289">
        <v>35.472299999999997</v>
      </c>
      <c r="AK7" s="289">
        <v>35.538400000000003</v>
      </c>
      <c r="AL7" s="289">
        <v>35.448999999999998</v>
      </c>
      <c r="AM7" s="289">
        <v>35.402500000000003</v>
      </c>
      <c r="AN7" s="289">
        <v>35.671100000000003</v>
      </c>
      <c r="AO7" s="289">
        <v>36.033999999999999</v>
      </c>
      <c r="AP7" s="289">
        <v>35.7973</v>
      </c>
      <c r="AQ7" s="289">
        <v>36.154499999999999</v>
      </c>
      <c r="AR7" s="289">
        <v>37.038600000000002</v>
      </c>
      <c r="AS7" s="289">
        <v>36.7408</v>
      </c>
      <c r="AT7" s="289">
        <v>36.875</v>
      </c>
      <c r="AU7" s="289">
        <v>38.050800000000002</v>
      </c>
      <c r="AV7" s="289">
        <v>37.5655</v>
      </c>
      <c r="AW7" s="289">
        <v>37.475200000000001</v>
      </c>
      <c r="AX7" s="289">
        <v>37.212513328999997</v>
      </c>
      <c r="AY7" s="289">
        <v>36.637220370999998</v>
      </c>
      <c r="AZ7" s="899">
        <v>37.354885561000003</v>
      </c>
      <c r="BA7" s="355">
        <v>32.091241631999999</v>
      </c>
      <c r="BB7" s="355">
        <v>35.078285733000001</v>
      </c>
      <c r="BC7" s="355">
        <v>36.000445990000003</v>
      </c>
      <c r="BD7" s="355">
        <v>36.782658773000001</v>
      </c>
      <c r="BE7" s="355">
        <v>37.496891251000001</v>
      </c>
      <c r="BF7" s="355">
        <v>37.655977640000003</v>
      </c>
      <c r="BG7" s="355">
        <v>37.559752338999999</v>
      </c>
      <c r="BH7" s="355">
        <v>37.548459000999998</v>
      </c>
      <c r="BI7" s="355">
        <v>37.425294180999998</v>
      </c>
      <c r="BJ7" s="355">
        <v>37.405983167000002</v>
      </c>
      <c r="BK7" s="355">
        <v>37.464303487000002</v>
      </c>
      <c r="BL7" s="355">
        <v>37.478283922999999</v>
      </c>
      <c r="BM7" s="355">
        <v>37.578741737999998</v>
      </c>
      <c r="BN7" s="355">
        <v>37.636818839999997</v>
      </c>
      <c r="BO7" s="355">
        <v>37.416604952999997</v>
      </c>
      <c r="BP7" s="355">
        <v>37.732562788000003</v>
      </c>
      <c r="BQ7" s="355">
        <v>37.709544667000003</v>
      </c>
      <c r="BR7" s="355">
        <v>37.583290759</v>
      </c>
      <c r="BS7" s="355">
        <v>37.619677312999997</v>
      </c>
      <c r="BT7" s="355">
        <v>37.608144307000003</v>
      </c>
      <c r="BU7" s="355">
        <v>37.485459810999998</v>
      </c>
      <c r="BV7" s="355">
        <v>37.465597326999998</v>
      </c>
    </row>
    <row r="8" spans="1:74" ht="11.1" customHeight="1" x14ac:dyDescent="0.2">
      <c r="A8" s="335" t="s">
        <v>866</v>
      </c>
      <c r="B8" s="404" t="s">
        <v>195</v>
      </c>
      <c r="C8" s="289">
        <v>11.450569</v>
      </c>
      <c r="D8" s="289">
        <v>11.465123999999999</v>
      </c>
      <c r="E8" s="289">
        <v>11.888377999999999</v>
      </c>
      <c r="F8" s="289">
        <v>11.82958</v>
      </c>
      <c r="G8" s="289">
        <v>11.757607</v>
      </c>
      <c r="H8" s="289">
        <v>11.919069</v>
      </c>
      <c r="I8" s="289">
        <v>12.008948</v>
      </c>
      <c r="J8" s="289">
        <v>12.134452</v>
      </c>
      <c r="K8" s="289">
        <v>12.429211</v>
      </c>
      <c r="L8" s="289">
        <v>12.441943</v>
      </c>
      <c r="M8" s="289">
        <v>12.493145</v>
      </c>
      <c r="N8" s="289">
        <v>12.201518</v>
      </c>
      <c r="O8" s="289">
        <v>12.640105</v>
      </c>
      <c r="P8" s="289">
        <v>12.620922999999999</v>
      </c>
      <c r="Q8" s="289">
        <v>12.867153999999999</v>
      </c>
      <c r="R8" s="289">
        <v>12.734163000000001</v>
      </c>
      <c r="S8" s="289">
        <v>12.73226</v>
      </c>
      <c r="T8" s="289">
        <v>12.787032999999999</v>
      </c>
      <c r="U8" s="289">
        <v>12.912464</v>
      </c>
      <c r="V8" s="289">
        <v>12.999148999999999</v>
      </c>
      <c r="W8" s="289">
        <v>13.17794</v>
      </c>
      <c r="X8" s="289">
        <v>13.213355</v>
      </c>
      <c r="Y8" s="289">
        <v>13.315652999999999</v>
      </c>
      <c r="Z8" s="289">
        <v>13.29698</v>
      </c>
      <c r="AA8" s="289">
        <v>12.517327999999999</v>
      </c>
      <c r="AB8" s="289">
        <v>13.128899000000001</v>
      </c>
      <c r="AC8" s="289">
        <v>13.190308999999999</v>
      </c>
      <c r="AD8" s="289">
        <v>13.313839</v>
      </c>
      <c r="AE8" s="289">
        <v>13.256073000000001</v>
      </c>
      <c r="AF8" s="289">
        <v>13.251652</v>
      </c>
      <c r="AG8" s="289">
        <v>13.21224</v>
      </c>
      <c r="AH8" s="289">
        <v>13.41051</v>
      </c>
      <c r="AI8" s="289">
        <v>13.170586</v>
      </c>
      <c r="AJ8" s="289">
        <v>13.529911999999999</v>
      </c>
      <c r="AK8" s="289">
        <v>13.395830999999999</v>
      </c>
      <c r="AL8" s="289">
        <v>13.437274</v>
      </c>
      <c r="AM8" s="289">
        <v>13.140373</v>
      </c>
      <c r="AN8" s="289">
        <v>13.239549999999999</v>
      </c>
      <c r="AO8" s="289">
        <v>13.452956</v>
      </c>
      <c r="AP8" s="289">
        <v>13.465611000000001</v>
      </c>
      <c r="AQ8" s="289">
        <v>13.446565</v>
      </c>
      <c r="AR8" s="289">
        <v>13.610484</v>
      </c>
      <c r="AS8" s="289">
        <v>13.707281</v>
      </c>
      <c r="AT8" s="289">
        <v>13.810121000000001</v>
      </c>
      <c r="AU8" s="289">
        <v>13.828156</v>
      </c>
      <c r="AV8" s="289">
        <v>13.863763000000001</v>
      </c>
      <c r="AW8" s="289">
        <v>13.788221</v>
      </c>
      <c r="AX8" s="289">
        <v>13.654915000000001</v>
      </c>
      <c r="AY8" s="289">
        <v>13.571340302999999</v>
      </c>
      <c r="AZ8" s="899">
        <v>13.695842493000001</v>
      </c>
      <c r="BA8" s="355">
        <v>13.719290000000001</v>
      </c>
      <c r="BB8" s="355">
        <v>13.684229999999999</v>
      </c>
      <c r="BC8" s="355">
        <v>13.61684</v>
      </c>
      <c r="BD8" s="355">
        <v>13.568709999999999</v>
      </c>
      <c r="BE8" s="355">
        <v>13.5</v>
      </c>
      <c r="BF8" s="355">
        <v>13.47101</v>
      </c>
      <c r="BG8" s="355">
        <v>13.35506</v>
      </c>
      <c r="BH8" s="355">
        <v>13.518190000000001</v>
      </c>
      <c r="BI8" s="355">
        <v>13.756019999999999</v>
      </c>
      <c r="BJ8" s="355">
        <v>13.8889</v>
      </c>
      <c r="BK8" s="355">
        <v>13.930440000000001</v>
      </c>
      <c r="BL8" s="355">
        <v>13.857229999999999</v>
      </c>
      <c r="BM8" s="355">
        <v>13.94904</v>
      </c>
      <c r="BN8" s="355">
        <v>13.93037</v>
      </c>
      <c r="BO8" s="355">
        <v>13.89298</v>
      </c>
      <c r="BP8" s="355">
        <v>13.85535</v>
      </c>
      <c r="BQ8" s="355">
        <v>13.784990000000001</v>
      </c>
      <c r="BR8" s="355">
        <v>13.767939999999999</v>
      </c>
      <c r="BS8" s="355">
        <v>13.633979999999999</v>
      </c>
      <c r="BT8" s="355">
        <v>13.70551</v>
      </c>
      <c r="BU8" s="355">
        <v>13.80781</v>
      </c>
      <c r="BV8" s="355">
        <v>13.843830000000001</v>
      </c>
    </row>
    <row r="9" spans="1:74" ht="11.1" customHeight="1" x14ac:dyDescent="0.2">
      <c r="A9" s="335" t="s">
        <v>867</v>
      </c>
      <c r="B9" s="404" t="s">
        <v>968</v>
      </c>
      <c r="C9" s="289">
        <v>25.003489698999999</v>
      </c>
      <c r="D9" s="289">
        <v>25.552767505999999</v>
      </c>
      <c r="E9" s="289">
        <v>25.548029852999999</v>
      </c>
      <c r="F9" s="289">
        <v>25.402484361999999</v>
      </c>
      <c r="G9" s="289">
        <v>24.798245675</v>
      </c>
      <c r="H9" s="289">
        <v>24.422328296</v>
      </c>
      <c r="I9" s="289">
        <v>24.823182002999999</v>
      </c>
      <c r="J9" s="289">
        <v>25.577797501999999</v>
      </c>
      <c r="K9" s="289">
        <v>25.528690935</v>
      </c>
      <c r="L9" s="289">
        <v>25.860944062000002</v>
      </c>
      <c r="M9" s="289">
        <v>25.920990893999999</v>
      </c>
      <c r="N9" s="289">
        <v>25.598761827000001</v>
      </c>
      <c r="O9" s="289">
        <v>25.944720018000002</v>
      </c>
      <c r="P9" s="289">
        <v>26.162577388999999</v>
      </c>
      <c r="Q9" s="289">
        <v>26.011658035</v>
      </c>
      <c r="R9" s="289">
        <v>25.792470215000002</v>
      </c>
      <c r="S9" s="289">
        <v>25.930283025000001</v>
      </c>
      <c r="T9" s="289">
        <v>26.294149477000001</v>
      </c>
      <c r="U9" s="289">
        <v>26.646698849</v>
      </c>
      <c r="V9" s="289">
        <v>26.558927990000001</v>
      </c>
      <c r="W9" s="289">
        <v>26.516355764</v>
      </c>
      <c r="X9" s="289">
        <v>26.722883978999999</v>
      </c>
      <c r="Y9" s="289">
        <v>27.502968110000001</v>
      </c>
      <c r="Z9" s="289">
        <v>27.833372263000001</v>
      </c>
      <c r="AA9" s="289">
        <v>27.245571979000001</v>
      </c>
      <c r="AB9" s="289">
        <v>27.366977041999998</v>
      </c>
      <c r="AC9" s="289">
        <v>27.591521125</v>
      </c>
      <c r="AD9" s="289">
        <v>27.234089948000001</v>
      </c>
      <c r="AE9" s="289">
        <v>27.030194713</v>
      </c>
      <c r="AF9" s="289">
        <v>27.153756190999999</v>
      </c>
      <c r="AG9" s="289">
        <v>27.077776955000001</v>
      </c>
      <c r="AH9" s="289">
        <v>27.185220513000001</v>
      </c>
      <c r="AI9" s="289">
        <v>26.598636553999999</v>
      </c>
      <c r="AJ9" s="289">
        <v>27.462245539000001</v>
      </c>
      <c r="AK9" s="289">
        <v>27.700987154</v>
      </c>
      <c r="AL9" s="289">
        <v>28.143474583</v>
      </c>
      <c r="AM9" s="289">
        <v>28.154257281</v>
      </c>
      <c r="AN9" s="289">
        <v>27.998000000000001</v>
      </c>
      <c r="AO9" s="289">
        <v>28.532800000000002</v>
      </c>
      <c r="AP9" s="289">
        <v>28.281300000000002</v>
      </c>
      <c r="AQ9" s="289">
        <v>28.036200000000001</v>
      </c>
      <c r="AR9" s="289">
        <v>28.1006</v>
      </c>
      <c r="AS9" s="289">
        <v>28.814599999999999</v>
      </c>
      <c r="AT9" s="289">
        <v>29.070900000000002</v>
      </c>
      <c r="AU9" s="289">
        <v>29.0519</v>
      </c>
      <c r="AV9" s="289">
        <v>29.3033</v>
      </c>
      <c r="AW9" s="289">
        <v>29.271100000000001</v>
      </c>
      <c r="AX9" s="289">
        <v>29.511242434</v>
      </c>
      <c r="AY9" s="289">
        <v>29.162730798999998</v>
      </c>
      <c r="AZ9" s="899">
        <v>29.545516727999999</v>
      </c>
      <c r="BA9" s="355">
        <v>28.692514335999999</v>
      </c>
      <c r="BB9" s="355">
        <v>28.013002958000001</v>
      </c>
      <c r="BC9" s="355">
        <v>27.989886442</v>
      </c>
      <c r="BD9" s="355">
        <v>28.389899325999998</v>
      </c>
      <c r="BE9" s="355">
        <v>28.605703474999999</v>
      </c>
      <c r="BF9" s="355">
        <v>28.731668669000001</v>
      </c>
      <c r="BG9" s="355">
        <v>28.873114441999999</v>
      </c>
      <c r="BH9" s="355">
        <v>29.095615038999998</v>
      </c>
      <c r="BI9" s="355">
        <v>29.346929070000002</v>
      </c>
      <c r="BJ9" s="355">
        <v>29.306271291000002</v>
      </c>
      <c r="BK9" s="355">
        <v>29.230668192</v>
      </c>
      <c r="BL9" s="355">
        <v>29.444871405000001</v>
      </c>
      <c r="BM9" s="355">
        <v>29.153534869000001</v>
      </c>
      <c r="BN9" s="355">
        <v>29.007509929000001</v>
      </c>
      <c r="BO9" s="355">
        <v>28.775013683000001</v>
      </c>
      <c r="BP9" s="355">
        <v>29.038486598999999</v>
      </c>
      <c r="BQ9" s="355">
        <v>29.204642163999999</v>
      </c>
      <c r="BR9" s="355">
        <v>29.450063626999999</v>
      </c>
      <c r="BS9" s="355">
        <v>29.497711171999999</v>
      </c>
      <c r="BT9" s="355">
        <v>29.829184065</v>
      </c>
      <c r="BU9" s="355">
        <v>30.071258089000001</v>
      </c>
      <c r="BV9" s="355">
        <v>30.030192488000001</v>
      </c>
    </row>
    <row r="10" spans="1:74" ht="11.1" customHeight="1" x14ac:dyDescent="0.2">
      <c r="A10" s="335"/>
      <c r="B10" s="413"/>
      <c r="AY10" s="83"/>
      <c r="AZ10" s="644"/>
      <c r="BA10" s="399"/>
      <c r="BB10" s="399"/>
      <c r="BC10" s="399"/>
      <c r="BD10" s="399"/>
      <c r="BE10" s="399"/>
      <c r="BF10" s="399"/>
      <c r="BG10" s="399"/>
      <c r="BH10" s="399"/>
      <c r="BI10" s="399"/>
      <c r="BJ10" s="399"/>
      <c r="BK10" s="399"/>
      <c r="BL10" s="399"/>
      <c r="BM10" s="399"/>
      <c r="BN10" s="399"/>
      <c r="BO10" s="399"/>
      <c r="BP10" s="399"/>
      <c r="BQ10" s="399"/>
      <c r="BR10" s="399"/>
      <c r="BS10" s="399"/>
      <c r="BT10" s="399"/>
      <c r="BU10" s="399"/>
      <c r="BV10" s="399"/>
    </row>
    <row r="11" spans="1:74" s="272" customFormat="1" ht="11.1" customHeight="1" x14ac:dyDescent="0.2">
      <c r="A11" s="418" t="s">
        <v>177</v>
      </c>
      <c r="B11" s="414" t="s">
        <v>837</v>
      </c>
      <c r="C11" s="105">
        <v>26.75</v>
      </c>
      <c r="D11" s="105">
        <v>27.6</v>
      </c>
      <c r="E11" s="105">
        <v>27.215</v>
      </c>
      <c r="F11" s="105">
        <v>27.62</v>
      </c>
      <c r="G11" s="105">
        <v>27.204599999999999</v>
      </c>
      <c r="H11" s="105">
        <v>27.4</v>
      </c>
      <c r="I11" s="105">
        <v>27.54</v>
      </c>
      <c r="J11" s="105">
        <v>28.52</v>
      </c>
      <c r="K11" s="105">
        <v>28.7</v>
      </c>
      <c r="L11" s="105">
        <v>28.364999999999998</v>
      </c>
      <c r="M11" s="105">
        <v>27.99</v>
      </c>
      <c r="N11" s="105">
        <v>28</v>
      </c>
      <c r="O11" s="105">
        <v>27.395</v>
      </c>
      <c r="P11" s="105">
        <v>27.68</v>
      </c>
      <c r="Q11" s="105">
        <v>27.914999999999999</v>
      </c>
      <c r="R11" s="105">
        <v>27.82</v>
      </c>
      <c r="S11" s="105">
        <v>27.315000000000001</v>
      </c>
      <c r="T11" s="105">
        <v>27.405000000000001</v>
      </c>
      <c r="U11" s="105">
        <v>26.55</v>
      </c>
      <c r="V11" s="105">
        <v>26.245000000000001</v>
      </c>
      <c r="W11" s="105">
        <v>26.905000000000001</v>
      </c>
      <c r="X11" s="105">
        <v>26.855</v>
      </c>
      <c r="Y11" s="105">
        <v>26.95</v>
      </c>
      <c r="Z11" s="105">
        <v>26.94</v>
      </c>
      <c r="AA11" s="105">
        <v>26.81</v>
      </c>
      <c r="AB11" s="105">
        <v>27.094999999999999</v>
      </c>
      <c r="AC11" s="105">
        <v>27.395</v>
      </c>
      <c r="AD11" s="105">
        <v>27.34</v>
      </c>
      <c r="AE11" s="105">
        <v>27.23</v>
      </c>
      <c r="AF11" s="105">
        <v>26.82</v>
      </c>
      <c r="AG11" s="105">
        <v>27.25</v>
      </c>
      <c r="AH11" s="105">
        <v>27.18</v>
      </c>
      <c r="AI11" s="105">
        <v>26.56</v>
      </c>
      <c r="AJ11" s="105">
        <v>27.08</v>
      </c>
      <c r="AK11" s="105">
        <v>27.094999999999999</v>
      </c>
      <c r="AL11" s="105">
        <v>27.18</v>
      </c>
      <c r="AM11" s="105">
        <v>27.04</v>
      </c>
      <c r="AN11" s="105">
        <v>27.16</v>
      </c>
      <c r="AO11" s="105">
        <v>27.42</v>
      </c>
      <c r="AP11" s="105">
        <v>27.234999999999999</v>
      </c>
      <c r="AQ11" s="105">
        <v>27.71</v>
      </c>
      <c r="AR11" s="105">
        <v>28.18</v>
      </c>
      <c r="AS11" s="105">
        <v>27.9</v>
      </c>
      <c r="AT11" s="105">
        <v>27.914999999999999</v>
      </c>
      <c r="AU11" s="105">
        <v>29.13</v>
      </c>
      <c r="AV11" s="105">
        <v>28.815000000000001</v>
      </c>
      <c r="AW11" s="105">
        <v>28.635000000000002</v>
      </c>
      <c r="AX11" s="105">
        <v>28.695</v>
      </c>
      <c r="AY11" s="105">
        <v>28.565000000000001</v>
      </c>
      <c r="AZ11" s="911">
        <v>29.25</v>
      </c>
      <c r="BA11" s="388">
        <v>23.082999999999998</v>
      </c>
      <c r="BB11" s="388">
        <v>25.177</v>
      </c>
      <c r="BC11" s="388">
        <v>26.265999999999998</v>
      </c>
      <c r="BD11" s="388">
        <v>27.065999999999999</v>
      </c>
      <c r="BE11" s="388">
        <v>27.954999999999998</v>
      </c>
      <c r="BF11" s="388">
        <v>28.213999999999999</v>
      </c>
      <c r="BG11" s="388">
        <v>28.213000000000001</v>
      </c>
      <c r="BH11" s="388">
        <v>28.312000000000001</v>
      </c>
      <c r="BI11" s="388">
        <v>28.210999999999999</v>
      </c>
      <c r="BJ11" s="388">
        <v>28.210999999999999</v>
      </c>
      <c r="BK11" s="388">
        <v>28.295000000000002</v>
      </c>
      <c r="BL11" s="388">
        <v>28.298999999999999</v>
      </c>
      <c r="BM11" s="388">
        <v>28.402999999999999</v>
      </c>
      <c r="BN11" s="388">
        <v>28.477</v>
      </c>
      <c r="BO11" s="388">
        <v>28.481000000000002</v>
      </c>
      <c r="BP11" s="388">
        <v>28.605</v>
      </c>
      <c r="BQ11" s="388">
        <v>28.609000000000002</v>
      </c>
      <c r="BR11" s="388">
        <v>28.613</v>
      </c>
      <c r="BS11" s="388">
        <v>28.516999999999999</v>
      </c>
      <c r="BT11" s="388">
        <v>28.521000000000001</v>
      </c>
      <c r="BU11" s="388">
        <v>28.425000000000001</v>
      </c>
      <c r="BV11" s="388">
        <v>28.428999999999998</v>
      </c>
    </row>
    <row r="12" spans="1:74" ht="11.1" customHeight="1" x14ac:dyDescent="0.2">
      <c r="A12" s="335" t="s">
        <v>548</v>
      </c>
      <c r="B12" s="404" t="s">
        <v>969</v>
      </c>
      <c r="C12" s="289">
        <v>0.97</v>
      </c>
      <c r="D12" s="289">
        <v>0.97</v>
      </c>
      <c r="E12" s="289">
        <v>0.98</v>
      </c>
      <c r="F12" s="289">
        <v>0.99</v>
      </c>
      <c r="G12" s="289">
        <v>1</v>
      </c>
      <c r="H12" s="289">
        <v>1.01</v>
      </c>
      <c r="I12" s="289">
        <v>1.01</v>
      </c>
      <c r="J12" s="289">
        <v>1.02</v>
      </c>
      <c r="K12" s="289">
        <v>1.02</v>
      </c>
      <c r="L12" s="289">
        <v>1.03</v>
      </c>
      <c r="M12" s="289">
        <v>1.01</v>
      </c>
      <c r="N12" s="289">
        <v>1.01</v>
      </c>
      <c r="O12" s="289">
        <v>1.01</v>
      </c>
      <c r="P12" s="289">
        <v>1.01</v>
      </c>
      <c r="Q12" s="289">
        <v>1</v>
      </c>
      <c r="R12" s="289">
        <v>1.01</v>
      </c>
      <c r="S12" s="289">
        <v>0.98</v>
      </c>
      <c r="T12" s="289">
        <v>0.95</v>
      </c>
      <c r="U12" s="289">
        <v>0.96</v>
      </c>
      <c r="V12" s="289">
        <v>0.94</v>
      </c>
      <c r="W12" s="289">
        <v>0.95</v>
      </c>
      <c r="X12" s="289">
        <v>0.96</v>
      </c>
      <c r="Y12" s="289">
        <v>0.96</v>
      </c>
      <c r="Z12" s="289">
        <v>0.95</v>
      </c>
      <c r="AA12" s="289">
        <v>0.92</v>
      </c>
      <c r="AB12" s="289">
        <v>0.91</v>
      </c>
      <c r="AC12" s="289">
        <v>0.91</v>
      </c>
      <c r="AD12" s="289">
        <v>0.91</v>
      </c>
      <c r="AE12" s="289">
        <v>0.9</v>
      </c>
      <c r="AF12" s="289">
        <v>0.9</v>
      </c>
      <c r="AG12" s="289">
        <v>0.91</v>
      </c>
      <c r="AH12" s="289">
        <v>0.91</v>
      </c>
      <c r="AI12" s="289">
        <v>0.91</v>
      </c>
      <c r="AJ12" s="289">
        <v>0.91</v>
      </c>
      <c r="AK12" s="289">
        <v>0.90500000000000003</v>
      </c>
      <c r="AL12" s="289">
        <v>0.92</v>
      </c>
      <c r="AM12" s="289">
        <v>0.91</v>
      </c>
      <c r="AN12" s="289">
        <v>0.92</v>
      </c>
      <c r="AO12" s="289">
        <v>0.91</v>
      </c>
      <c r="AP12" s="289">
        <v>0.91500000000000004</v>
      </c>
      <c r="AQ12" s="289">
        <v>0.92</v>
      </c>
      <c r="AR12" s="289">
        <v>0.92</v>
      </c>
      <c r="AS12" s="289">
        <v>0.93</v>
      </c>
      <c r="AT12" s="289">
        <v>0.94</v>
      </c>
      <c r="AU12" s="289">
        <v>0.95</v>
      </c>
      <c r="AV12" s="289">
        <v>0.94</v>
      </c>
      <c r="AW12" s="289">
        <v>0.97</v>
      </c>
      <c r="AX12" s="289">
        <v>0.97</v>
      </c>
      <c r="AY12" s="289">
        <v>0.96</v>
      </c>
      <c r="AZ12" s="899">
        <v>0.98</v>
      </c>
      <c r="BA12" s="355" t="s">
        <v>1585</v>
      </c>
      <c r="BB12" s="355" t="s">
        <v>1585</v>
      </c>
      <c r="BC12" s="355" t="s">
        <v>1585</v>
      </c>
      <c r="BD12" s="355" t="s">
        <v>1585</v>
      </c>
      <c r="BE12" s="355" t="s">
        <v>1585</v>
      </c>
      <c r="BF12" s="355" t="s">
        <v>1585</v>
      </c>
      <c r="BG12" s="355" t="s">
        <v>1585</v>
      </c>
      <c r="BH12" s="355" t="s">
        <v>1585</v>
      </c>
      <c r="BI12" s="355" t="s">
        <v>1585</v>
      </c>
      <c r="BJ12" s="355" t="s">
        <v>1585</v>
      </c>
      <c r="BK12" s="355" t="s">
        <v>1585</v>
      </c>
      <c r="BL12" s="355" t="s">
        <v>1585</v>
      </c>
      <c r="BM12" s="355" t="s">
        <v>1585</v>
      </c>
      <c r="BN12" s="355" t="s">
        <v>1585</v>
      </c>
      <c r="BO12" s="355" t="s">
        <v>1585</v>
      </c>
      <c r="BP12" s="355" t="s">
        <v>1585</v>
      </c>
      <c r="BQ12" s="355" t="s">
        <v>1585</v>
      </c>
      <c r="BR12" s="355" t="s">
        <v>1585</v>
      </c>
      <c r="BS12" s="355" t="s">
        <v>1585</v>
      </c>
      <c r="BT12" s="355" t="s">
        <v>1585</v>
      </c>
      <c r="BU12" s="355" t="s">
        <v>1585</v>
      </c>
      <c r="BV12" s="355" t="s">
        <v>1585</v>
      </c>
    </row>
    <row r="13" spans="1:74" ht="11.1" customHeight="1" x14ac:dyDescent="0.2">
      <c r="A13" s="335" t="s">
        <v>572</v>
      </c>
      <c r="B13" s="404" t="s">
        <v>970</v>
      </c>
      <c r="C13" s="289">
        <v>0.27</v>
      </c>
      <c r="D13" s="289">
        <v>0.28000000000000003</v>
      </c>
      <c r="E13" s="289">
        <v>0.26</v>
      </c>
      <c r="F13" s="289">
        <v>0.27</v>
      </c>
      <c r="G13" s="289">
        <v>0.28000000000000003</v>
      </c>
      <c r="H13" s="289">
        <v>0.28999999999999998</v>
      </c>
      <c r="I13" s="289">
        <v>0.27</v>
      </c>
      <c r="J13" s="289">
        <v>0.28000000000000003</v>
      </c>
      <c r="K13" s="289">
        <v>0.28999999999999998</v>
      </c>
      <c r="L13" s="289">
        <v>0.27</v>
      </c>
      <c r="M13" s="289">
        <v>0.25</v>
      </c>
      <c r="N13" s="289">
        <v>0.25</v>
      </c>
      <c r="O13" s="289">
        <v>0.26</v>
      </c>
      <c r="P13" s="289">
        <v>0.28000000000000003</v>
      </c>
      <c r="Q13" s="289">
        <v>0.26</v>
      </c>
      <c r="R13" s="289">
        <v>0.26</v>
      </c>
      <c r="S13" s="289">
        <v>0.25</v>
      </c>
      <c r="T13" s="289">
        <v>0.25</v>
      </c>
      <c r="U13" s="289">
        <v>0.26</v>
      </c>
      <c r="V13" s="289">
        <v>0.25</v>
      </c>
      <c r="W13" s="289">
        <v>0.26</v>
      </c>
      <c r="X13" s="289">
        <v>0.26</v>
      </c>
      <c r="Y13" s="289">
        <v>0.27</v>
      </c>
      <c r="Z13" s="289">
        <v>0.25</v>
      </c>
      <c r="AA13" s="289">
        <v>0.25</v>
      </c>
      <c r="AB13" s="289">
        <v>0.24</v>
      </c>
      <c r="AC13" s="289">
        <v>0.25</v>
      </c>
      <c r="AD13" s="289">
        <v>0.26</v>
      </c>
      <c r="AE13" s="289">
        <v>0.25</v>
      </c>
      <c r="AF13" s="289">
        <v>0.25</v>
      </c>
      <c r="AG13" s="289">
        <v>0.24</v>
      </c>
      <c r="AH13" s="289">
        <v>0.25</v>
      </c>
      <c r="AI13" s="289">
        <v>0.24</v>
      </c>
      <c r="AJ13" s="289">
        <v>0.24</v>
      </c>
      <c r="AK13" s="289">
        <v>0.22</v>
      </c>
      <c r="AL13" s="289">
        <v>0.24</v>
      </c>
      <c r="AM13" s="289">
        <v>0.24</v>
      </c>
      <c r="AN13" s="289">
        <v>0.24</v>
      </c>
      <c r="AO13" s="289">
        <v>0.23</v>
      </c>
      <c r="AP13" s="289">
        <v>0.23</v>
      </c>
      <c r="AQ13" s="289">
        <v>0.22</v>
      </c>
      <c r="AR13" s="289">
        <v>0.23</v>
      </c>
      <c r="AS13" s="289">
        <v>0.24</v>
      </c>
      <c r="AT13" s="289">
        <v>0.23</v>
      </c>
      <c r="AU13" s="289">
        <v>0.25</v>
      </c>
      <c r="AV13" s="289">
        <v>0.26</v>
      </c>
      <c r="AW13" s="289">
        <v>0.25</v>
      </c>
      <c r="AX13" s="289">
        <v>0.25</v>
      </c>
      <c r="AY13" s="289">
        <v>0.24</v>
      </c>
      <c r="AZ13" s="899">
        <v>0.25</v>
      </c>
      <c r="BA13" s="355" t="s">
        <v>1585</v>
      </c>
      <c r="BB13" s="355" t="s">
        <v>1585</v>
      </c>
      <c r="BC13" s="355" t="s">
        <v>1585</v>
      </c>
      <c r="BD13" s="355" t="s">
        <v>1585</v>
      </c>
      <c r="BE13" s="355" t="s">
        <v>1585</v>
      </c>
      <c r="BF13" s="355" t="s">
        <v>1585</v>
      </c>
      <c r="BG13" s="355" t="s">
        <v>1585</v>
      </c>
      <c r="BH13" s="355" t="s">
        <v>1585</v>
      </c>
      <c r="BI13" s="355" t="s">
        <v>1585</v>
      </c>
      <c r="BJ13" s="355" t="s">
        <v>1585</v>
      </c>
      <c r="BK13" s="355" t="s">
        <v>1585</v>
      </c>
      <c r="BL13" s="355" t="s">
        <v>1585</v>
      </c>
      <c r="BM13" s="355" t="s">
        <v>1585</v>
      </c>
      <c r="BN13" s="355" t="s">
        <v>1585</v>
      </c>
      <c r="BO13" s="355" t="s">
        <v>1585</v>
      </c>
      <c r="BP13" s="355" t="s">
        <v>1585</v>
      </c>
      <c r="BQ13" s="355" t="s">
        <v>1585</v>
      </c>
      <c r="BR13" s="355" t="s">
        <v>1585</v>
      </c>
      <c r="BS13" s="355" t="s">
        <v>1585</v>
      </c>
      <c r="BT13" s="355" t="s">
        <v>1585</v>
      </c>
      <c r="BU13" s="355" t="s">
        <v>1585</v>
      </c>
      <c r="BV13" s="355" t="s">
        <v>1585</v>
      </c>
    </row>
    <row r="14" spans="1:74" ht="11.1" customHeight="1" x14ac:dyDescent="0.2">
      <c r="A14" s="335" t="s">
        <v>565</v>
      </c>
      <c r="B14" s="404" t="s">
        <v>971</v>
      </c>
      <c r="C14" s="289">
        <v>0.1</v>
      </c>
      <c r="D14" s="289">
        <v>0.09</v>
      </c>
      <c r="E14" s="289">
        <v>0.09</v>
      </c>
      <c r="F14" s="289">
        <v>0.09</v>
      </c>
      <c r="G14" s="289">
        <v>0.09</v>
      </c>
      <c r="H14" s="289">
        <v>0.09</v>
      </c>
      <c r="I14" s="289">
        <v>0.1</v>
      </c>
      <c r="J14" s="289">
        <v>0.08</v>
      </c>
      <c r="K14" s="289">
        <v>0.1</v>
      </c>
      <c r="L14" s="289">
        <v>7.4999999999999997E-2</v>
      </c>
      <c r="M14" s="289">
        <v>0.06</v>
      </c>
      <c r="N14" s="289">
        <v>0.06</v>
      </c>
      <c r="O14" s="289">
        <v>5.5E-2</v>
      </c>
      <c r="P14" s="289">
        <v>0.06</v>
      </c>
      <c r="Q14" s="289">
        <v>5.5E-2</v>
      </c>
      <c r="R14" s="289">
        <v>0.06</v>
      </c>
      <c r="S14" s="289">
        <v>5.5E-2</v>
      </c>
      <c r="T14" s="289">
        <v>6.5000000000000002E-2</v>
      </c>
      <c r="U14" s="289">
        <v>0.06</v>
      </c>
      <c r="V14" s="289">
        <v>6.5000000000000002E-2</v>
      </c>
      <c r="W14" s="289">
        <v>0.05</v>
      </c>
      <c r="X14" s="289">
        <v>0.06</v>
      </c>
      <c r="Y14" s="289">
        <v>0.05</v>
      </c>
      <c r="Z14" s="289">
        <v>0.05</v>
      </c>
      <c r="AA14" s="289">
        <v>0.06</v>
      </c>
      <c r="AB14" s="289">
        <v>0.05</v>
      </c>
      <c r="AC14" s="289">
        <v>0.06</v>
      </c>
      <c r="AD14" s="289">
        <v>0.05</v>
      </c>
      <c r="AE14" s="289">
        <v>0.06</v>
      </c>
      <c r="AF14" s="289">
        <v>0.05</v>
      </c>
      <c r="AG14" s="289">
        <v>0.06</v>
      </c>
      <c r="AH14" s="289">
        <v>0.06</v>
      </c>
      <c r="AI14" s="289">
        <v>0.06</v>
      </c>
      <c r="AJ14" s="289">
        <v>0.05</v>
      </c>
      <c r="AK14" s="289">
        <v>0.06</v>
      </c>
      <c r="AL14" s="289">
        <v>7.0000000000000007E-2</v>
      </c>
      <c r="AM14" s="289">
        <v>0.05</v>
      </c>
      <c r="AN14" s="289">
        <v>0.06</v>
      </c>
      <c r="AO14" s="289">
        <v>0.06</v>
      </c>
      <c r="AP14" s="289">
        <v>0.05</v>
      </c>
      <c r="AQ14" s="289">
        <v>0.06</v>
      </c>
      <c r="AR14" s="289">
        <v>0.05</v>
      </c>
      <c r="AS14" s="289">
        <v>0.05</v>
      </c>
      <c r="AT14" s="289">
        <v>0.05</v>
      </c>
      <c r="AU14" s="289">
        <v>0.04</v>
      </c>
      <c r="AV14" s="289">
        <v>0.05</v>
      </c>
      <c r="AW14" s="289">
        <v>0.04</v>
      </c>
      <c r="AX14" s="289">
        <v>0.04</v>
      </c>
      <c r="AY14" s="289">
        <v>0.05</v>
      </c>
      <c r="AZ14" s="899">
        <v>0.05</v>
      </c>
      <c r="BA14" s="355" t="s">
        <v>1585</v>
      </c>
      <c r="BB14" s="355" t="s">
        <v>1585</v>
      </c>
      <c r="BC14" s="355" t="s">
        <v>1585</v>
      </c>
      <c r="BD14" s="355" t="s">
        <v>1585</v>
      </c>
      <c r="BE14" s="355" t="s">
        <v>1585</v>
      </c>
      <c r="BF14" s="355" t="s">
        <v>1585</v>
      </c>
      <c r="BG14" s="355" t="s">
        <v>1585</v>
      </c>
      <c r="BH14" s="355" t="s">
        <v>1585</v>
      </c>
      <c r="BI14" s="355" t="s">
        <v>1585</v>
      </c>
      <c r="BJ14" s="355" t="s">
        <v>1585</v>
      </c>
      <c r="BK14" s="355" t="s">
        <v>1585</v>
      </c>
      <c r="BL14" s="355" t="s">
        <v>1585</v>
      </c>
      <c r="BM14" s="355" t="s">
        <v>1585</v>
      </c>
      <c r="BN14" s="355" t="s">
        <v>1585</v>
      </c>
      <c r="BO14" s="355" t="s">
        <v>1585</v>
      </c>
      <c r="BP14" s="355" t="s">
        <v>1585</v>
      </c>
      <c r="BQ14" s="355" t="s">
        <v>1585</v>
      </c>
      <c r="BR14" s="355" t="s">
        <v>1585</v>
      </c>
      <c r="BS14" s="355" t="s">
        <v>1585</v>
      </c>
      <c r="BT14" s="355" t="s">
        <v>1585</v>
      </c>
      <c r="BU14" s="355" t="s">
        <v>1585</v>
      </c>
      <c r="BV14" s="355" t="s">
        <v>1585</v>
      </c>
    </row>
    <row r="15" spans="1:74" ht="11.1" customHeight="1" x14ac:dyDescent="0.2">
      <c r="A15" s="335" t="s">
        <v>549</v>
      </c>
      <c r="B15" s="404" t="s">
        <v>972</v>
      </c>
      <c r="C15" s="289">
        <v>0.18</v>
      </c>
      <c r="D15" s="289">
        <v>0.19</v>
      </c>
      <c r="E15" s="289">
        <v>0.19</v>
      </c>
      <c r="F15" s="289">
        <v>0.2</v>
      </c>
      <c r="G15" s="289">
        <v>0.18</v>
      </c>
      <c r="H15" s="289">
        <v>0.19</v>
      </c>
      <c r="I15" s="289">
        <v>0.2</v>
      </c>
      <c r="J15" s="289">
        <v>0.19</v>
      </c>
      <c r="K15" s="289">
        <v>0.21</v>
      </c>
      <c r="L15" s="289">
        <v>0.22</v>
      </c>
      <c r="M15" s="289">
        <v>0.21</v>
      </c>
      <c r="N15" s="289">
        <v>0.19</v>
      </c>
      <c r="O15" s="289">
        <v>0.2</v>
      </c>
      <c r="P15" s="289">
        <v>0.19</v>
      </c>
      <c r="Q15" s="289">
        <v>0.2</v>
      </c>
      <c r="R15" s="289">
        <v>0.21</v>
      </c>
      <c r="S15" s="289">
        <v>0.21</v>
      </c>
      <c r="T15" s="289">
        <v>0.2</v>
      </c>
      <c r="U15" s="289">
        <v>0.21</v>
      </c>
      <c r="V15" s="289">
        <v>0.2</v>
      </c>
      <c r="W15" s="289">
        <v>0.2</v>
      </c>
      <c r="X15" s="289">
        <v>0.2</v>
      </c>
      <c r="Y15" s="289">
        <v>0.21</v>
      </c>
      <c r="Z15" s="289">
        <v>0.22</v>
      </c>
      <c r="AA15" s="289">
        <v>0.21</v>
      </c>
      <c r="AB15" s="289">
        <v>0.21</v>
      </c>
      <c r="AC15" s="289">
        <v>0.22</v>
      </c>
      <c r="AD15" s="289">
        <v>0.21</v>
      </c>
      <c r="AE15" s="289">
        <v>0.22</v>
      </c>
      <c r="AF15" s="289">
        <v>0.22</v>
      </c>
      <c r="AG15" s="289">
        <v>0.21</v>
      </c>
      <c r="AH15" s="289">
        <v>0.21</v>
      </c>
      <c r="AI15" s="289">
        <v>0.21</v>
      </c>
      <c r="AJ15" s="289">
        <v>0.22</v>
      </c>
      <c r="AK15" s="289">
        <v>0.22</v>
      </c>
      <c r="AL15" s="289">
        <v>0.22</v>
      </c>
      <c r="AM15" s="289">
        <v>0.24</v>
      </c>
      <c r="AN15" s="289">
        <v>0.22</v>
      </c>
      <c r="AO15" s="289">
        <v>0.24</v>
      </c>
      <c r="AP15" s="289">
        <v>0.23</v>
      </c>
      <c r="AQ15" s="289">
        <v>0.24</v>
      </c>
      <c r="AR15" s="289">
        <v>0.25</v>
      </c>
      <c r="AS15" s="289">
        <v>0.23</v>
      </c>
      <c r="AT15" s="289">
        <v>0.24</v>
      </c>
      <c r="AU15" s="289">
        <v>0.24</v>
      </c>
      <c r="AV15" s="289">
        <v>0.25</v>
      </c>
      <c r="AW15" s="289">
        <v>0.24</v>
      </c>
      <c r="AX15" s="289">
        <v>0.25</v>
      </c>
      <c r="AY15" s="289">
        <v>0.24</v>
      </c>
      <c r="AZ15" s="899">
        <v>0.24</v>
      </c>
      <c r="BA15" s="355" t="s">
        <v>1585</v>
      </c>
      <c r="BB15" s="355" t="s">
        <v>1585</v>
      </c>
      <c r="BC15" s="355" t="s">
        <v>1585</v>
      </c>
      <c r="BD15" s="355" t="s">
        <v>1585</v>
      </c>
      <c r="BE15" s="355" t="s">
        <v>1585</v>
      </c>
      <c r="BF15" s="355" t="s">
        <v>1585</v>
      </c>
      <c r="BG15" s="355" t="s">
        <v>1585</v>
      </c>
      <c r="BH15" s="355" t="s">
        <v>1585</v>
      </c>
      <c r="BI15" s="355" t="s">
        <v>1585</v>
      </c>
      <c r="BJ15" s="355" t="s">
        <v>1585</v>
      </c>
      <c r="BK15" s="355" t="s">
        <v>1585</v>
      </c>
      <c r="BL15" s="355" t="s">
        <v>1585</v>
      </c>
      <c r="BM15" s="355" t="s">
        <v>1585</v>
      </c>
      <c r="BN15" s="355" t="s">
        <v>1585</v>
      </c>
      <c r="BO15" s="355" t="s">
        <v>1585</v>
      </c>
      <c r="BP15" s="355" t="s">
        <v>1585</v>
      </c>
      <c r="BQ15" s="355" t="s">
        <v>1585</v>
      </c>
      <c r="BR15" s="355" t="s">
        <v>1585</v>
      </c>
      <c r="BS15" s="355" t="s">
        <v>1585</v>
      </c>
      <c r="BT15" s="355" t="s">
        <v>1585</v>
      </c>
      <c r="BU15" s="355" t="s">
        <v>1585</v>
      </c>
      <c r="BV15" s="355" t="s">
        <v>1585</v>
      </c>
    </row>
    <row r="16" spans="1:74" ht="11.1" customHeight="1" x14ac:dyDescent="0.2">
      <c r="A16" s="335" t="s">
        <v>868</v>
      </c>
      <c r="B16" s="404" t="s">
        <v>973</v>
      </c>
      <c r="C16" s="289">
        <v>2.5</v>
      </c>
      <c r="D16" s="289">
        <v>2.5499999999999998</v>
      </c>
      <c r="E16" s="289">
        <v>2.6</v>
      </c>
      <c r="F16" s="289">
        <v>2.6</v>
      </c>
      <c r="G16" s="289">
        <v>2.5</v>
      </c>
      <c r="H16" s="289">
        <v>2.5</v>
      </c>
      <c r="I16" s="289">
        <v>2.5</v>
      </c>
      <c r="J16" s="289">
        <v>2.5499999999999998</v>
      </c>
      <c r="K16" s="289">
        <v>2.5299999999999998</v>
      </c>
      <c r="L16" s="289">
        <v>2.5499999999999998</v>
      </c>
      <c r="M16" s="289">
        <v>2.56</v>
      </c>
      <c r="N16" s="289">
        <v>2.56</v>
      </c>
      <c r="O16" s="289">
        <v>2.5499999999999998</v>
      </c>
      <c r="P16" s="289">
        <v>2.6</v>
      </c>
      <c r="Q16" s="289">
        <v>2.65</v>
      </c>
      <c r="R16" s="289">
        <v>2.68</v>
      </c>
      <c r="S16" s="289">
        <v>2.75</v>
      </c>
      <c r="T16" s="289">
        <v>2.78</v>
      </c>
      <c r="U16" s="289">
        <v>2.85</v>
      </c>
      <c r="V16" s="289">
        <v>3</v>
      </c>
      <c r="W16" s="289">
        <v>3.05</v>
      </c>
      <c r="X16" s="289">
        <v>3.1</v>
      </c>
      <c r="Y16" s="289">
        <v>3.2</v>
      </c>
      <c r="Z16" s="289">
        <v>3.25</v>
      </c>
      <c r="AA16" s="289">
        <v>3.22</v>
      </c>
      <c r="AB16" s="289">
        <v>3.22</v>
      </c>
      <c r="AC16" s="289">
        <v>3.28</v>
      </c>
      <c r="AD16" s="289">
        <v>3.26</v>
      </c>
      <c r="AE16" s="289">
        <v>3.26</v>
      </c>
      <c r="AF16" s="289">
        <v>3.26</v>
      </c>
      <c r="AG16" s="289">
        <v>3.3</v>
      </c>
      <c r="AH16" s="289">
        <v>3.33</v>
      </c>
      <c r="AI16" s="289">
        <v>3.4</v>
      </c>
      <c r="AJ16" s="289">
        <v>3.35</v>
      </c>
      <c r="AK16" s="289">
        <v>3.42</v>
      </c>
      <c r="AL16" s="289">
        <v>3.4</v>
      </c>
      <c r="AM16" s="289">
        <v>3.4</v>
      </c>
      <c r="AN16" s="289">
        <v>3.45</v>
      </c>
      <c r="AO16" s="289">
        <v>3.35</v>
      </c>
      <c r="AP16" s="289">
        <v>3.4</v>
      </c>
      <c r="AQ16" s="289">
        <v>3.45</v>
      </c>
      <c r="AR16" s="289">
        <v>3.25</v>
      </c>
      <c r="AS16" s="289">
        <v>3.35</v>
      </c>
      <c r="AT16" s="289">
        <v>3.3</v>
      </c>
      <c r="AU16" s="289">
        <v>3.38</v>
      </c>
      <c r="AV16" s="289">
        <v>3.45</v>
      </c>
      <c r="AW16" s="289">
        <v>3.35</v>
      </c>
      <c r="AX16" s="289">
        <v>3.4</v>
      </c>
      <c r="AY16" s="289">
        <v>3.35</v>
      </c>
      <c r="AZ16" s="899">
        <v>3.45</v>
      </c>
      <c r="BA16" s="355" t="s">
        <v>1585</v>
      </c>
      <c r="BB16" s="355" t="s">
        <v>1585</v>
      </c>
      <c r="BC16" s="355" t="s">
        <v>1585</v>
      </c>
      <c r="BD16" s="355" t="s">
        <v>1585</v>
      </c>
      <c r="BE16" s="355" t="s">
        <v>1585</v>
      </c>
      <c r="BF16" s="355" t="s">
        <v>1585</v>
      </c>
      <c r="BG16" s="355" t="s">
        <v>1585</v>
      </c>
      <c r="BH16" s="355" t="s">
        <v>1585</v>
      </c>
      <c r="BI16" s="355" t="s">
        <v>1585</v>
      </c>
      <c r="BJ16" s="355" t="s">
        <v>1585</v>
      </c>
      <c r="BK16" s="355" t="s">
        <v>1585</v>
      </c>
      <c r="BL16" s="355" t="s">
        <v>1585</v>
      </c>
      <c r="BM16" s="355" t="s">
        <v>1585</v>
      </c>
      <c r="BN16" s="355" t="s">
        <v>1585</v>
      </c>
      <c r="BO16" s="355" t="s">
        <v>1585</v>
      </c>
      <c r="BP16" s="355" t="s">
        <v>1585</v>
      </c>
      <c r="BQ16" s="355" t="s">
        <v>1585</v>
      </c>
      <c r="BR16" s="355" t="s">
        <v>1585</v>
      </c>
      <c r="BS16" s="355" t="s">
        <v>1585</v>
      </c>
      <c r="BT16" s="355" t="s">
        <v>1585</v>
      </c>
      <c r="BU16" s="355" t="s">
        <v>1585</v>
      </c>
      <c r="BV16" s="355" t="s">
        <v>1585</v>
      </c>
    </row>
    <row r="17" spans="1:74" ht="11.1" customHeight="1" x14ac:dyDescent="0.2">
      <c r="A17" s="335" t="s">
        <v>190</v>
      </c>
      <c r="B17" s="404" t="s">
        <v>974</v>
      </c>
      <c r="C17" s="289">
        <v>4.25</v>
      </c>
      <c r="D17" s="289">
        <v>4.3499999999999996</v>
      </c>
      <c r="E17" s="289">
        <v>4.3</v>
      </c>
      <c r="F17" s="289">
        <v>4.4000000000000004</v>
      </c>
      <c r="G17" s="289">
        <v>4.4000000000000004</v>
      </c>
      <c r="H17" s="289">
        <v>4.45</v>
      </c>
      <c r="I17" s="289">
        <v>4.55</v>
      </c>
      <c r="J17" s="289">
        <v>4.55</v>
      </c>
      <c r="K17" s="289">
        <v>4.55</v>
      </c>
      <c r="L17" s="289">
        <v>4.58</v>
      </c>
      <c r="M17" s="289">
        <v>4.4800000000000004</v>
      </c>
      <c r="N17" s="289">
        <v>4.4800000000000004</v>
      </c>
      <c r="O17" s="289">
        <v>4.43</v>
      </c>
      <c r="P17" s="289">
        <v>4.43</v>
      </c>
      <c r="Q17" s="289">
        <v>4.38</v>
      </c>
      <c r="R17" s="289">
        <v>4.17</v>
      </c>
      <c r="S17" s="289">
        <v>4.2</v>
      </c>
      <c r="T17" s="289">
        <v>4.21</v>
      </c>
      <c r="U17" s="289">
        <v>4.28</v>
      </c>
      <c r="V17" s="289">
        <v>4.3600000000000003</v>
      </c>
      <c r="W17" s="289">
        <v>4.3499999999999996</v>
      </c>
      <c r="X17" s="289">
        <v>4.37</v>
      </c>
      <c r="Y17" s="289">
        <v>4.34</v>
      </c>
      <c r="Z17" s="289">
        <v>4.42</v>
      </c>
      <c r="AA17" s="289">
        <v>4.4000000000000004</v>
      </c>
      <c r="AB17" s="289">
        <v>4.41</v>
      </c>
      <c r="AC17" s="289">
        <v>4.49</v>
      </c>
      <c r="AD17" s="289">
        <v>4.4800000000000004</v>
      </c>
      <c r="AE17" s="289">
        <v>4.47</v>
      </c>
      <c r="AF17" s="289">
        <v>4.4400000000000004</v>
      </c>
      <c r="AG17" s="289">
        <v>4.55</v>
      </c>
      <c r="AH17" s="289">
        <v>4.47</v>
      </c>
      <c r="AI17" s="289">
        <v>4.32</v>
      </c>
      <c r="AJ17" s="289">
        <v>4.2699999999999996</v>
      </c>
      <c r="AK17" s="289">
        <v>4.25</v>
      </c>
      <c r="AL17" s="289">
        <v>4.22</v>
      </c>
      <c r="AM17" s="289">
        <v>4.3</v>
      </c>
      <c r="AN17" s="289">
        <v>4.2699999999999996</v>
      </c>
      <c r="AO17" s="289">
        <v>4.3499999999999996</v>
      </c>
      <c r="AP17" s="289">
        <v>4.28</v>
      </c>
      <c r="AQ17" s="289">
        <v>4.3099999999999996</v>
      </c>
      <c r="AR17" s="289">
        <v>4.32</v>
      </c>
      <c r="AS17" s="289">
        <v>4.3</v>
      </c>
      <c r="AT17" s="289">
        <v>4.4000000000000004</v>
      </c>
      <c r="AU17" s="289">
        <v>4.4000000000000004</v>
      </c>
      <c r="AV17" s="289">
        <v>4.4000000000000004</v>
      </c>
      <c r="AW17" s="289">
        <v>4.33</v>
      </c>
      <c r="AX17" s="289">
        <v>4.26</v>
      </c>
      <c r="AY17" s="289">
        <v>4.33</v>
      </c>
      <c r="AZ17" s="899">
        <v>4.33</v>
      </c>
      <c r="BA17" s="355" t="s">
        <v>1585</v>
      </c>
      <c r="BB17" s="355" t="s">
        <v>1585</v>
      </c>
      <c r="BC17" s="355" t="s">
        <v>1585</v>
      </c>
      <c r="BD17" s="355" t="s">
        <v>1585</v>
      </c>
      <c r="BE17" s="355" t="s">
        <v>1585</v>
      </c>
      <c r="BF17" s="355" t="s">
        <v>1585</v>
      </c>
      <c r="BG17" s="355" t="s">
        <v>1585</v>
      </c>
      <c r="BH17" s="355" t="s">
        <v>1585</v>
      </c>
      <c r="BI17" s="355" t="s">
        <v>1585</v>
      </c>
      <c r="BJ17" s="355" t="s">
        <v>1585</v>
      </c>
      <c r="BK17" s="355" t="s">
        <v>1585</v>
      </c>
      <c r="BL17" s="355" t="s">
        <v>1585</v>
      </c>
      <c r="BM17" s="355" t="s">
        <v>1585</v>
      </c>
      <c r="BN17" s="355" t="s">
        <v>1585</v>
      </c>
      <c r="BO17" s="355" t="s">
        <v>1585</v>
      </c>
      <c r="BP17" s="355" t="s">
        <v>1585</v>
      </c>
      <c r="BQ17" s="355" t="s">
        <v>1585</v>
      </c>
      <c r="BR17" s="355" t="s">
        <v>1585</v>
      </c>
      <c r="BS17" s="355" t="s">
        <v>1585</v>
      </c>
      <c r="BT17" s="355" t="s">
        <v>1585</v>
      </c>
      <c r="BU17" s="355" t="s">
        <v>1585</v>
      </c>
      <c r="BV17" s="355" t="s">
        <v>1585</v>
      </c>
    </row>
    <row r="18" spans="1:74" ht="11.1" customHeight="1" x14ac:dyDescent="0.2">
      <c r="A18" s="335" t="s">
        <v>184</v>
      </c>
      <c r="B18" s="404" t="s">
        <v>975</v>
      </c>
      <c r="C18" s="289">
        <v>2.58</v>
      </c>
      <c r="D18" s="289">
        <v>2.61</v>
      </c>
      <c r="E18" s="289">
        <v>2.64</v>
      </c>
      <c r="F18" s="289">
        <v>2.66</v>
      </c>
      <c r="G18" s="289">
        <v>2.6945999999999999</v>
      </c>
      <c r="H18" s="289">
        <v>2.72</v>
      </c>
      <c r="I18" s="289">
        <v>2.77</v>
      </c>
      <c r="J18" s="289">
        <v>2.81</v>
      </c>
      <c r="K18" s="289">
        <v>2.82</v>
      </c>
      <c r="L18" s="289">
        <v>2.8</v>
      </c>
      <c r="M18" s="289">
        <v>2.7</v>
      </c>
      <c r="N18" s="289">
        <v>2.65</v>
      </c>
      <c r="O18" s="289">
        <v>2.7</v>
      </c>
      <c r="P18" s="289">
        <v>2.68</v>
      </c>
      <c r="Q18" s="289">
        <v>2.67</v>
      </c>
      <c r="R18" s="289">
        <v>2.63</v>
      </c>
      <c r="S18" s="289">
        <v>2.57</v>
      </c>
      <c r="T18" s="289">
        <v>2.57</v>
      </c>
      <c r="U18" s="289">
        <v>2.5499999999999998</v>
      </c>
      <c r="V18" s="289">
        <v>2.54</v>
      </c>
      <c r="W18" s="289">
        <v>2.58</v>
      </c>
      <c r="X18" s="289">
        <v>2.52</v>
      </c>
      <c r="Y18" s="289">
        <v>2.5499999999999998</v>
      </c>
      <c r="Z18" s="289">
        <v>2.52</v>
      </c>
      <c r="AA18" s="289">
        <v>2.4500000000000002</v>
      </c>
      <c r="AB18" s="289">
        <v>2.4500000000000002</v>
      </c>
      <c r="AC18" s="289">
        <v>2.48</v>
      </c>
      <c r="AD18" s="289">
        <v>2.5</v>
      </c>
      <c r="AE18" s="289">
        <v>2.5</v>
      </c>
      <c r="AF18" s="289">
        <v>2.48</v>
      </c>
      <c r="AG18" s="289">
        <v>2.44</v>
      </c>
      <c r="AH18" s="289">
        <v>2.44</v>
      </c>
      <c r="AI18" s="289">
        <v>2.4500000000000002</v>
      </c>
      <c r="AJ18" s="289">
        <v>2.4500000000000002</v>
      </c>
      <c r="AK18" s="289">
        <v>2.42</v>
      </c>
      <c r="AL18" s="289">
        <v>2.4500000000000002</v>
      </c>
      <c r="AM18" s="289">
        <v>2.42</v>
      </c>
      <c r="AN18" s="289">
        <v>2.4300000000000002</v>
      </c>
      <c r="AO18" s="289">
        <v>2.4500000000000002</v>
      </c>
      <c r="AP18" s="289">
        <v>2.46</v>
      </c>
      <c r="AQ18" s="289">
        <v>2.4900000000000002</v>
      </c>
      <c r="AR18" s="289">
        <v>2.5</v>
      </c>
      <c r="AS18" s="289">
        <v>2.48</v>
      </c>
      <c r="AT18" s="289">
        <v>2.4500000000000002</v>
      </c>
      <c r="AU18" s="289">
        <v>2.5499999999999998</v>
      </c>
      <c r="AV18" s="289">
        <v>2.5</v>
      </c>
      <c r="AW18" s="289">
        <v>2.54</v>
      </c>
      <c r="AX18" s="289">
        <v>2.59</v>
      </c>
      <c r="AY18" s="289">
        <v>2.56</v>
      </c>
      <c r="AZ18" s="899">
        <v>2.57</v>
      </c>
      <c r="BA18" s="355" t="s">
        <v>1585</v>
      </c>
      <c r="BB18" s="355" t="s">
        <v>1585</v>
      </c>
      <c r="BC18" s="355" t="s">
        <v>1585</v>
      </c>
      <c r="BD18" s="355" t="s">
        <v>1585</v>
      </c>
      <c r="BE18" s="355" t="s">
        <v>1585</v>
      </c>
      <c r="BF18" s="355" t="s">
        <v>1585</v>
      </c>
      <c r="BG18" s="355" t="s">
        <v>1585</v>
      </c>
      <c r="BH18" s="355" t="s">
        <v>1585</v>
      </c>
      <c r="BI18" s="355" t="s">
        <v>1585</v>
      </c>
      <c r="BJ18" s="355" t="s">
        <v>1585</v>
      </c>
      <c r="BK18" s="355" t="s">
        <v>1585</v>
      </c>
      <c r="BL18" s="355" t="s">
        <v>1585</v>
      </c>
      <c r="BM18" s="355" t="s">
        <v>1585</v>
      </c>
      <c r="BN18" s="355" t="s">
        <v>1585</v>
      </c>
      <c r="BO18" s="355" t="s">
        <v>1585</v>
      </c>
      <c r="BP18" s="355" t="s">
        <v>1585</v>
      </c>
      <c r="BQ18" s="355" t="s">
        <v>1585</v>
      </c>
      <c r="BR18" s="355" t="s">
        <v>1585</v>
      </c>
      <c r="BS18" s="355" t="s">
        <v>1585</v>
      </c>
      <c r="BT18" s="355" t="s">
        <v>1585</v>
      </c>
      <c r="BU18" s="355" t="s">
        <v>1585</v>
      </c>
      <c r="BV18" s="355" t="s">
        <v>1585</v>
      </c>
    </row>
    <row r="19" spans="1:74" ht="11.1" customHeight="1" x14ac:dyDescent="0.2">
      <c r="A19" s="335" t="s">
        <v>185</v>
      </c>
      <c r="B19" s="404" t="s">
        <v>976</v>
      </c>
      <c r="C19" s="289">
        <v>0.98</v>
      </c>
      <c r="D19" s="289">
        <v>1.1299999999999999</v>
      </c>
      <c r="E19" s="289">
        <v>1.08</v>
      </c>
      <c r="F19" s="289">
        <v>0.91</v>
      </c>
      <c r="G19" s="289">
        <v>0.73</v>
      </c>
      <c r="H19" s="289">
        <v>0.65</v>
      </c>
      <c r="I19" s="289">
        <v>0.6</v>
      </c>
      <c r="J19" s="289">
        <v>1.1200000000000001</v>
      </c>
      <c r="K19" s="289">
        <v>1.1499999999999999</v>
      </c>
      <c r="L19" s="289">
        <v>1.1599999999999999</v>
      </c>
      <c r="M19" s="289">
        <v>1.1100000000000001</v>
      </c>
      <c r="N19" s="289">
        <v>1.1499999999999999</v>
      </c>
      <c r="O19" s="289">
        <v>1.1299999999999999</v>
      </c>
      <c r="P19" s="289">
        <v>1.1599999999999999</v>
      </c>
      <c r="Q19" s="289">
        <v>1.1399999999999999</v>
      </c>
      <c r="R19" s="289">
        <v>1.1399999999999999</v>
      </c>
      <c r="S19" s="289">
        <v>1.1499999999999999</v>
      </c>
      <c r="T19" s="289">
        <v>1.1499999999999999</v>
      </c>
      <c r="U19" s="289">
        <v>1.1299999999999999</v>
      </c>
      <c r="V19" s="289">
        <v>1.1599999999999999</v>
      </c>
      <c r="W19" s="289">
        <v>1.1599999999999999</v>
      </c>
      <c r="X19" s="289">
        <v>1.1499999999999999</v>
      </c>
      <c r="Y19" s="289">
        <v>1.19</v>
      </c>
      <c r="Z19" s="289">
        <v>1.17</v>
      </c>
      <c r="AA19" s="289">
        <v>1.02</v>
      </c>
      <c r="AB19" s="289">
        <v>1.1399999999999999</v>
      </c>
      <c r="AC19" s="289">
        <v>1.1399999999999999</v>
      </c>
      <c r="AD19" s="289">
        <v>1.18</v>
      </c>
      <c r="AE19" s="289">
        <v>1.18</v>
      </c>
      <c r="AF19" s="289">
        <v>1.2</v>
      </c>
      <c r="AG19" s="289">
        <v>1.17</v>
      </c>
      <c r="AH19" s="289">
        <v>0.92</v>
      </c>
      <c r="AI19" s="289">
        <v>0.56999999999999995</v>
      </c>
      <c r="AJ19" s="289">
        <v>1.07</v>
      </c>
      <c r="AK19" s="289">
        <v>1.18</v>
      </c>
      <c r="AL19" s="289">
        <v>1.25</v>
      </c>
      <c r="AM19" s="289">
        <v>1.23</v>
      </c>
      <c r="AN19" s="289">
        <v>1.27</v>
      </c>
      <c r="AO19" s="289">
        <v>1.24</v>
      </c>
      <c r="AP19" s="289">
        <v>1.28</v>
      </c>
      <c r="AQ19" s="289">
        <v>1.31</v>
      </c>
      <c r="AR19" s="289">
        <v>1.29</v>
      </c>
      <c r="AS19" s="289">
        <v>1.31</v>
      </c>
      <c r="AT19" s="289">
        <v>1.26</v>
      </c>
      <c r="AU19" s="289">
        <v>1.32</v>
      </c>
      <c r="AV19" s="289">
        <v>1.28</v>
      </c>
      <c r="AW19" s="289">
        <v>1.28</v>
      </c>
      <c r="AX19" s="289">
        <v>1.35</v>
      </c>
      <c r="AY19" s="289">
        <v>1.3</v>
      </c>
      <c r="AZ19" s="899">
        <v>1.3</v>
      </c>
      <c r="BA19" s="355" t="s">
        <v>1585</v>
      </c>
      <c r="BB19" s="355" t="s">
        <v>1585</v>
      </c>
      <c r="BC19" s="355" t="s">
        <v>1585</v>
      </c>
      <c r="BD19" s="355" t="s">
        <v>1585</v>
      </c>
      <c r="BE19" s="355" t="s">
        <v>1585</v>
      </c>
      <c r="BF19" s="355" t="s">
        <v>1585</v>
      </c>
      <c r="BG19" s="355" t="s">
        <v>1585</v>
      </c>
      <c r="BH19" s="355" t="s">
        <v>1585</v>
      </c>
      <c r="BI19" s="355" t="s">
        <v>1585</v>
      </c>
      <c r="BJ19" s="355" t="s">
        <v>1585</v>
      </c>
      <c r="BK19" s="355" t="s">
        <v>1585</v>
      </c>
      <c r="BL19" s="355" t="s">
        <v>1585</v>
      </c>
      <c r="BM19" s="355" t="s">
        <v>1585</v>
      </c>
      <c r="BN19" s="355" t="s">
        <v>1585</v>
      </c>
      <c r="BO19" s="355" t="s">
        <v>1585</v>
      </c>
      <c r="BP19" s="355" t="s">
        <v>1585</v>
      </c>
      <c r="BQ19" s="355" t="s">
        <v>1585</v>
      </c>
      <c r="BR19" s="355" t="s">
        <v>1585</v>
      </c>
      <c r="BS19" s="355" t="s">
        <v>1585</v>
      </c>
      <c r="BT19" s="355" t="s">
        <v>1585</v>
      </c>
      <c r="BU19" s="355" t="s">
        <v>1585</v>
      </c>
      <c r="BV19" s="355" t="s">
        <v>1585</v>
      </c>
    </row>
    <row r="20" spans="1:74" ht="11.1" customHeight="1" x14ac:dyDescent="0.2">
      <c r="A20" s="335" t="s">
        <v>186</v>
      </c>
      <c r="B20" s="404" t="s">
        <v>977</v>
      </c>
      <c r="C20" s="289">
        <v>1.28</v>
      </c>
      <c r="D20" s="289">
        <v>1.33</v>
      </c>
      <c r="E20" s="289">
        <v>1.22</v>
      </c>
      <c r="F20" s="289">
        <v>1.2</v>
      </c>
      <c r="G20" s="289">
        <v>1.05</v>
      </c>
      <c r="H20" s="289">
        <v>1.07</v>
      </c>
      <c r="I20" s="289">
        <v>1.02</v>
      </c>
      <c r="J20" s="289">
        <v>0.92</v>
      </c>
      <c r="K20" s="289">
        <v>0.97</v>
      </c>
      <c r="L20" s="289">
        <v>1</v>
      </c>
      <c r="M20" s="289">
        <v>1.06</v>
      </c>
      <c r="N20" s="289">
        <v>1.1399999999999999</v>
      </c>
      <c r="O20" s="289">
        <v>1.2</v>
      </c>
      <c r="P20" s="289">
        <v>1.26</v>
      </c>
      <c r="Q20" s="289">
        <v>1.25</v>
      </c>
      <c r="R20" s="289">
        <v>1.06</v>
      </c>
      <c r="S20" s="289">
        <v>1.26</v>
      </c>
      <c r="T20" s="289">
        <v>1.25</v>
      </c>
      <c r="U20" s="289">
        <v>1.1299999999999999</v>
      </c>
      <c r="V20" s="289">
        <v>1.2</v>
      </c>
      <c r="W20" s="289">
        <v>1.29</v>
      </c>
      <c r="X20" s="289">
        <v>1.31</v>
      </c>
      <c r="Y20" s="289">
        <v>1.25</v>
      </c>
      <c r="Z20" s="289">
        <v>1.36</v>
      </c>
      <c r="AA20" s="289">
        <v>1.29</v>
      </c>
      <c r="AB20" s="289">
        <v>1.26</v>
      </c>
      <c r="AC20" s="289">
        <v>1.29</v>
      </c>
      <c r="AD20" s="289">
        <v>1.21</v>
      </c>
      <c r="AE20" s="289">
        <v>1.25</v>
      </c>
      <c r="AF20" s="289">
        <v>1.25</v>
      </c>
      <c r="AG20" s="289">
        <v>1.3</v>
      </c>
      <c r="AH20" s="289">
        <v>1.36</v>
      </c>
      <c r="AI20" s="289">
        <v>1.26</v>
      </c>
      <c r="AJ20" s="289">
        <v>1.27</v>
      </c>
      <c r="AK20" s="289">
        <v>1.27</v>
      </c>
      <c r="AL20" s="289">
        <v>1.35</v>
      </c>
      <c r="AM20" s="289">
        <v>1.33</v>
      </c>
      <c r="AN20" s="289">
        <v>1.38</v>
      </c>
      <c r="AO20" s="289">
        <v>1.4</v>
      </c>
      <c r="AP20" s="289">
        <v>1.38</v>
      </c>
      <c r="AQ20" s="289">
        <v>1.42</v>
      </c>
      <c r="AR20" s="289">
        <v>1.45</v>
      </c>
      <c r="AS20" s="289">
        <v>1.42</v>
      </c>
      <c r="AT20" s="289">
        <v>1.5</v>
      </c>
      <c r="AU20" s="289">
        <v>1.48</v>
      </c>
      <c r="AV20" s="289">
        <v>1.44</v>
      </c>
      <c r="AW20" s="289">
        <v>1.38</v>
      </c>
      <c r="AX20" s="289">
        <v>1.39</v>
      </c>
      <c r="AY20" s="289">
        <v>1.37</v>
      </c>
      <c r="AZ20" s="899">
        <v>1.39</v>
      </c>
      <c r="BA20" s="355" t="s">
        <v>1585</v>
      </c>
      <c r="BB20" s="355" t="s">
        <v>1585</v>
      </c>
      <c r="BC20" s="355" t="s">
        <v>1585</v>
      </c>
      <c r="BD20" s="355" t="s">
        <v>1585</v>
      </c>
      <c r="BE20" s="355" t="s">
        <v>1585</v>
      </c>
      <c r="BF20" s="355" t="s">
        <v>1585</v>
      </c>
      <c r="BG20" s="355" t="s">
        <v>1585</v>
      </c>
      <c r="BH20" s="355" t="s">
        <v>1585</v>
      </c>
      <c r="BI20" s="355" t="s">
        <v>1585</v>
      </c>
      <c r="BJ20" s="355" t="s">
        <v>1585</v>
      </c>
      <c r="BK20" s="355" t="s">
        <v>1585</v>
      </c>
      <c r="BL20" s="355" t="s">
        <v>1585</v>
      </c>
      <c r="BM20" s="355" t="s">
        <v>1585</v>
      </c>
      <c r="BN20" s="355" t="s">
        <v>1585</v>
      </c>
      <c r="BO20" s="355" t="s">
        <v>1585</v>
      </c>
      <c r="BP20" s="355" t="s">
        <v>1585</v>
      </c>
      <c r="BQ20" s="355" t="s">
        <v>1585</v>
      </c>
      <c r="BR20" s="355" t="s">
        <v>1585</v>
      </c>
      <c r="BS20" s="355" t="s">
        <v>1585</v>
      </c>
      <c r="BT20" s="355" t="s">
        <v>1585</v>
      </c>
      <c r="BU20" s="355" t="s">
        <v>1585</v>
      </c>
      <c r="BV20" s="355" t="s">
        <v>1585</v>
      </c>
    </row>
    <row r="21" spans="1:74" ht="11.1" customHeight="1" x14ac:dyDescent="0.2">
      <c r="A21" s="335" t="s">
        <v>187</v>
      </c>
      <c r="B21" s="404" t="s">
        <v>978</v>
      </c>
      <c r="C21" s="289">
        <v>10</v>
      </c>
      <c r="D21" s="289">
        <v>10.25</v>
      </c>
      <c r="E21" s="289">
        <v>10</v>
      </c>
      <c r="F21" s="289">
        <v>10.3</v>
      </c>
      <c r="G21" s="289">
        <v>10.25</v>
      </c>
      <c r="H21" s="289">
        <v>10.35</v>
      </c>
      <c r="I21" s="289">
        <v>10.6</v>
      </c>
      <c r="J21" s="289">
        <v>10.95</v>
      </c>
      <c r="K21" s="289">
        <v>11</v>
      </c>
      <c r="L21" s="289">
        <v>10.5</v>
      </c>
      <c r="M21" s="289">
        <v>10.5</v>
      </c>
      <c r="N21" s="289">
        <v>10.5</v>
      </c>
      <c r="O21" s="289">
        <v>9.8000000000000007</v>
      </c>
      <c r="P21" s="289">
        <v>10</v>
      </c>
      <c r="Q21" s="289">
        <v>10.25</v>
      </c>
      <c r="R21" s="289">
        <v>10.6</v>
      </c>
      <c r="S21" s="289">
        <v>9.9</v>
      </c>
      <c r="T21" s="289">
        <v>10.050000000000001</v>
      </c>
      <c r="U21" s="289">
        <v>9.17</v>
      </c>
      <c r="V21" s="289">
        <v>8.6999999999999993</v>
      </c>
      <c r="W21" s="289">
        <v>9.1999999999999993</v>
      </c>
      <c r="X21" s="289">
        <v>9.0500000000000007</v>
      </c>
      <c r="Y21" s="289">
        <v>9</v>
      </c>
      <c r="Z21" s="289">
        <v>8.75</v>
      </c>
      <c r="AA21" s="289">
        <v>8.9499999999999993</v>
      </c>
      <c r="AB21" s="289">
        <v>9.15</v>
      </c>
      <c r="AC21" s="289">
        <v>9.25</v>
      </c>
      <c r="AD21" s="289">
        <v>9.25</v>
      </c>
      <c r="AE21" s="289">
        <v>9.0500000000000007</v>
      </c>
      <c r="AF21" s="289">
        <v>8.6999999999999993</v>
      </c>
      <c r="AG21" s="289">
        <v>9</v>
      </c>
      <c r="AH21" s="289">
        <v>9.1300000000000008</v>
      </c>
      <c r="AI21" s="289">
        <v>8.92</v>
      </c>
      <c r="AJ21" s="289">
        <v>9</v>
      </c>
      <c r="AK21" s="289">
        <v>8.9600000000000009</v>
      </c>
      <c r="AL21" s="289">
        <v>8.9</v>
      </c>
      <c r="AM21" s="289">
        <v>8.85</v>
      </c>
      <c r="AN21" s="289">
        <v>8.85</v>
      </c>
      <c r="AO21" s="289">
        <v>9.1</v>
      </c>
      <c r="AP21" s="289">
        <v>8.9</v>
      </c>
      <c r="AQ21" s="289">
        <v>9.0500000000000007</v>
      </c>
      <c r="AR21" s="289">
        <v>9.6999999999999993</v>
      </c>
      <c r="AS21" s="289">
        <v>9.1999999999999993</v>
      </c>
      <c r="AT21" s="289">
        <v>9.1</v>
      </c>
      <c r="AU21" s="289">
        <v>10</v>
      </c>
      <c r="AV21" s="289">
        <v>9.75</v>
      </c>
      <c r="AW21" s="289">
        <v>9.6999999999999993</v>
      </c>
      <c r="AX21" s="289">
        <v>9.8000000000000007</v>
      </c>
      <c r="AY21" s="289">
        <v>9.85</v>
      </c>
      <c r="AZ21" s="899">
        <v>10.199999999999999</v>
      </c>
      <c r="BA21" s="355" t="s">
        <v>1585</v>
      </c>
      <c r="BB21" s="355" t="s">
        <v>1585</v>
      </c>
      <c r="BC21" s="355" t="s">
        <v>1585</v>
      </c>
      <c r="BD21" s="355" t="s">
        <v>1585</v>
      </c>
      <c r="BE21" s="355" t="s">
        <v>1585</v>
      </c>
      <c r="BF21" s="355" t="s">
        <v>1585</v>
      </c>
      <c r="BG21" s="355" t="s">
        <v>1585</v>
      </c>
      <c r="BH21" s="355" t="s">
        <v>1585</v>
      </c>
      <c r="BI21" s="355" t="s">
        <v>1585</v>
      </c>
      <c r="BJ21" s="355" t="s">
        <v>1585</v>
      </c>
      <c r="BK21" s="355" t="s">
        <v>1585</v>
      </c>
      <c r="BL21" s="355" t="s">
        <v>1585</v>
      </c>
      <c r="BM21" s="355" t="s">
        <v>1585</v>
      </c>
      <c r="BN21" s="355" t="s">
        <v>1585</v>
      </c>
      <c r="BO21" s="355" t="s">
        <v>1585</v>
      </c>
      <c r="BP21" s="355" t="s">
        <v>1585</v>
      </c>
      <c r="BQ21" s="355" t="s">
        <v>1585</v>
      </c>
      <c r="BR21" s="355" t="s">
        <v>1585</v>
      </c>
      <c r="BS21" s="355" t="s">
        <v>1585</v>
      </c>
      <c r="BT21" s="355" t="s">
        <v>1585</v>
      </c>
      <c r="BU21" s="355" t="s">
        <v>1585</v>
      </c>
      <c r="BV21" s="355" t="s">
        <v>1585</v>
      </c>
    </row>
    <row r="22" spans="1:74" ht="11.1" customHeight="1" x14ac:dyDescent="0.2">
      <c r="A22" s="335" t="s">
        <v>188</v>
      </c>
      <c r="B22" s="404" t="s">
        <v>979</v>
      </c>
      <c r="C22" s="289">
        <v>2.96</v>
      </c>
      <c r="D22" s="289">
        <v>3.15</v>
      </c>
      <c r="E22" s="289">
        <v>3.13</v>
      </c>
      <c r="F22" s="289">
        <v>3.25</v>
      </c>
      <c r="G22" s="289">
        <v>3.31</v>
      </c>
      <c r="H22" s="289">
        <v>3.38</v>
      </c>
      <c r="I22" s="289">
        <v>3.3</v>
      </c>
      <c r="J22" s="289">
        <v>3.35</v>
      </c>
      <c r="K22" s="289">
        <v>3.39</v>
      </c>
      <c r="L22" s="289">
        <v>3.46</v>
      </c>
      <c r="M22" s="289">
        <v>3.38</v>
      </c>
      <c r="N22" s="289">
        <v>3.34</v>
      </c>
      <c r="O22" s="289">
        <v>3.34</v>
      </c>
      <c r="P22" s="289">
        <v>3.34</v>
      </c>
      <c r="Q22" s="289">
        <v>3.36</v>
      </c>
      <c r="R22" s="289">
        <v>3.26</v>
      </c>
      <c r="S22" s="289">
        <v>3.23</v>
      </c>
      <c r="T22" s="289">
        <v>3.17</v>
      </c>
      <c r="U22" s="289">
        <v>3.16</v>
      </c>
      <c r="V22" s="289">
        <v>3.07</v>
      </c>
      <c r="W22" s="289">
        <v>3.08</v>
      </c>
      <c r="X22" s="289">
        <v>3.14</v>
      </c>
      <c r="Y22" s="289">
        <v>3.18</v>
      </c>
      <c r="Z22" s="289">
        <v>3.24</v>
      </c>
      <c r="AA22" s="289">
        <v>3.27</v>
      </c>
      <c r="AB22" s="289">
        <v>3.25</v>
      </c>
      <c r="AC22" s="289">
        <v>3.22</v>
      </c>
      <c r="AD22" s="289">
        <v>3.21</v>
      </c>
      <c r="AE22" s="289">
        <v>3.25</v>
      </c>
      <c r="AF22" s="289">
        <v>3.24</v>
      </c>
      <c r="AG22" s="289">
        <v>3.23</v>
      </c>
      <c r="AH22" s="289">
        <v>3.24</v>
      </c>
      <c r="AI22" s="289">
        <v>3.35</v>
      </c>
      <c r="AJ22" s="289">
        <v>3.37</v>
      </c>
      <c r="AK22" s="289">
        <v>3.37</v>
      </c>
      <c r="AL22" s="289">
        <v>3.3</v>
      </c>
      <c r="AM22" s="289">
        <v>3.17</v>
      </c>
      <c r="AN22" s="289">
        <v>3.16</v>
      </c>
      <c r="AO22" s="289">
        <v>3.17</v>
      </c>
      <c r="AP22" s="289">
        <v>3.18</v>
      </c>
      <c r="AQ22" s="289">
        <v>3.3</v>
      </c>
      <c r="AR22" s="289">
        <v>3.27</v>
      </c>
      <c r="AS22" s="289">
        <v>3.44</v>
      </c>
      <c r="AT22" s="289">
        <v>3.48</v>
      </c>
      <c r="AU22" s="289">
        <v>3.55</v>
      </c>
      <c r="AV22" s="289">
        <v>3.52</v>
      </c>
      <c r="AW22" s="289">
        <v>3.58</v>
      </c>
      <c r="AX22" s="289">
        <v>3.52</v>
      </c>
      <c r="AY22" s="289">
        <v>3.54</v>
      </c>
      <c r="AZ22" s="899">
        <v>3.58</v>
      </c>
      <c r="BA22" s="355" t="s">
        <v>1585</v>
      </c>
      <c r="BB22" s="355" t="s">
        <v>1585</v>
      </c>
      <c r="BC22" s="355" t="s">
        <v>1585</v>
      </c>
      <c r="BD22" s="355" t="s">
        <v>1585</v>
      </c>
      <c r="BE22" s="355" t="s">
        <v>1585</v>
      </c>
      <c r="BF22" s="355" t="s">
        <v>1585</v>
      </c>
      <c r="BG22" s="355" t="s">
        <v>1585</v>
      </c>
      <c r="BH22" s="355" t="s">
        <v>1585</v>
      </c>
      <c r="BI22" s="355" t="s">
        <v>1585</v>
      </c>
      <c r="BJ22" s="355" t="s">
        <v>1585</v>
      </c>
      <c r="BK22" s="355" t="s">
        <v>1585</v>
      </c>
      <c r="BL22" s="355" t="s">
        <v>1585</v>
      </c>
      <c r="BM22" s="355" t="s">
        <v>1585</v>
      </c>
      <c r="BN22" s="355" t="s">
        <v>1585</v>
      </c>
      <c r="BO22" s="355" t="s">
        <v>1585</v>
      </c>
      <c r="BP22" s="355" t="s">
        <v>1585</v>
      </c>
      <c r="BQ22" s="355" t="s">
        <v>1585</v>
      </c>
      <c r="BR22" s="355" t="s">
        <v>1585</v>
      </c>
      <c r="BS22" s="355" t="s">
        <v>1585</v>
      </c>
      <c r="BT22" s="355" t="s">
        <v>1585</v>
      </c>
      <c r="BU22" s="355" t="s">
        <v>1585</v>
      </c>
      <c r="BV22" s="355" t="s">
        <v>1585</v>
      </c>
    </row>
    <row r="23" spans="1:74" ht="11.1" customHeight="1" x14ac:dyDescent="0.2">
      <c r="A23" s="335" t="s">
        <v>189</v>
      </c>
      <c r="B23" s="404" t="s">
        <v>980</v>
      </c>
      <c r="C23" s="289">
        <v>0.68</v>
      </c>
      <c r="D23" s="289">
        <v>0.7</v>
      </c>
      <c r="E23" s="289">
        <v>0.72499999999999998</v>
      </c>
      <c r="F23" s="289">
        <v>0.75</v>
      </c>
      <c r="G23" s="289">
        <v>0.72</v>
      </c>
      <c r="H23" s="289">
        <v>0.7</v>
      </c>
      <c r="I23" s="289">
        <v>0.62</v>
      </c>
      <c r="J23" s="289">
        <v>0.7</v>
      </c>
      <c r="K23" s="289">
        <v>0.67</v>
      </c>
      <c r="L23" s="289">
        <v>0.72</v>
      </c>
      <c r="M23" s="289">
        <v>0.67</v>
      </c>
      <c r="N23" s="289">
        <v>0.67</v>
      </c>
      <c r="O23" s="289">
        <v>0.72</v>
      </c>
      <c r="P23" s="289">
        <v>0.67</v>
      </c>
      <c r="Q23" s="289">
        <v>0.7</v>
      </c>
      <c r="R23" s="289">
        <v>0.74</v>
      </c>
      <c r="S23" s="289">
        <v>0.76</v>
      </c>
      <c r="T23" s="289">
        <v>0.76</v>
      </c>
      <c r="U23" s="289">
        <v>0.79</v>
      </c>
      <c r="V23" s="289">
        <v>0.76</v>
      </c>
      <c r="W23" s="289">
        <v>0.73499999999999999</v>
      </c>
      <c r="X23" s="289">
        <v>0.73499999999999999</v>
      </c>
      <c r="Y23" s="289">
        <v>0.75</v>
      </c>
      <c r="Z23" s="289">
        <v>0.76</v>
      </c>
      <c r="AA23" s="289">
        <v>0.77</v>
      </c>
      <c r="AB23" s="289">
        <v>0.80500000000000005</v>
      </c>
      <c r="AC23" s="289">
        <v>0.80500000000000005</v>
      </c>
      <c r="AD23" s="289">
        <v>0.82</v>
      </c>
      <c r="AE23" s="289">
        <v>0.84</v>
      </c>
      <c r="AF23" s="289">
        <v>0.83</v>
      </c>
      <c r="AG23" s="289">
        <v>0.84</v>
      </c>
      <c r="AH23" s="289">
        <v>0.86</v>
      </c>
      <c r="AI23" s="289">
        <v>0.87</v>
      </c>
      <c r="AJ23" s="289">
        <v>0.88</v>
      </c>
      <c r="AK23" s="289">
        <v>0.82</v>
      </c>
      <c r="AL23" s="289">
        <v>0.86</v>
      </c>
      <c r="AM23" s="289">
        <v>0.9</v>
      </c>
      <c r="AN23" s="289">
        <v>0.91</v>
      </c>
      <c r="AO23" s="289">
        <v>0.92</v>
      </c>
      <c r="AP23" s="289">
        <v>0.93</v>
      </c>
      <c r="AQ23" s="289">
        <v>0.94</v>
      </c>
      <c r="AR23" s="289">
        <v>0.95</v>
      </c>
      <c r="AS23" s="289">
        <v>0.95</v>
      </c>
      <c r="AT23" s="289">
        <v>0.96499999999999997</v>
      </c>
      <c r="AU23" s="289">
        <v>0.97</v>
      </c>
      <c r="AV23" s="289">
        <v>0.97499999999999998</v>
      </c>
      <c r="AW23" s="289">
        <v>0.97499999999999998</v>
      </c>
      <c r="AX23" s="289">
        <v>0.875</v>
      </c>
      <c r="AY23" s="289">
        <v>0.77500000000000002</v>
      </c>
      <c r="AZ23" s="899">
        <v>0.91</v>
      </c>
      <c r="BA23" s="355" t="s">
        <v>1585</v>
      </c>
      <c r="BB23" s="355" t="s">
        <v>1585</v>
      </c>
      <c r="BC23" s="355" t="s">
        <v>1585</v>
      </c>
      <c r="BD23" s="355" t="s">
        <v>1585</v>
      </c>
      <c r="BE23" s="355" t="s">
        <v>1585</v>
      </c>
      <c r="BF23" s="355" t="s">
        <v>1585</v>
      </c>
      <c r="BG23" s="355" t="s">
        <v>1585</v>
      </c>
      <c r="BH23" s="355" t="s">
        <v>1585</v>
      </c>
      <c r="BI23" s="355" t="s">
        <v>1585</v>
      </c>
      <c r="BJ23" s="355" t="s">
        <v>1585</v>
      </c>
      <c r="BK23" s="355" t="s">
        <v>1585</v>
      </c>
      <c r="BL23" s="355" t="s">
        <v>1585</v>
      </c>
      <c r="BM23" s="355" t="s">
        <v>1585</v>
      </c>
      <c r="BN23" s="355" t="s">
        <v>1585</v>
      </c>
      <c r="BO23" s="355" t="s">
        <v>1585</v>
      </c>
      <c r="BP23" s="355" t="s">
        <v>1585</v>
      </c>
      <c r="BQ23" s="355" t="s">
        <v>1585</v>
      </c>
      <c r="BR23" s="355" t="s">
        <v>1585</v>
      </c>
      <c r="BS23" s="355" t="s">
        <v>1585</v>
      </c>
      <c r="BT23" s="355" t="s">
        <v>1585</v>
      </c>
      <c r="BU23" s="355" t="s">
        <v>1585</v>
      </c>
      <c r="BV23" s="355" t="s">
        <v>1585</v>
      </c>
    </row>
    <row r="24" spans="1:74" ht="11.1" customHeight="1" x14ac:dyDescent="0.2">
      <c r="A24" s="335"/>
      <c r="B24" s="330"/>
      <c r="C24" s="289"/>
      <c r="D24" s="289"/>
      <c r="E24" s="289"/>
      <c r="F24" s="289"/>
      <c r="G24" s="289"/>
      <c r="H24" s="289"/>
      <c r="I24" s="289"/>
      <c r="J24" s="289"/>
      <c r="K24" s="289"/>
      <c r="L24" s="289"/>
      <c r="M24" s="289"/>
      <c r="N24" s="289"/>
      <c r="O24" s="289"/>
      <c r="P24" s="289"/>
      <c r="Q24" s="289"/>
      <c r="R24" s="289"/>
      <c r="S24" s="289"/>
      <c r="T24" s="289"/>
      <c r="U24" s="289"/>
      <c r="V24" s="289"/>
      <c r="W24" s="289"/>
      <c r="X24" s="289"/>
      <c r="Y24" s="289"/>
      <c r="Z24" s="289"/>
      <c r="AA24" s="289"/>
      <c r="AB24" s="289"/>
      <c r="AC24" s="289"/>
      <c r="AD24" s="289"/>
      <c r="AE24" s="289"/>
      <c r="AF24" s="289"/>
      <c r="AG24" s="289"/>
      <c r="AH24" s="289"/>
      <c r="AI24" s="289"/>
      <c r="AJ24" s="289"/>
      <c r="AK24" s="289"/>
      <c r="AL24" s="289"/>
      <c r="AM24" s="289"/>
      <c r="AN24" s="289"/>
      <c r="AO24" s="289"/>
      <c r="AP24" s="289"/>
      <c r="AQ24" s="289"/>
      <c r="AR24" s="289"/>
      <c r="AS24" s="289"/>
      <c r="AT24" s="289"/>
      <c r="AU24" s="289"/>
      <c r="AV24" s="289"/>
      <c r="AW24" s="289"/>
      <c r="AX24" s="289"/>
      <c r="AY24" s="289"/>
      <c r="AZ24" s="899"/>
      <c r="BA24" s="355"/>
      <c r="BB24" s="355"/>
      <c r="BC24" s="355"/>
      <c r="BD24" s="355"/>
      <c r="BE24" s="355"/>
      <c r="BF24" s="355"/>
      <c r="BG24" s="355"/>
      <c r="BH24" s="355"/>
      <c r="BI24" s="355"/>
      <c r="BJ24" s="355"/>
      <c r="BK24" s="355"/>
      <c r="BL24" s="355"/>
      <c r="BM24" s="355"/>
      <c r="BN24" s="355"/>
      <c r="BO24" s="355"/>
      <c r="BP24" s="355"/>
      <c r="BQ24" s="355"/>
      <c r="BR24" s="355"/>
      <c r="BS24" s="355"/>
      <c r="BT24" s="355"/>
      <c r="BU24" s="355"/>
      <c r="BV24" s="355"/>
    </row>
    <row r="25" spans="1:74" s="272" customFormat="1" ht="11.1" customHeight="1" x14ac:dyDescent="0.2">
      <c r="A25" s="418" t="s">
        <v>805</v>
      </c>
      <c r="B25" s="412" t="s">
        <v>850</v>
      </c>
      <c r="C25" s="105">
        <v>38.150100000000002</v>
      </c>
      <c r="D25" s="105">
        <v>38.829000000000001</v>
      </c>
      <c r="E25" s="105">
        <v>38.314900000000002</v>
      </c>
      <c r="F25" s="105">
        <v>37.8581</v>
      </c>
      <c r="G25" s="105">
        <v>37.915700000000001</v>
      </c>
      <c r="H25" s="105">
        <v>38.424599999999998</v>
      </c>
      <c r="I25" s="105">
        <v>38.8825</v>
      </c>
      <c r="J25" s="105">
        <v>39.045099999999998</v>
      </c>
      <c r="K25" s="105">
        <v>39.3309</v>
      </c>
      <c r="L25" s="105">
        <v>38.9392</v>
      </c>
      <c r="M25" s="105">
        <v>38.947699999999998</v>
      </c>
      <c r="N25" s="105">
        <v>38.979399999999998</v>
      </c>
      <c r="O25" s="105">
        <v>38.234699999999997</v>
      </c>
      <c r="P25" s="105">
        <v>38.636899999999997</v>
      </c>
      <c r="Q25" s="105">
        <v>38.546900000000001</v>
      </c>
      <c r="R25" s="105">
        <v>38.254899999999999</v>
      </c>
      <c r="S25" s="105">
        <v>37.518599999999999</v>
      </c>
      <c r="T25" s="105">
        <v>37.5715</v>
      </c>
      <c r="U25" s="105">
        <v>36.472099999999998</v>
      </c>
      <c r="V25" s="105">
        <v>36.007899999999999</v>
      </c>
      <c r="W25" s="105">
        <v>36.836799999999997</v>
      </c>
      <c r="X25" s="105">
        <v>36.795499999999997</v>
      </c>
      <c r="Y25" s="105">
        <v>36.680100000000003</v>
      </c>
      <c r="Z25" s="105">
        <v>36.627499999999998</v>
      </c>
      <c r="AA25" s="105">
        <v>36.603000000000002</v>
      </c>
      <c r="AB25" s="105">
        <v>36.563299999999998</v>
      </c>
      <c r="AC25" s="105">
        <v>36.717700000000001</v>
      </c>
      <c r="AD25" s="105">
        <v>36.474699999999999</v>
      </c>
      <c r="AE25" s="105">
        <v>36.071599999999997</v>
      </c>
      <c r="AF25" s="105">
        <v>35.662500000000001</v>
      </c>
      <c r="AG25" s="105">
        <v>36.069299999999998</v>
      </c>
      <c r="AH25" s="105">
        <v>35.992899999999999</v>
      </c>
      <c r="AI25" s="105">
        <v>35.716299999999997</v>
      </c>
      <c r="AJ25" s="105">
        <v>35.472299999999997</v>
      </c>
      <c r="AK25" s="105">
        <v>35.538400000000003</v>
      </c>
      <c r="AL25" s="105">
        <v>35.448999999999998</v>
      </c>
      <c r="AM25" s="105">
        <v>35.402500000000003</v>
      </c>
      <c r="AN25" s="105">
        <v>35.671100000000003</v>
      </c>
      <c r="AO25" s="105">
        <v>36.033999999999999</v>
      </c>
      <c r="AP25" s="105">
        <v>35.7973</v>
      </c>
      <c r="AQ25" s="105">
        <v>36.154499999999999</v>
      </c>
      <c r="AR25" s="105">
        <v>37.038600000000002</v>
      </c>
      <c r="AS25" s="105">
        <v>36.7408</v>
      </c>
      <c r="AT25" s="105">
        <v>36.875</v>
      </c>
      <c r="AU25" s="105">
        <v>38.050800000000002</v>
      </c>
      <c r="AV25" s="105">
        <v>37.5655</v>
      </c>
      <c r="AW25" s="105">
        <v>37.475200000000001</v>
      </c>
      <c r="AX25" s="105">
        <v>37.212513328999997</v>
      </c>
      <c r="AY25" s="105">
        <v>36.637220370999998</v>
      </c>
      <c r="AZ25" s="911">
        <v>37.354885561000003</v>
      </c>
      <c r="BA25" s="388">
        <v>32.091241631999999</v>
      </c>
      <c r="BB25" s="388">
        <v>35.078285733000001</v>
      </c>
      <c r="BC25" s="388">
        <v>36.000445990000003</v>
      </c>
      <c r="BD25" s="388">
        <v>36.782658773000001</v>
      </c>
      <c r="BE25" s="388">
        <v>37.496891251000001</v>
      </c>
      <c r="BF25" s="388">
        <v>37.655977640000003</v>
      </c>
      <c r="BG25" s="388">
        <v>37.559752338999999</v>
      </c>
      <c r="BH25" s="388">
        <v>37.548459000999998</v>
      </c>
      <c r="BI25" s="388">
        <v>37.425294180999998</v>
      </c>
      <c r="BJ25" s="388">
        <v>37.405983167000002</v>
      </c>
      <c r="BK25" s="388">
        <v>37.464303487000002</v>
      </c>
      <c r="BL25" s="388">
        <v>37.478283922999999</v>
      </c>
      <c r="BM25" s="388">
        <v>37.578741737999998</v>
      </c>
      <c r="BN25" s="388">
        <v>37.636818839999997</v>
      </c>
      <c r="BO25" s="388">
        <v>37.416604952999997</v>
      </c>
      <c r="BP25" s="388">
        <v>37.732562788000003</v>
      </c>
      <c r="BQ25" s="388">
        <v>37.709544667000003</v>
      </c>
      <c r="BR25" s="388">
        <v>37.583290759</v>
      </c>
      <c r="BS25" s="388">
        <v>37.619677312999997</v>
      </c>
      <c r="BT25" s="388">
        <v>37.608144307000003</v>
      </c>
      <c r="BU25" s="388">
        <v>37.485459810999998</v>
      </c>
      <c r="BV25" s="388">
        <v>37.465597326999998</v>
      </c>
    </row>
    <row r="26" spans="1:74" s="272" customFormat="1" ht="11.1" customHeight="1" x14ac:dyDescent="0.2">
      <c r="A26" s="418" t="s">
        <v>869</v>
      </c>
      <c r="B26" s="419" t="s">
        <v>966</v>
      </c>
      <c r="C26" s="105">
        <v>22.59</v>
      </c>
      <c r="D26" s="105">
        <v>23.22</v>
      </c>
      <c r="E26" s="105">
        <v>22.81</v>
      </c>
      <c r="F26" s="105">
        <v>23.36</v>
      </c>
      <c r="G26" s="105">
        <v>23.2546</v>
      </c>
      <c r="H26" s="105">
        <v>23.55</v>
      </c>
      <c r="I26" s="105">
        <v>23.82</v>
      </c>
      <c r="J26" s="105">
        <v>24.15</v>
      </c>
      <c r="K26" s="105">
        <v>24.35</v>
      </c>
      <c r="L26" s="105">
        <v>23.934999999999999</v>
      </c>
      <c r="M26" s="105">
        <v>23.65</v>
      </c>
      <c r="N26" s="105">
        <v>23.62</v>
      </c>
      <c r="O26" s="105">
        <v>22.995000000000001</v>
      </c>
      <c r="P26" s="105">
        <v>23.25</v>
      </c>
      <c r="Q26" s="105">
        <v>23.425000000000001</v>
      </c>
      <c r="R26" s="105">
        <v>23.26</v>
      </c>
      <c r="S26" s="105">
        <v>22.655000000000001</v>
      </c>
      <c r="T26" s="105">
        <v>22.715</v>
      </c>
      <c r="U26" s="105">
        <v>21.78</v>
      </c>
      <c r="V26" s="105">
        <v>21.324999999999999</v>
      </c>
      <c r="W26" s="105">
        <v>21.96</v>
      </c>
      <c r="X26" s="105">
        <v>21.87</v>
      </c>
      <c r="Y26" s="105">
        <v>21.81</v>
      </c>
      <c r="Z26" s="105">
        <v>21.76</v>
      </c>
      <c r="AA26" s="105">
        <v>21.8</v>
      </c>
      <c r="AB26" s="105">
        <v>21.93</v>
      </c>
      <c r="AC26" s="105">
        <v>22.17</v>
      </c>
      <c r="AD26" s="105">
        <v>22.08</v>
      </c>
      <c r="AE26" s="105">
        <v>21.95</v>
      </c>
      <c r="AF26" s="105">
        <v>21.53</v>
      </c>
      <c r="AG26" s="105">
        <v>21.94</v>
      </c>
      <c r="AH26" s="105">
        <v>22.07</v>
      </c>
      <c r="AI26" s="105">
        <v>21.72</v>
      </c>
      <c r="AJ26" s="105">
        <v>21.78</v>
      </c>
      <c r="AK26" s="105">
        <v>21.675000000000001</v>
      </c>
      <c r="AL26" s="105">
        <v>21.67</v>
      </c>
      <c r="AM26" s="105">
        <v>21.51</v>
      </c>
      <c r="AN26" s="105">
        <v>21.53</v>
      </c>
      <c r="AO26" s="105">
        <v>21.91</v>
      </c>
      <c r="AP26" s="105">
        <v>21.625</v>
      </c>
      <c r="AQ26" s="105">
        <v>22.01</v>
      </c>
      <c r="AR26" s="105">
        <v>22.69</v>
      </c>
      <c r="AS26" s="105">
        <v>22.29</v>
      </c>
      <c r="AT26" s="105">
        <v>22.39</v>
      </c>
      <c r="AU26" s="105">
        <v>23.46</v>
      </c>
      <c r="AV26" s="105">
        <v>23.11</v>
      </c>
      <c r="AW26" s="105">
        <v>23.03</v>
      </c>
      <c r="AX26" s="105">
        <v>23.07</v>
      </c>
      <c r="AY26" s="105">
        <v>23.14</v>
      </c>
      <c r="AZ26" s="911">
        <v>23.59</v>
      </c>
      <c r="BA26" s="388">
        <v>17.933</v>
      </c>
      <c r="BB26" s="388">
        <v>20.486999999999998</v>
      </c>
      <c r="BC26" s="388">
        <v>21.486000000000001</v>
      </c>
      <c r="BD26" s="388">
        <v>22.236000000000001</v>
      </c>
      <c r="BE26" s="388">
        <v>23.024999999999999</v>
      </c>
      <c r="BF26" s="388">
        <v>23.184000000000001</v>
      </c>
      <c r="BG26" s="388">
        <v>23.082999999999998</v>
      </c>
      <c r="BH26" s="388">
        <v>23.082000000000001</v>
      </c>
      <c r="BI26" s="388">
        <v>22.981000000000002</v>
      </c>
      <c r="BJ26" s="388">
        <v>22.981000000000002</v>
      </c>
      <c r="BK26" s="388">
        <v>23.06</v>
      </c>
      <c r="BL26" s="388">
        <v>23.059000000000001</v>
      </c>
      <c r="BM26" s="388">
        <v>23.158000000000001</v>
      </c>
      <c r="BN26" s="388">
        <v>23.227</v>
      </c>
      <c r="BO26" s="388">
        <v>23.225999999999999</v>
      </c>
      <c r="BP26" s="388">
        <v>23.344999999999999</v>
      </c>
      <c r="BQ26" s="388">
        <v>23.344000000000001</v>
      </c>
      <c r="BR26" s="388">
        <v>23.343</v>
      </c>
      <c r="BS26" s="388">
        <v>23.242000000000001</v>
      </c>
      <c r="BT26" s="388">
        <v>23.241</v>
      </c>
      <c r="BU26" s="388">
        <v>23.14</v>
      </c>
      <c r="BV26" s="388">
        <v>23.138999999999999</v>
      </c>
    </row>
    <row r="27" spans="1:74" s="272" customFormat="1" ht="11.1" customHeight="1" x14ac:dyDescent="0.2">
      <c r="A27" s="418" t="s">
        <v>870</v>
      </c>
      <c r="B27" s="420" t="s">
        <v>967</v>
      </c>
      <c r="C27" s="105">
        <v>15.5601</v>
      </c>
      <c r="D27" s="105">
        <v>15.609</v>
      </c>
      <c r="E27" s="105">
        <v>15.504899999999999</v>
      </c>
      <c r="F27" s="105">
        <v>14.498100000000001</v>
      </c>
      <c r="G27" s="105">
        <v>14.661099999999999</v>
      </c>
      <c r="H27" s="105">
        <v>14.874599999999999</v>
      </c>
      <c r="I27" s="105">
        <v>15.0625</v>
      </c>
      <c r="J27" s="105">
        <v>14.895099999999999</v>
      </c>
      <c r="K27" s="105">
        <v>14.9809</v>
      </c>
      <c r="L27" s="105">
        <v>15.004200000000001</v>
      </c>
      <c r="M27" s="105">
        <v>15.297700000000001</v>
      </c>
      <c r="N27" s="105">
        <v>15.359400000000001</v>
      </c>
      <c r="O27" s="105">
        <v>15.239699999999999</v>
      </c>
      <c r="P27" s="105">
        <v>15.386900000000001</v>
      </c>
      <c r="Q27" s="105">
        <v>15.1219</v>
      </c>
      <c r="R27" s="105">
        <v>14.994899999999999</v>
      </c>
      <c r="S27" s="105">
        <v>14.8636</v>
      </c>
      <c r="T27" s="105">
        <v>14.8565</v>
      </c>
      <c r="U27" s="105">
        <v>14.6921</v>
      </c>
      <c r="V27" s="105">
        <v>14.6829</v>
      </c>
      <c r="W27" s="105">
        <v>14.876799999999999</v>
      </c>
      <c r="X27" s="105">
        <v>14.9255</v>
      </c>
      <c r="Y27" s="105">
        <v>14.870100000000001</v>
      </c>
      <c r="Z27" s="105">
        <v>14.8675</v>
      </c>
      <c r="AA27" s="105">
        <v>14.803000000000001</v>
      </c>
      <c r="AB27" s="105">
        <v>14.6333</v>
      </c>
      <c r="AC27" s="105">
        <v>14.547700000000001</v>
      </c>
      <c r="AD27" s="105">
        <v>14.3947</v>
      </c>
      <c r="AE27" s="105">
        <v>14.121600000000001</v>
      </c>
      <c r="AF27" s="105">
        <v>14.1325</v>
      </c>
      <c r="AG27" s="105">
        <v>14.129300000000001</v>
      </c>
      <c r="AH27" s="105">
        <v>13.9229</v>
      </c>
      <c r="AI27" s="105">
        <v>13.9963</v>
      </c>
      <c r="AJ27" s="105">
        <v>13.692299999999999</v>
      </c>
      <c r="AK27" s="105">
        <v>13.8634</v>
      </c>
      <c r="AL27" s="105">
        <v>13.779</v>
      </c>
      <c r="AM27" s="105">
        <v>13.8925</v>
      </c>
      <c r="AN27" s="105">
        <v>14.1411</v>
      </c>
      <c r="AO27" s="105">
        <v>14.124000000000001</v>
      </c>
      <c r="AP27" s="105">
        <v>14.1723</v>
      </c>
      <c r="AQ27" s="105">
        <v>14.144500000000001</v>
      </c>
      <c r="AR27" s="105">
        <v>14.348599999999999</v>
      </c>
      <c r="AS27" s="105">
        <v>14.450799999999999</v>
      </c>
      <c r="AT27" s="105">
        <v>14.484999999999999</v>
      </c>
      <c r="AU27" s="105">
        <v>14.5908</v>
      </c>
      <c r="AV27" s="105">
        <v>14.455500000000001</v>
      </c>
      <c r="AW27" s="105">
        <v>14.4452</v>
      </c>
      <c r="AX27" s="105">
        <v>14.142513329</v>
      </c>
      <c r="AY27" s="105">
        <v>13.497220370999999</v>
      </c>
      <c r="AZ27" s="911">
        <v>13.764885561</v>
      </c>
      <c r="BA27" s="388">
        <v>14.158241631999999</v>
      </c>
      <c r="BB27" s="388">
        <v>14.591285732999999</v>
      </c>
      <c r="BC27" s="388">
        <v>14.51444599</v>
      </c>
      <c r="BD27" s="388">
        <v>14.546658773000001</v>
      </c>
      <c r="BE27" s="388">
        <v>14.471891251000001</v>
      </c>
      <c r="BF27" s="388">
        <v>14.47197764</v>
      </c>
      <c r="BG27" s="388">
        <v>14.476752339000001</v>
      </c>
      <c r="BH27" s="388">
        <v>14.466459001</v>
      </c>
      <c r="BI27" s="388">
        <v>14.444294181</v>
      </c>
      <c r="BJ27" s="388">
        <v>14.424983167000001</v>
      </c>
      <c r="BK27" s="388">
        <v>14.404303487</v>
      </c>
      <c r="BL27" s="388">
        <v>14.419283923</v>
      </c>
      <c r="BM27" s="388">
        <v>14.420741738</v>
      </c>
      <c r="BN27" s="388">
        <v>14.40981884</v>
      </c>
      <c r="BO27" s="388">
        <v>14.190604952999999</v>
      </c>
      <c r="BP27" s="388">
        <v>14.387562788</v>
      </c>
      <c r="BQ27" s="388">
        <v>14.365544667</v>
      </c>
      <c r="BR27" s="388">
        <v>14.240290759000001</v>
      </c>
      <c r="BS27" s="388">
        <v>14.377677313</v>
      </c>
      <c r="BT27" s="388">
        <v>14.367144307</v>
      </c>
      <c r="BU27" s="388">
        <v>14.345459811</v>
      </c>
      <c r="BV27" s="388">
        <v>14.326597327</v>
      </c>
    </row>
    <row r="28" spans="1:74" ht="11.1" customHeight="1" x14ac:dyDescent="0.2">
      <c r="A28" s="335" t="s">
        <v>871</v>
      </c>
      <c r="B28" s="406" t="s">
        <v>202</v>
      </c>
      <c r="C28" s="289">
        <v>0.57879999999999998</v>
      </c>
      <c r="D28" s="289">
        <v>0.56420000000000003</v>
      </c>
      <c r="E28" s="289">
        <v>0.57730000000000004</v>
      </c>
      <c r="F28" s="289">
        <v>0.57699999999999996</v>
      </c>
      <c r="G28" s="289">
        <v>0.56920000000000004</v>
      </c>
      <c r="H28" s="289">
        <v>0.52139999999999997</v>
      </c>
      <c r="I28" s="289">
        <v>0.54779999999999995</v>
      </c>
      <c r="J28" s="289">
        <v>0.55189999999999995</v>
      </c>
      <c r="K28" s="289">
        <v>0.54090000000000005</v>
      </c>
      <c r="L28" s="289">
        <v>0.54510000000000003</v>
      </c>
      <c r="M28" s="289">
        <v>0.54790000000000005</v>
      </c>
      <c r="N28" s="289">
        <v>0.54590000000000005</v>
      </c>
      <c r="O28" s="289">
        <v>0.53090000000000004</v>
      </c>
      <c r="P28" s="289">
        <v>0.52890000000000004</v>
      </c>
      <c r="Q28" s="289">
        <v>0.51290000000000002</v>
      </c>
      <c r="R28" s="289">
        <v>0.50990000000000002</v>
      </c>
      <c r="S28" s="289">
        <v>0.49790000000000001</v>
      </c>
      <c r="T28" s="289">
        <v>0.49790000000000001</v>
      </c>
      <c r="U28" s="289">
        <v>0.49690000000000001</v>
      </c>
      <c r="V28" s="289">
        <v>0.49590000000000001</v>
      </c>
      <c r="W28" s="289">
        <v>0.4889</v>
      </c>
      <c r="X28" s="289">
        <v>0.4869</v>
      </c>
      <c r="Y28" s="289">
        <v>0.4899</v>
      </c>
      <c r="Z28" s="289">
        <v>0.47989999999999999</v>
      </c>
      <c r="AA28" s="289">
        <v>0.4718</v>
      </c>
      <c r="AB28" s="289">
        <v>0.4738</v>
      </c>
      <c r="AC28" s="289">
        <v>0.4788</v>
      </c>
      <c r="AD28" s="289">
        <v>0.4798</v>
      </c>
      <c r="AE28" s="289">
        <v>0.4587</v>
      </c>
      <c r="AF28" s="289">
        <v>0.48449999999999999</v>
      </c>
      <c r="AG28" s="289">
        <v>0.48509999999999998</v>
      </c>
      <c r="AH28" s="289">
        <v>0.47970000000000002</v>
      </c>
      <c r="AI28" s="289">
        <v>0.48010000000000003</v>
      </c>
      <c r="AJ28" s="289">
        <v>0.48349999999999999</v>
      </c>
      <c r="AK28" s="289">
        <v>0.48659999999999998</v>
      </c>
      <c r="AL28" s="289">
        <v>0.48480000000000001</v>
      </c>
      <c r="AM28" s="289">
        <v>0.48180000000000001</v>
      </c>
      <c r="AN28" s="289">
        <v>0.46279999999999999</v>
      </c>
      <c r="AO28" s="289">
        <v>0.45979999999999999</v>
      </c>
      <c r="AP28" s="289">
        <v>0.45279999999999998</v>
      </c>
      <c r="AQ28" s="289">
        <v>0.45440000000000003</v>
      </c>
      <c r="AR28" s="289">
        <v>0.4511</v>
      </c>
      <c r="AS28" s="289">
        <v>0.44769999999999999</v>
      </c>
      <c r="AT28" s="289">
        <v>0.44450000000000001</v>
      </c>
      <c r="AU28" s="289">
        <v>0.44119999999999998</v>
      </c>
      <c r="AV28" s="289">
        <v>0.438</v>
      </c>
      <c r="AW28" s="289">
        <v>0.43480000000000002</v>
      </c>
      <c r="AX28" s="289">
        <v>0.43169379315</v>
      </c>
      <c r="AY28" s="289">
        <v>0.42856964176000001</v>
      </c>
      <c r="AZ28" s="899">
        <v>0.42547616154000001</v>
      </c>
      <c r="BA28" s="355" t="s">
        <v>1585</v>
      </c>
      <c r="BB28" s="355" t="s">
        <v>1585</v>
      </c>
      <c r="BC28" s="355" t="s">
        <v>1585</v>
      </c>
      <c r="BD28" s="355" t="s">
        <v>1585</v>
      </c>
      <c r="BE28" s="355" t="s">
        <v>1585</v>
      </c>
      <c r="BF28" s="355" t="s">
        <v>1585</v>
      </c>
      <c r="BG28" s="355" t="s">
        <v>1585</v>
      </c>
      <c r="BH28" s="355" t="s">
        <v>1585</v>
      </c>
      <c r="BI28" s="355" t="s">
        <v>1585</v>
      </c>
      <c r="BJ28" s="355" t="s">
        <v>1585</v>
      </c>
      <c r="BK28" s="355" t="s">
        <v>1585</v>
      </c>
      <c r="BL28" s="355" t="s">
        <v>1585</v>
      </c>
      <c r="BM28" s="355" t="s">
        <v>1585</v>
      </c>
      <c r="BN28" s="355" t="s">
        <v>1585</v>
      </c>
      <c r="BO28" s="355" t="s">
        <v>1585</v>
      </c>
      <c r="BP28" s="355" t="s">
        <v>1585</v>
      </c>
      <c r="BQ28" s="355" t="s">
        <v>1585</v>
      </c>
      <c r="BR28" s="355" t="s">
        <v>1585</v>
      </c>
      <c r="BS28" s="355" t="s">
        <v>1585</v>
      </c>
      <c r="BT28" s="355" t="s">
        <v>1585</v>
      </c>
      <c r="BU28" s="355" t="s">
        <v>1585</v>
      </c>
      <c r="BV28" s="355" t="s">
        <v>1585</v>
      </c>
    </row>
    <row r="29" spans="1:74" ht="11.1" customHeight="1" x14ac:dyDescent="0.2">
      <c r="A29" s="335" t="s">
        <v>872</v>
      </c>
      <c r="B29" s="406" t="s">
        <v>855</v>
      </c>
      <c r="C29" s="289">
        <v>0.161</v>
      </c>
      <c r="D29" s="289">
        <v>0.18099999999999999</v>
      </c>
      <c r="E29" s="289">
        <v>0.19800000000000001</v>
      </c>
      <c r="F29" s="289">
        <v>0.19</v>
      </c>
      <c r="G29" s="289">
        <v>0.16700000000000001</v>
      </c>
      <c r="H29" s="289">
        <v>0.20200000000000001</v>
      </c>
      <c r="I29" s="289">
        <v>0.20200000000000001</v>
      </c>
      <c r="J29" s="289">
        <v>0.2</v>
      </c>
      <c r="K29" s="289">
        <v>0.20399999999999999</v>
      </c>
      <c r="L29" s="289">
        <v>0.20100000000000001</v>
      </c>
      <c r="M29" s="289">
        <v>0.154</v>
      </c>
      <c r="N29" s="289">
        <v>0.2</v>
      </c>
      <c r="O29" s="289">
        <v>0.13700000000000001</v>
      </c>
      <c r="P29" s="289">
        <v>0.16700000000000001</v>
      </c>
      <c r="Q29" s="289">
        <v>0.19600000000000001</v>
      </c>
      <c r="R29" s="289">
        <v>0.188</v>
      </c>
      <c r="S29" s="289">
        <v>0.19600000000000001</v>
      </c>
      <c r="T29" s="289">
        <v>0.20200000000000001</v>
      </c>
      <c r="U29" s="289">
        <v>0.11799999999999999</v>
      </c>
      <c r="V29" s="289">
        <v>0.19</v>
      </c>
      <c r="W29" s="289">
        <v>0.19900000000000001</v>
      </c>
      <c r="X29" s="289">
        <v>0.20200000000000001</v>
      </c>
      <c r="Y29" s="289">
        <v>0.2</v>
      </c>
      <c r="Z29" s="289">
        <v>0.16500000000000001</v>
      </c>
      <c r="AA29" s="289">
        <v>0.19700000000000001</v>
      </c>
      <c r="AB29" s="289">
        <v>0.14799999999999999</v>
      </c>
      <c r="AC29" s="289">
        <v>0.158</v>
      </c>
      <c r="AD29" s="289">
        <v>0.188</v>
      </c>
      <c r="AE29" s="289">
        <v>0.185</v>
      </c>
      <c r="AF29" s="289">
        <v>0.17799999999999999</v>
      </c>
      <c r="AG29" s="289">
        <v>0.17699999999999999</v>
      </c>
      <c r="AH29" s="289">
        <v>0.153</v>
      </c>
      <c r="AI29" s="289">
        <v>0.156</v>
      </c>
      <c r="AJ29" s="289">
        <v>0.17599999999999999</v>
      </c>
      <c r="AK29" s="289">
        <v>0.184</v>
      </c>
      <c r="AL29" s="289">
        <v>0.186</v>
      </c>
      <c r="AM29" s="289">
        <v>0.191</v>
      </c>
      <c r="AN29" s="289">
        <v>0.182</v>
      </c>
      <c r="AO29" s="289">
        <v>0.182</v>
      </c>
      <c r="AP29" s="289">
        <v>0.185</v>
      </c>
      <c r="AQ29" s="289">
        <v>0.17299999999999999</v>
      </c>
      <c r="AR29" s="289">
        <v>0.186</v>
      </c>
      <c r="AS29" s="289">
        <v>0.187</v>
      </c>
      <c r="AT29" s="289">
        <v>0.18</v>
      </c>
      <c r="AU29" s="289">
        <v>0.18</v>
      </c>
      <c r="AV29" s="289">
        <v>0.184</v>
      </c>
      <c r="AW29" s="289">
        <v>0.184</v>
      </c>
      <c r="AX29" s="289">
        <v>9.7000000000000003E-2</v>
      </c>
      <c r="AY29" s="289">
        <v>6.6000000000000003E-2</v>
      </c>
      <c r="AZ29" s="899">
        <v>0.16310144519</v>
      </c>
      <c r="BA29" s="355" t="s">
        <v>1585</v>
      </c>
      <c r="BB29" s="355" t="s">
        <v>1585</v>
      </c>
      <c r="BC29" s="355" t="s">
        <v>1585</v>
      </c>
      <c r="BD29" s="355" t="s">
        <v>1585</v>
      </c>
      <c r="BE29" s="355" t="s">
        <v>1585</v>
      </c>
      <c r="BF29" s="355" t="s">
        <v>1585</v>
      </c>
      <c r="BG29" s="355" t="s">
        <v>1585</v>
      </c>
      <c r="BH29" s="355" t="s">
        <v>1585</v>
      </c>
      <c r="BI29" s="355" t="s">
        <v>1585</v>
      </c>
      <c r="BJ29" s="355" t="s">
        <v>1585</v>
      </c>
      <c r="BK29" s="355" t="s">
        <v>1585</v>
      </c>
      <c r="BL29" s="355" t="s">
        <v>1585</v>
      </c>
      <c r="BM29" s="355" t="s">
        <v>1585</v>
      </c>
      <c r="BN29" s="355" t="s">
        <v>1585</v>
      </c>
      <c r="BO29" s="355" t="s">
        <v>1585</v>
      </c>
      <c r="BP29" s="355" t="s">
        <v>1585</v>
      </c>
      <c r="BQ29" s="355" t="s">
        <v>1585</v>
      </c>
      <c r="BR29" s="355" t="s">
        <v>1585</v>
      </c>
      <c r="BS29" s="355" t="s">
        <v>1585</v>
      </c>
      <c r="BT29" s="355" t="s">
        <v>1585</v>
      </c>
      <c r="BU29" s="355" t="s">
        <v>1585</v>
      </c>
      <c r="BV29" s="355" t="s">
        <v>1585</v>
      </c>
    </row>
    <row r="30" spans="1:74" ht="11.1" customHeight="1" x14ac:dyDescent="0.2">
      <c r="A30" s="335" t="s">
        <v>873</v>
      </c>
      <c r="B30" s="406" t="s">
        <v>857</v>
      </c>
      <c r="C30" s="289">
        <v>7.9600000000000004E-2</v>
      </c>
      <c r="D30" s="289">
        <v>8.2100000000000006E-2</v>
      </c>
      <c r="E30" s="289">
        <v>8.0699999999999994E-2</v>
      </c>
      <c r="F30" s="289">
        <v>8.2500000000000004E-2</v>
      </c>
      <c r="G30" s="289">
        <v>7.1999999999999995E-2</v>
      </c>
      <c r="H30" s="289">
        <v>6.9699999999999998E-2</v>
      </c>
      <c r="I30" s="289">
        <v>6.9800000000000001E-2</v>
      </c>
      <c r="J30" s="289">
        <v>7.6899999999999996E-2</v>
      </c>
      <c r="K30" s="289">
        <v>5.5500000000000001E-2</v>
      </c>
      <c r="L30" s="289">
        <v>5.0099999999999999E-2</v>
      </c>
      <c r="M30" s="289">
        <v>7.5700000000000003E-2</v>
      </c>
      <c r="N30" s="289">
        <v>7.46E-2</v>
      </c>
      <c r="O30" s="289">
        <v>7.3599999999999999E-2</v>
      </c>
      <c r="P30" s="289">
        <v>7.2900000000000006E-2</v>
      </c>
      <c r="Q30" s="289">
        <v>9.8900000000000002E-2</v>
      </c>
      <c r="R30" s="289">
        <v>7.51E-2</v>
      </c>
      <c r="S30" s="289">
        <v>4.4499999999999998E-2</v>
      </c>
      <c r="T30" s="289">
        <v>6.6000000000000003E-2</v>
      </c>
      <c r="U30" s="289">
        <v>7.6100000000000001E-2</v>
      </c>
      <c r="V30" s="289">
        <v>6.7799999999999999E-2</v>
      </c>
      <c r="W30" s="289">
        <v>6.2E-2</v>
      </c>
      <c r="X30" s="289">
        <v>7.0499999999999993E-2</v>
      </c>
      <c r="Y30" s="289">
        <v>8.0199999999999994E-2</v>
      </c>
      <c r="Z30" s="289">
        <v>8.1500000000000003E-2</v>
      </c>
      <c r="AA30" s="289">
        <v>8.1000000000000003E-2</v>
      </c>
      <c r="AB30" s="289">
        <v>7.6499999999999999E-2</v>
      </c>
      <c r="AC30" s="289">
        <v>7.6899999999999996E-2</v>
      </c>
      <c r="AD30" s="289">
        <v>7.1999999999999995E-2</v>
      </c>
      <c r="AE30" s="289">
        <v>5.2999999999999999E-2</v>
      </c>
      <c r="AF30" s="289">
        <v>6.8699999999999997E-2</v>
      </c>
      <c r="AG30" s="289">
        <v>8.9700000000000002E-2</v>
      </c>
      <c r="AH30" s="289">
        <v>8.9700000000000002E-2</v>
      </c>
      <c r="AI30" s="289">
        <v>9.1200000000000003E-2</v>
      </c>
      <c r="AJ30" s="289">
        <v>0.08</v>
      </c>
      <c r="AK30" s="289">
        <v>8.3099999999999993E-2</v>
      </c>
      <c r="AL30" s="289">
        <v>8.8200000000000001E-2</v>
      </c>
      <c r="AM30" s="289">
        <v>8.8999999999999996E-2</v>
      </c>
      <c r="AN30" s="289">
        <v>9.0700000000000003E-2</v>
      </c>
      <c r="AO30" s="289">
        <v>8.5900000000000004E-2</v>
      </c>
      <c r="AP30" s="289">
        <v>8.7499999999999994E-2</v>
      </c>
      <c r="AQ30" s="289">
        <v>6.7000000000000004E-2</v>
      </c>
      <c r="AR30" s="289">
        <v>8.0600000000000005E-2</v>
      </c>
      <c r="AS30" s="289">
        <v>8.9300000000000004E-2</v>
      </c>
      <c r="AT30" s="289">
        <v>8.2600000000000007E-2</v>
      </c>
      <c r="AU30" s="289">
        <v>8.1900000000000001E-2</v>
      </c>
      <c r="AV30" s="289">
        <v>9.1399999999999995E-2</v>
      </c>
      <c r="AW30" s="289">
        <v>9.0399999999999994E-2</v>
      </c>
      <c r="AX30" s="289">
        <v>9.2700000000000005E-2</v>
      </c>
      <c r="AY30" s="289">
        <v>8.5750000000000007E-2</v>
      </c>
      <c r="AZ30" s="899">
        <v>8.5479166667000006E-2</v>
      </c>
      <c r="BA30" s="355" t="s">
        <v>1585</v>
      </c>
      <c r="BB30" s="355" t="s">
        <v>1585</v>
      </c>
      <c r="BC30" s="355" t="s">
        <v>1585</v>
      </c>
      <c r="BD30" s="355" t="s">
        <v>1585</v>
      </c>
      <c r="BE30" s="355" t="s">
        <v>1585</v>
      </c>
      <c r="BF30" s="355" t="s">
        <v>1585</v>
      </c>
      <c r="BG30" s="355" t="s">
        <v>1585</v>
      </c>
      <c r="BH30" s="355" t="s">
        <v>1585</v>
      </c>
      <c r="BI30" s="355" t="s">
        <v>1585</v>
      </c>
      <c r="BJ30" s="355" t="s">
        <v>1585</v>
      </c>
      <c r="BK30" s="355" t="s">
        <v>1585</v>
      </c>
      <c r="BL30" s="355" t="s">
        <v>1585</v>
      </c>
      <c r="BM30" s="355" t="s">
        <v>1585</v>
      </c>
      <c r="BN30" s="355" t="s">
        <v>1585</v>
      </c>
      <c r="BO30" s="355" t="s">
        <v>1585</v>
      </c>
      <c r="BP30" s="355" t="s">
        <v>1585</v>
      </c>
      <c r="BQ30" s="355" t="s">
        <v>1585</v>
      </c>
      <c r="BR30" s="355" t="s">
        <v>1585</v>
      </c>
      <c r="BS30" s="355" t="s">
        <v>1585</v>
      </c>
      <c r="BT30" s="355" t="s">
        <v>1585</v>
      </c>
      <c r="BU30" s="355" t="s">
        <v>1585</v>
      </c>
      <c r="BV30" s="355" t="s">
        <v>1585</v>
      </c>
    </row>
    <row r="31" spans="1:74" ht="11.1" customHeight="1" x14ac:dyDescent="0.2">
      <c r="A31" s="335" t="s">
        <v>874</v>
      </c>
      <c r="B31" s="406" t="s">
        <v>203</v>
      </c>
      <c r="C31" s="289">
        <v>1.5929</v>
      </c>
      <c r="D31" s="289">
        <v>1.6163000000000001</v>
      </c>
      <c r="E31" s="289">
        <v>1.5646</v>
      </c>
      <c r="F31" s="289">
        <v>1.4292</v>
      </c>
      <c r="G31" s="289">
        <v>1.5421</v>
      </c>
      <c r="H31" s="289">
        <v>1.1783999999999999</v>
      </c>
      <c r="I31" s="289">
        <v>1.3712</v>
      </c>
      <c r="J31" s="289">
        <v>1.1811</v>
      </c>
      <c r="K31" s="289">
        <v>1.3063</v>
      </c>
      <c r="L31" s="289">
        <v>1.397</v>
      </c>
      <c r="M31" s="289">
        <v>1.6285000000000001</v>
      </c>
      <c r="N31" s="289">
        <v>1.6351</v>
      </c>
      <c r="O31" s="289">
        <v>1.6382000000000001</v>
      </c>
      <c r="P31" s="289">
        <v>1.5941000000000001</v>
      </c>
      <c r="Q31" s="289">
        <v>1.5963000000000001</v>
      </c>
      <c r="R31" s="289">
        <v>1.6129</v>
      </c>
      <c r="S31" s="289">
        <v>1.556</v>
      </c>
      <c r="T31" s="289">
        <v>1.5570999999999999</v>
      </c>
      <c r="U31" s="289">
        <v>1.4770000000000001</v>
      </c>
      <c r="V31" s="289">
        <v>1.4236</v>
      </c>
      <c r="W31" s="289">
        <v>1.5754999999999999</v>
      </c>
      <c r="X31" s="289">
        <v>1.5955999999999999</v>
      </c>
      <c r="Y31" s="289">
        <v>1.5334000000000001</v>
      </c>
      <c r="Z31" s="289">
        <v>1.5802</v>
      </c>
      <c r="AA31" s="289">
        <v>1.5837000000000001</v>
      </c>
      <c r="AB31" s="289">
        <v>1.5744</v>
      </c>
      <c r="AC31" s="289">
        <v>1.5789</v>
      </c>
      <c r="AD31" s="289">
        <v>1.5490999999999999</v>
      </c>
      <c r="AE31" s="289">
        <v>1.4539</v>
      </c>
      <c r="AF31" s="289">
        <v>1.5458000000000001</v>
      </c>
      <c r="AG31" s="289">
        <v>1.5507</v>
      </c>
      <c r="AH31" s="289">
        <v>1.4476</v>
      </c>
      <c r="AI31" s="289">
        <v>1.605</v>
      </c>
      <c r="AJ31" s="289">
        <v>1.2908999999999999</v>
      </c>
      <c r="AK31" s="289">
        <v>1.4479</v>
      </c>
      <c r="AL31" s="289">
        <v>1.427</v>
      </c>
      <c r="AM31" s="289">
        <v>1.5578000000000001</v>
      </c>
      <c r="AN31" s="289">
        <v>1.7979000000000001</v>
      </c>
      <c r="AO31" s="289">
        <v>1.8401000000000001</v>
      </c>
      <c r="AP31" s="289">
        <v>1.7807999999999999</v>
      </c>
      <c r="AQ31" s="289">
        <v>1.7107000000000001</v>
      </c>
      <c r="AR31" s="289">
        <v>1.8386</v>
      </c>
      <c r="AS31" s="289">
        <v>1.7981</v>
      </c>
      <c r="AT31" s="289">
        <v>1.8432999999999999</v>
      </c>
      <c r="AU31" s="289">
        <v>1.8461000000000001</v>
      </c>
      <c r="AV31" s="289">
        <v>1.6664000000000001</v>
      </c>
      <c r="AW31" s="289">
        <v>1.7264999999999999</v>
      </c>
      <c r="AX31" s="289">
        <v>1.6048048692000001</v>
      </c>
      <c r="AY31" s="289">
        <v>1.0591997291999999</v>
      </c>
      <c r="AZ31" s="899">
        <v>1.3044767876000001</v>
      </c>
      <c r="BA31" s="355" t="s">
        <v>1585</v>
      </c>
      <c r="BB31" s="355" t="s">
        <v>1585</v>
      </c>
      <c r="BC31" s="355" t="s">
        <v>1585</v>
      </c>
      <c r="BD31" s="355" t="s">
        <v>1585</v>
      </c>
      <c r="BE31" s="355" t="s">
        <v>1585</v>
      </c>
      <c r="BF31" s="355" t="s">
        <v>1585</v>
      </c>
      <c r="BG31" s="355" t="s">
        <v>1585</v>
      </c>
      <c r="BH31" s="355" t="s">
        <v>1585</v>
      </c>
      <c r="BI31" s="355" t="s">
        <v>1585</v>
      </c>
      <c r="BJ31" s="355" t="s">
        <v>1585</v>
      </c>
      <c r="BK31" s="355" t="s">
        <v>1585</v>
      </c>
      <c r="BL31" s="355" t="s">
        <v>1585</v>
      </c>
      <c r="BM31" s="355" t="s">
        <v>1585</v>
      </c>
      <c r="BN31" s="355" t="s">
        <v>1585</v>
      </c>
      <c r="BO31" s="355" t="s">
        <v>1585</v>
      </c>
      <c r="BP31" s="355" t="s">
        <v>1585</v>
      </c>
      <c r="BQ31" s="355" t="s">
        <v>1585</v>
      </c>
      <c r="BR31" s="355" t="s">
        <v>1585</v>
      </c>
      <c r="BS31" s="355" t="s">
        <v>1585</v>
      </c>
      <c r="BT31" s="355" t="s">
        <v>1585</v>
      </c>
      <c r="BU31" s="355" t="s">
        <v>1585</v>
      </c>
      <c r="BV31" s="355" t="s">
        <v>1585</v>
      </c>
    </row>
    <row r="32" spans="1:74" ht="11.1" customHeight="1" x14ac:dyDescent="0.2">
      <c r="A32" s="335" t="s">
        <v>875</v>
      </c>
      <c r="B32" s="406" t="s">
        <v>193</v>
      </c>
      <c r="C32" s="289">
        <v>0.40200000000000002</v>
      </c>
      <c r="D32" s="289">
        <v>0.441</v>
      </c>
      <c r="E32" s="289">
        <v>0.40300000000000002</v>
      </c>
      <c r="F32" s="289">
        <v>0.39900000000000002</v>
      </c>
      <c r="G32" s="289">
        <v>0.379</v>
      </c>
      <c r="H32" s="289">
        <v>0.40600000000000003</v>
      </c>
      <c r="I32" s="289">
        <v>0.34499999999999997</v>
      </c>
      <c r="J32" s="289">
        <v>0.39100000000000001</v>
      </c>
      <c r="K32" s="289">
        <v>0.39700000000000002</v>
      </c>
      <c r="L32" s="289">
        <v>0.39300000000000002</v>
      </c>
      <c r="M32" s="289">
        <v>0.41</v>
      </c>
      <c r="N32" s="289">
        <v>0.40300000000000002</v>
      </c>
      <c r="O32" s="289">
        <v>0.38500000000000001</v>
      </c>
      <c r="P32" s="289">
        <v>0.39900000000000002</v>
      </c>
      <c r="Q32" s="289">
        <v>0.39200000000000002</v>
      </c>
      <c r="R32" s="289">
        <v>0.375</v>
      </c>
      <c r="S32" s="289">
        <v>0.34499999999999997</v>
      </c>
      <c r="T32" s="289">
        <v>0.371</v>
      </c>
      <c r="U32" s="289">
        <v>0.378</v>
      </c>
      <c r="V32" s="289">
        <v>0.33600000000000002</v>
      </c>
      <c r="W32" s="289">
        <v>0.36499999999999999</v>
      </c>
      <c r="X32" s="289">
        <v>0.375</v>
      </c>
      <c r="Y32" s="289">
        <v>0.378</v>
      </c>
      <c r="Z32" s="289">
        <v>0.376</v>
      </c>
      <c r="AA32" s="289">
        <v>0.36299999999999999</v>
      </c>
      <c r="AB32" s="289">
        <v>0.36399999999999999</v>
      </c>
      <c r="AC32" s="289">
        <v>0.36799999999999999</v>
      </c>
      <c r="AD32" s="289">
        <v>0.375</v>
      </c>
      <c r="AE32" s="289">
        <v>0.35499999999999998</v>
      </c>
      <c r="AF32" s="289">
        <v>0.36199999999999999</v>
      </c>
      <c r="AG32" s="289">
        <v>0.33900000000000002</v>
      </c>
      <c r="AH32" s="289">
        <v>0.31</v>
      </c>
      <c r="AI32" s="289">
        <v>0.27600000000000002</v>
      </c>
      <c r="AJ32" s="289">
        <v>0.33300000000000002</v>
      </c>
      <c r="AK32" s="289">
        <v>0.35699999999999998</v>
      </c>
      <c r="AL32" s="289">
        <v>0.33100000000000002</v>
      </c>
      <c r="AM32" s="289">
        <v>0.33079999999999998</v>
      </c>
      <c r="AN32" s="289">
        <v>0.35210000000000002</v>
      </c>
      <c r="AO32" s="289">
        <v>0.34300000000000003</v>
      </c>
      <c r="AP32" s="289">
        <v>0.34300000000000003</v>
      </c>
      <c r="AQ32" s="289">
        <v>0.37940000000000002</v>
      </c>
      <c r="AR32" s="289">
        <v>0.37080000000000002</v>
      </c>
      <c r="AS32" s="289">
        <v>0.38519999999999999</v>
      </c>
      <c r="AT32" s="289">
        <v>0.38950000000000001</v>
      </c>
      <c r="AU32" s="289">
        <v>0.39240000000000003</v>
      </c>
      <c r="AV32" s="289">
        <v>0.38159999999999999</v>
      </c>
      <c r="AW32" s="289">
        <v>0.38159999999999999</v>
      </c>
      <c r="AX32" s="289">
        <v>0.38159999999999999</v>
      </c>
      <c r="AY32" s="289">
        <v>0.3856</v>
      </c>
      <c r="AZ32" s="899">
        <v>0.3876</v>
      </c>
      <c r="BA32" s="355" t="s">
        <v>1585</v>
      </c>
      <c r="BB32" s="355" t="s">
        <v>1585</v>
      </c>
      <c r="BC32" s="355" t="s">
        <v>1585</v>
      </c>
      <c r="BD32" s="355" t="s">
        <v>1585</v>
      </c>
      <c r="BE32" s="355" t="s">
        <v>1585</v>
      </c>
      <c r="BF32" s="355" t="s">
        <v>1585</v>
      </c>
      <c r="BG32" s="355" t="s">
        <v>1585</v>
      </c>
      <c r="BH32" s="355" t="s">
        <v>1585</v>
      </c>
      <c r="BI32" s="355" t="s">
        <v>1585</v>
      </c>
      <c r="BJ32" s="355" t="s">
        <v>1585</v>
      </c>
      <c r="BK32" s="355" t="s">
        <v>1585</v>
      </c>
      <c r="BL32" s="355" t="s">
        <v>1585</v>
      </c>
      <c r="BM32" s="355" t="s">
        <v>1585</v>
      </c>
      <c r="BN32" s="355" t="s">
        <v>1585</v>
      </c>
      <c r="BO32" s="355" t="s">
        <v>1585</v>
      </c>
      <c r="BP32" s="355" t="s">
        <v>1585</v>
      </c>
      <c r="BQ32" s="355" t="s">
        <v>1585</v>
      </c>
      <c r="BR32" s="355" t="s">
        <v>1585</v>
      </c>
      <c r="BS32" s="355" t="s">
        <v>1585</v>
      </c>
      <c r="BT32" s="355" t="s">
        <v>1585</v>
      </c>
      <c r="BU32" s="355" t="s">
        <v>1585</v>
      </c>
      <c r="BV32" s="355" t="s">
        <v>1585</v>
      </c>
    </row>
    <row r="33" spans="1:74" ht="11.1" customHeight="1" x14ac:dyDescent="0.2">
      <c r="A33" s="335" t="s">
        <v>876</v>
      </c>
      <c r="B33" s="406" t="s">
        <v>194</v>
      </c>
      <c r="C33" s="289">
        <v>1.6519999999999999</v>
      </c>
      <c r="D33" s="289">
        <v>1.6337999999999999</v>
      </c>
      <c r="E33" s="289">
        <v>1.625</v>
      </c>
      <c r="F33" s="289">
        <v>1.607</v>
      </c>
      <c r="G33" s="289">
        <v>1.6161000000000001</v>
      </c>
      <c r="H33" s="289">
        <v>1.6242000000000001</v>
      </c>
      <c r="I33" s="289">
        <v>1.6220000000000001</v>
      </c>
      <c r="J33" s="289">
        <v>1.6258999999999999</v>
      </c>
      <c r="K33" s="289">
        <v>1.6183000000000001</v>
      </c>
      <c r="L33" s="289">
        <v>1.6213</v>
      </c>
      <c r="M33" s="289">
        <v>1.6068</v>
      </c>
      <c r="N33" s="289">
        <v>1.6168</v>
      </c>
      <c r="O33" s="289">
        <v>1.6476999999999999</v>
      </c>
      <c r="P33" s="289">
        <v>1.6425000000000001</v>
      </c>
      <c r="Q33" s="289">
        <v>1.6545000000000001</v>
      </c>
      <c r="R33" s="289">
        <v>1.6666000000000001</v>
      </c>
      <c r="S33" s="289">
        <v>1.6752</v>
      </c>
      <c r="T33" s="289">
        <v>1.6711</v>
      </c>
      <c r="U33" s="289">
        <v>1.6365000000000001</v>
      </c>
      <c r="V33" s="289">
        <v>1.6664000000000001</v>
      </c>
      <c r="W33" s="289">
        <v>1.6557999999999999</v>
      </c>
      <c r="X33" s="289">
        <v>1.6389</v>
      </c>
      <c r="Y33" s="289">
        <v>1.6294999999999999</v>
      </c>
      <c r="Z33" s="289">
        <v>1.625</v>
      </c>
      <c r="AA33" s="289">
        <v>1.6017999999999999</v>
      </c>
      <c r="AB33" s="289">
        <v>1.597</v>
      </c>
      <c r="AC33" s="289">
        <v>1.5949</v>
      </c>
      <c r="AD33" s="289">
        <v>1.5593999999999999</v>
      </c>
      <c r="AE33" s="289">
        <v>1.5642</v>
      </c>
      <c r="AF33" s="289">
        <v>1.5709</v>
      </c>
      <c r="AG33" s="289">
        <v>1.5652999999999999</v>
      </c>
      <c r="AH33" s="289">
        <v>1.5701000000000001</v>
      </c>
      <c r="AI33" s="289">
        <v>1.5608</v>
      </c>
      <c r="AJ33" s="289">
        <v>1.5270999999999999</v>
      </c>
      <c r="AK33" s="289">
        <v>1.4882</v>
      </c>
      <c r="AL33" s="289">
        <v>1.4426000000000001</v>
      </c>
      <c r="AM33" s="289">
        <v>1.4226000000000001</v>
      </c>
      <c r="AN33" s="289">
        <v>1.4266000000000001</v>
      </c>
      <c r="AO33" s="289">
        <v>1.4044000000000001</v>
      </c>
      <c r="AP33" s="289">
        <v>1.4295</v>
      </c>
      <c r="AQ33" s="289">
        <v>1.4326000000000001</v>
      </c>
      <c r="AR33" s="289">
        <v>1.4258999999999999</v>
      </c>
      <c r="AS33" s="289">
        <v>1.4397</v>
      </c>
      <c r="AT33" s="289">
        <v>1.4336</v>
      </c>
      <c r="AU33" s="289">
        <v>1.4315</v>
      </c>
      <c r="AV33" s="289">
        <v>1.4216</v>
      </c>
      <c r="AW33" s="289">
        <v>1.4158999999999999</v>
      </c>
      <c r="AX33" s="289">
        <v>1.4318120000000001</v>
      </c>
      <c r="AY33" s="289">
        <v>1.432577</v>
      </c>
      <c r="AZ33" s="899">
        <v>1.434752</v>
      </c>
      <c r="BA33" s="355" t="s">
        <v>1585</v>
      </c>
      <c r="BB33" s="355" t="s">
        <v>1585</v>
      </c>
      <c r="BC33" s="355" t="s">
        <v>1585</v>
      </c>
      <c r="BD33" s="355" t="s">
        <v>1585</v>
      </c>
      <c r="BE33" s="355" t="s">
        <v>1585</v>
      </c>
      <c r="BF33" s="355" t="s">
        <v>1585</v>
      </c>
      <c r="BG33" s="355" t="s">
        <v>1585</v>
      </c>
      <c r="BH33" s="355" t="s">
        <v>1585</v>
      </c>
      <c r="BI33" s="355" t="s">
        <v>1585</v>
      </c>
      <c r="BJ33" s="355" t="s">
        <v>1585</v>
      </c>
      <c r="BK33" s="355" t="s">
        <v>1585</v>
      </c>
      <c r="BL33" s="355" t="s">
        <v>1585</v>
      </c>
      <c r="BM33" s="355" t="s">
        <v>1585</v>
      </c>
      <c r="BN33" s="355" t="s">
        <v>1585</v>
      </c>
      <c r="BO33" s="355" t="s">
        <v>1585</v>
      </c>
      <c r="BP33" s="355" t="s">
        <v>1585</v>
      </c>
      <c r="BQ33" s="355" t="s">
        <v>1585</v>
      </c>
      <c r="BR33" s="355" t="s">
        <v>1585</v>
      </c>
      <c r="BS33" s="355" t="s">
        <v>1585</v>
      </c>
      <c r="BT33" s="355" t="s">
        <v>1585</v>
      </c>
      <c r="BU33" s="355" t="s">
        <v>1585</v>
      </c>
      <c r="BV33" s="355" t="s">
        <v>1585</v>
      </c>
    </row>
    <row r="34" spans="1:74" ht="11.1" customHeight="1" x14ac:dyDescent="0.2">
      <c r="A34" s="335" t="s">
        <v>877</v>
      </c>
      <c r="B34" s="406" t="s">
        <v>206</v>
      </c>
      <c r="C34" s="289">
        <v>0.81</v>
      </c>
      <c r="D34" s="289">
        <v>0.81799999999999995</v>
      </c>
      <c r="E34" s="289">
        <v>0.82899999999999996</v>
      </c>
      <c r="F34" s="289">
        <v>0.83799999999999997</v>
      </c>
      <c r="G34" s="289">
        <v>0.83899999999999997</v>
      </c>
      <c r="H34" s="289">
        <v>0.85199999999999998</v>
      </c>
      <c r="I34" s="289">
        <v>0.86499999999999999</v>
      </c>
      <c r="J34" s="289">
        <v>0.88</v>
      </c>
      <c r="K34" s="289">
        <v>0.88200000000000001</v>
      </c>
      <c r="L34" s="289">
        <v>0.879</v>
      </c>
      <c r="M34" s="289">
        <v>0.84099999999999997</v>
      </c>
      <c r="N34" s="289">
        <v>0.84</v>
      </c>
      <c r="O34" s="289">
        <v>0.83799999999999997</v>
      </c>
      <c r="P34" s="289">
        <v>0.83599999999999997</v>
      </c>
      <c r="Q34" s="289">
        <v>0.83699999999999997</v>
      </c>
      <c r="R34" s="289">
        <v>0.83899999999999997</v>
      </c>
      <c r="S34" s="289">
        <v>0.81299999999999994</v>
      </c>
      <c r="T34" s="289">
        <v>0.80179999999999996</v>
      </c>
      <c r="U34" s="289">
        <v>0.80089999999999995</v>
      </c>
      <c r="V34" s="289">
        <v>0.80179999999999996</v>
      </c>
      <c r="W34" s="289">
        <v>0.80189999999999995</v>
      </c>
      <c r="X34" s="289">
        <v>0.8014</v>
      </c>
      <c r="Y34" s="289">
        <v>0.80179999999999996</v>
      </c>
      <c r="Z34" s="289">
        <v>0.80110000000000003</v>
      </c>
      <c r="AA34" s="289">
        <v>0.77190000000000003</v>
      </c>
      <c r="AB34" s="289">
        <v>0.76180000000000003</v>
      </c>
      <c r="AC34" s="289">
        <v>0.75949999999999995</v>
      </c>
      <c r="AD34" s="289">
        <v>0.75860000000000005</v>
      </c>
      <c r="AE34" s="289">
        <v>0.75900000000000001</v>
      </c>
      <c r="AF34" s="289">
        <v>0.75980000000000003</v>
      </c>
      <c r="AG34" s="289">
        <v>0.75980000000000003</v>
      </c>
      <c r="AH34" s="289">
        <v>0.75990000000000002</v>
      </c>
      <c r="AI34" s="289">
        <v>0.75929999999999997</v>
      </c>
      <c r="AJ34" s="289">
        <v>0.75890000000000002</v>
      </c>
      <c r="AK34" s="289">
        <v>0.75170000000000003</v>
      </c>
      <c r="AL34" s="289">
        <v>0.75449999999999995</v>
      </c>
      <c r="AM34" s="289">
        <v>0.75460000000000005</v>
      </c>
      <c r="AN34" s="289">
        <v>0.754</v>
      </c>
      <c r="AO34" s="289">
        <v>0.75380000000000003</v>
      </c>
      <c r="AP34" s="289">
        <v>0.75560000000000005</v>
      </c>
      <c r="AQ34" s="289">
        <v>0.75929999999999997</v>
      </c>
      <c r="AR34" s="289">
        <v>0.76749999999999996</v>
      </c>
      <c r="AS34" s="289">
        <v>0.77580000000000005</v>
      </c>
      <c r="AT34" s="289">
        <v>0.78349999999999997</v>
      </c>
      <c r="AU34" s="289">
        <v>0.78959999999999997</v>
      </c>
      <c r="AV34" s="289">
        <v>0.7944</v>
      </c>
      <c r="AW34" s="289">
        <v>0.80389999999999995</v>
      </c>
      <c r="AX34" s="289">
        <v>0.80473600000000001</v>
      </c>
      <c r="AY34" s="289">
        <v>0.80352400000000002</v>
      </c>
      <c r="AZ34" s="899">
        <v>0.79800000000000004</v>
      </c>
      <c r="BA34" s="355" t="s">
        <v>1585</v>
      </c>
      <c r="BB34" s="355" t="s">
        <v>1585</v>
      </c>
      <c r="BC34" s="355" t="s">
        <v>1585</v>
      </c>
      <c r="BD34" s="355" t="s">
        <v>1585</v>
      </c>
      <c r="BE34" s="355" t="s">
        <v>1585</v>
      </c>
      <c r="BF34" s="355" t="s">
        <v>1585</v>
      </c>
      <c r="BG34" s="355" t="s">
        <v>1585</v>
      </c>
      <c r="BH34" s="355" t="s">
        <v>1585</v>
      </c>
      <c r="BI34" s="355" t="s">
        <v>1585</v>
      </c>
      <c r="BJ34" s="355" t="s">
        <v>1585</v>
      </c>
      <c r="BK34" s="355" t="s">
        <v>1585</v>
      </c>
      <c r="BL34" s="355" t="s">
        <v>1585</v>
      </c>
      <c r="BM34" s="355" t="s">
        <v>1585</v>
      </c>
      <c r="BN34" s="355" t="s">
        <v>1585</v>
      </c>
      <c r="BO34" s="355" t="s">
        <v>1585</v>
      </c>
      <c r="BP34" s="355" t="s">
        <v>1585</v>
      </c>
      <c r="BQ34" s="355" t="s">
        <v>1585</v>
      </c>
      <c r="BR34" s="355" t="s">
        <v>1585</v>
      </c>
      <c r="BS34" s="355" t="s">
        <v>1585</v>
      </c>
      <c r="BT34" s="355" t="s">
        <v>1585</v>
      </c>
      <c r="BU34" s="355" t="s">
        <v>1585</v>
      </c>
      <c r="BV34" s="355" t="s">
        <v>1585</v>
      </c>
    </row>
    <row r="35" spans="1:74" ht="11.1" customHeight="1" x14ac:dyDescent="0.2">
      <c r="A35" s="335" t="s">
        <v>878</v>
      </c>
      <c r="B35" s="406" t="s">
        <v>204</v>
      </c>
      <c r="C35" s="289">
        <v>10.066000000000001</v>
      </c>
      <c r="D35" s="289">
        <v>10.047000000000001</v>
      </c>
      <c r="E35" s="289">
        <v>10.01</v>
      </c>
      <c r="F35" s="289">
        <v>9.1548999999999996</v>
      </c>
      <c r="G35" s="289">
        <v>9.2578999999999994</v>
      </c>
      <c r="H35" s="289">
        <v>9.8019999999999996</v>
      </c>
      <c r="I35" s="289">
        <v>9.82</v>
      </c>
      <c r="J35" s="289">
        <v>9.7680000000000007</v>
      </c>
      <c r="K35" s="289">
        <v>9.7508999999999997</v>
      </c>
      <c r="L35" s="289">
        <v>9.6929999999999996</v>
      </c>
      <c r="M35" s="289">
        <v>9.8160000000000007</v>
      </c>
      <c r="N35" s="289">
        <v>9.8320000000000007</v>
      </c>
      <c r="O35" s="289">
        <v>9.7827999999999999</v>
      </c>
      <c r="P35" s="289">
        <v>9.9428000000000001</v>
      </c>
      <c r="Q35" s="289">
        <v>9.6417999999999999</v>
      </c>
      <c r="R35" s="289">
        <v>9.5418000000000003</v>
      </c>
      <c r="S35" s="289">
        <v>9.5337999999999994</v>
      </c>
      <c r="T35" s="289">
        <v>9.4738000000000007</v>
      </c>
      <c r="U35" s="289">
        <v>9.4847999999999999</v>
      </c>
      <c r="V35" s="289">
        <v>9.4778000000000002</v>
      </c>
      <c r="W35" s="289">
        <v>9.5028000000000006</v>
      </c>
      <c r="X35" s="289">
        <v>9.5277999999999992</v>
      </c>
      <c r="Y35" s="289">
        <v>9.5277999999999992</v>
      </c>
      <c r="Z35" s="289">
        <v>9.5277999999999992</v>
      </c>
      <c r="AA35" s="289">
        <v>9.5028000000000006</v>
      </c>
      <c r="AB35" s="289">
        <v>9.4277999999999995</v>
      </c>
      <c r="AC35" s="289">
        <v>9.4026999999999994</v>
      </c>
      <c r="AD35" s="289">
        <v>9.3027999999999995</v>
      </c>
      <c r="AE35" s="289">
        <v>9.2027999999999999</v>
      </c>
      <c r="AF35" s="289">
        <v>9.0728000000000009</v>
      </c>
      <c r="AG35" s="289">
        <v>9.0726999999999993</v>
      </c>
      <c r="AH35" s="289">
        <v>9.0228999999999999</v>
      </c>
      <c r="AI35" s="289">
        <v>8.9779</v>
      </c>
      <c r="AJ35" s="289">
        <v>8.9528999999999996</v>
      </c>
      <c r="AK35" s="289">
        <v>8.9748999999999999</v>
      </c>
      <c r="AL35" s="289">
        <v>8.9748999999999999</v>
      </c>
      <c r="AM35" s="289">
        <v>8.9748999999999999</v>
      </c>
      <c r="AN35" s="289">
        <v>8.9649999999999999</v>
      </c>
      <c r="AO35" s="289">
        <v>8.9649999999999999</v>
      </c>
      <c r="AP35" s="289">
        <v>9.0480999999999998</v>
      </c>
      <c r="AQ35" s="289">
        <v>9.0480999999999998</v>
      </c>
      <c r="AR35" s="289">
        <v>9.0480999999999998</v>
      </c>
      <c r="AS35" s="289">
        <v>9.1479999999999997</v>
      </c>
      <c r="AT35" s="289">
        <v>9.1479999999999997</v>
      </c>
      <c r="AU35" s="289">
        <v>9.2481000000000009</v>
      </c>
      <c r="AV35" s="289">
        <v>9.2980999999999998</v>
      </c>
      <c r="AW35" s="289">
        <v>9.2481000000000009</v>
      </c>
      <c r="AX35" s="289">
        <v>9.1481666666999999</v>
      </c>
      <c r="AY35" s="289">
        <v>9.1059999999999999</v>
      </c>
      <c r="AZ35" s="899">
        <v>9.0060000000000002</v>
      </c>
      <c r="BA35" s="355" t="s">
        <v>1585</v>
      </c>
      <c r="BB35" s="355" t="s">
        <v>1585</v>
      </c>
      <c r="BC35" s="355" t="s">
        <v>1585</v>
      </c>
      <c r="BD35" s="355" t="s">
        <v>1585</v>
      </c>
      <c r="BE35" s="355" t="s">
        <v>1585</v>
      </c>
      <c r="BF35" s="355" t="s">
        <v>1585</v>
      </c>
      <c r="BG35" s="355" t="s">
        <v>1585</v>
      </c>
      <c r="BH35" s="355" t="s">
        <v>1585</v>
      </c>
      <c r="BI35" s="355" t="s">
        <v>1585</v>
      </c>
      <c r="BJ35" s="355" t="s">
        <v>1585</v>
      </c>
      <c r="BK35" s="355" t="s">
        <v>1585</v>
      </c>
      <c r="BL35" s="355" t="s">
        <v>1585</v>
      </c>
      <c r="BM35" s="355" t="s">
        <v>1585</v>
      </c>
      <c r="BN35" s="355" t="s">
        <v>1585</v>
      </c>
      <c r="BO35" s="355" t="s">
        <v>1585</v>
      </c>
      <c r="BP35" s="355" t="s">
        <v>1585</v>
      </c>
      <c r="BQ35" s="355" t="s">
        <v>1585</v>
      </c>
      <c r="BR35" s="355" t="s">
        <v>1585</v>
      </c>
      <c r="BS35" s="355" t="s">
        <v>1585</v>
      </c>
      <c r="BT35" s="355" t="s">
        <v>1585</v>
      </c>
      <c r="BU35" s="355" t="s">
        <v>1585</v>
      </c>
      <c r="BV35" s="355" t="s">
        <v>1585</v>
      </c>
    </row>
    <row r="36" spans="1:74" ht="11.1" customHeight="1" x14ac:dyDescent="0.2">
      <c r="A36" s="335" t="s">
        <v>879</v>
      </c>
      <c r="B36" s="406" t="s">
        <v>555</v>
      </c>
      <c r="C36" s="289">
        <v>0.15390000000000001</v>
      </c>
      <c r="D36" s="289">
        <v>0.1598</v>
      </c>
      <c r="E36" s="289">
        <v>0.15079999999999999</v>
      </c>
      <c r="F36" s="289">
        <v>0.155</v>
      </c>
      <c r="G36" s="289">
        <v>0.15329999999999999</v>
      </c>
      <c r="H36" s="289">
        <v>0.1552</v>
      </c>
      <c r="I36" s="289">
        <v>0.15679999999999999</v>
      </c>
      <c r="J36" s="289">
        <v>0.15809999999999999</v>
      </c>
      <c r="K36" s="289">
        <v>0.16259999999999999</v>
      </c>
      <c r="L36" s="289">
        <v>0.15939999999999999</v>
      </c>
      <c r="M36" s="289">
        <v>0.15140000000000001</v>
      </c>
      <c r="N36" s="289">
        <v>0.14499999999999999</v>
      </c>
      <c r="O36" s="289">
        <v>0.13950000000000001</v>
      </c>
      <c r="P36" s="289">
        <v>0.13600000000000001</v>
      </c>
      <c r="Q36" s="289">
        <v>0.1245</v>
      </c>
      <c r="R36" s="289">
        <v>0.1176</v>
      </c>
      <c r="S36" s="289">
        <v>0.13400000000000001</v>
      </c>
      <c r="T36" s="289">
        <v>0.14729999999999999</v>
      </c>
      <c r="U36" s="289">
        <v>0.157</v>
      </c>
      <c r="V36" s="289">
        <v>0.15720000000000001</v>
      </c>
      <c r="W36" s="289">
        <v>0.16</v>
      </c>
      <c r="X36" s="289">
        <v>0.16</v>
      </c>
      <c r="Y36" s="289">
        <v>0.16</v>
      </c>
      <c r="Z36" s="289">
        <v>0.16</v>
      </c>
      <c r="AA36" s="289">
        <v>0.16</v>
      </c>
      <c r="AB36" s="289">
        <v>0.16</v>
      </c>
      <c r="AC36" s="289">
        <v>0.08</v>
      </c>
      <c r="AD36" s="289">
        <v>7.0000000000000007E-2</v>
      </c>
      <c r="AE36" s="289">
        <v>0.06</v>
      </c>
      <c r="AF36" s="289">
        <v>0.06</v>
      </c>
      <c r="AG36" s="289">
        <v>0.06</v>
      </c>
      <c r="AH36" s="289">
        <v>0.06</v>
      </c>
      <c r="AI36" s="289">
        <v>0.06</v>
      </c>
      <c r="AJ36" s="289">
        <v>0.06</v>
      </c>
      <c r="AK36" s="289">
        <v>0.06</v>
      </c>
      <c r="AL36" s="289">
        <v>0.06</v>
      </c>
      <c r="AM36" s="289">
        <v>0.06</v>
      </c>
      <c r="AN36" s="289">
        <v>0.08</v>
      </c>
      <c r="AO36" s="289">
        <v>0.06</v>
      </c>
      <c r="AP36" s="289">
        <v>0.06</v>
      </c>
      <c r="AQ36" s="289">
        <v>0.09</v>
      </c>
      <c r="AR36" s="289">
        <v>0.15</v>
      </c>
      <c r="AS36" s="289">
        <v>0.15</v>
      </c>
      <c r="AT36" s="289">
        <v>0.15</v>
      </c>
      <c r="AU36" s="289">
        <v>0.15</v>
      </c>
      <c r="AV36" s="289">
        <v>0.15</v>
      </c>
      <c r="AW36" s="289">
        <v>0.13</v>
      </c>
      <c r="AX36" s="289">
        <v>0.12</v>
      </c>
      <c r="AY36" s="289">
        <v>0.1</v>
      </c>
      <c r="AZ36" s="899">
        <v>0.13</v>
      </c>
      <c r="BA36" s="355" t="s">
        <v>1585</v>
      </c>
      <c r="BB36" s="355" t="s">
        <v>1585</v>
      </c>
      <c r="BC36" s="355" t="s">
        <v>1585</v>
      </c>
      <c r="BD36" s="355" t="s">
        <v>1585</v>
      </c>
      <c r="BE36" s="355" t="s">
        <v>1585</v>
      </c>
      <c r="BF36" s="355" t="s">
        <v>1585</v>
      </c>
      <c r="BG36" s="355" t="s">
        <v>1585</v>
      </c>
      <c r="BH36" s="355" t="s">
        <v>1585</v>
      </c>
      <c r="BI36" s="355" t="s">
        <v>1585</v>
      </c>
      <c r="BJ36" s="355" t="s">
        <v>1585</v>
      </c>
      <c r="BK36" s="355" t="s">
        <v>1585</v>
      </c>
      <c r="BL36" s="355" t="s">
        <v>1585</v>
      </c>
      <c r="BM36" s="355" t="s">
        <v>1585</v>
      </c>
      <c r="BN36" s="355" t="s">
        <v>1585</v>
      </c>
      <c r="BO36" s="355" t="s">
        <v>1585</v>
      </c>
      <c r="BP36" s="355" t="s">
        <v>1585</v>
      </c>
      <c r="BQ36" s="355" t="s">
        <v>1585</v>
      </c>
      <c r="BR36" s="355" t="s">
        <v>1585</v>
      </c>
      <c r="BS36" s="355" t="s">
        <v>1585</v>
      </c>
      <c r="BT36" s="355" t="s">
        <v>1585</v>
      </c>
      <c r="BU36" s="355" t="s">
        <v>1585</v>
      </c>
      <c r="BV36" s="355" t="s">
        <v>1585</v>
      </c>
    </row>
    <row r="37" spans="1:74" ht="11.1" customHeight="1" x14ac:dyDescent="0.2">
      <c r="A37" s="335" t="s">
        <v>880</v>
      </c>
      <c r="B37" s="406" t="s">
        <v>864</v>
      </c>
      <c r="C37" s="289">
        <v>6.3899999999999998E-2</v>
      </c>
      <c r="D37" s="289">
        <v>6.5799999999999997E-2</v>
      </c>
      <c r="E37" s="289">
        <v>6.6500000000000004E-2</v>
      </c>
      <c r="F37" s="289">
        <v>6.5500000000000003E-2</v>
      </c>
      <c r="G37" s="289">
        <v>6.5500000000000003E-2</v>
      </c>
      <c r="H37" s="289">
        <v>6.3700000000000007E-2</v>
      </c>
      <c r="I37" s="289">
        <v>6.2899999999999998E-2</v>
      </c>
      <c r="J37" s="289">
        <v>6.2199999999999998E-2</v>
      </c>
      <c r="K37" s="289">
        <v>6.3399999999999998E-2</v>
      </c>
      <c r="L37" s="289">
        <v>6.5299999999999997E-2</v>
      </c>
      <c r="M37" s="289">
        <v>6.6400000000000001E-2</v>
      </c>
      <c r="N37" s="289">
        <v>6.7000000000000004E-2</v>
      </c>
      <c r="O37" s="289">
        <v>6.7000000000000004E-2</v>
      </c>
      <c r="P37" s="289">
        <v>6.7699999999999996E-2</v>
      </c>
      <c r="Q37" s="289">
        <v>6.8000000000000005E-2</v>
      </c>
      <c r="R37" s="289">
        <v>6.9000000000000006E-2</v>
      </c>
      <c r="S37" s="289">
        <v>6.8199999999999997E-2</v>
      </c>
      <c r="T37" s="289">
        <v>6.8500000000000005E-2</v>
      </c>
      <c r="U37" s="289">
        <v>6.6900000000000001E-2</v>
      </c>
      <c r="V37" s="289">
        <v>6.6400000000000001E-2</v>
      </c>
      <c r="W37" s="289">
        <v>6.59E-2</v>
      </c>
      <c r="X37" s="289">
        <v>6.7400000000000002E-2</v>
      </c>
      <c r="Y37" s="289">
        <v>6.9500000000000006E-2</v>
      </c>
      <c r="Z37" s="289">
        <v>7.0999999999999994E-2</v>
      </c>
      <c r="AA37" s="289">
        <v>7.0000000000000007E-2</v>
      </c>
      <c r="AB37" s="289">
        <v>0.05</v>
      </c>
      <c r="AC37" s="289">
        <v>0.05</v>
      </c>
      <c r="AD37" s="289">
        <v>0.04</v>
      </c>
      <c r="AE37" s="289">
        <v>0.03</v>
      </c>
      <c r="AF37" s="289">
        <v>0.03</v>
      </c>
      <c r="AG37" s="289">
        <v>0.03</v>
      </c>
      <c r="AH37" s="289">
        <v>0.03</v>
      </c>
      <c r="AI37" s="289">
        <v>0.03</v>
      </c>
      <c r="AJ37" s="289">
        <v>0.03</v>
      </c>
      <c r="AK37" s="289">
        <v>0.03</v>
      </c>
      <c r="AL37" s="289">
        <v>0.03</v>
      </c>
      <c r="AM37" s="289">
        <v>0.03</v>
      </c>
      <c r="AN37" s="289">
        <v>0.03</v>
      </c>
      <c r="AO37" s="289">
        <v>0.03</v>
      </c>
      <c r="AP37" s="289">
        <v>0.03</v>
      </c>
      <c r="AQ37" s="289">
        <v>0.03</v>
      </c>
      <c r="AR37" s="289">
        <v>0.03</v>
      </c>
      <c r="AS37" s="289">
        <v>0.03</v>
      </c>
      <c r="AT37" s="289">
        <v>0.03</v>
      </c>
      <c r="AU37" s="289">
        <v>0.03</v>
      </c>
      <c r="AV37" s="289">
        <v>0.03</v>
      </c>
      <c r="AW37" s="289">
        <v>0.03</v>
      </c>
      <c r="AX37" s="289">
        <v>0.03</v>
      </c>
      <c r="AY37" s="289">
        <v>0.03</v>
      </c>
      <c r="AZ37" s="899">
        <v>0.03</v>
      </c>
      <c r="BA37" s="355" t="s">
        <v>1585</v>
      </c>
      <c r="BB37" s="355" t="s">
        <v>1585</v>
      </c>
      <c r="BC37" s="355" t="s">
        <v>1585</v>
      </c>
      <c r="BD37" s="355" t="s">
        <v>1585</v>
      </c>
      <c r="BE37" s="355" t="s">
        <v>1585</v>
      </c>
      <c r="BF37" s="355" t="s">
        <v>1585</v>
      </c>
      <c r="BG37" s="355" t="s">
        <v>1585</v>
      </c>
      <c r="BH37" s="355" t="s">
        <v>1585</v>
      </c>
      <c r="BI37" s="355" t="s">
        <v>1585</v>
      </c>
      <c r="BJ37" s="355" t="s">
        <v>1585</v>
      </c>
      <c r="BK37" s="355" t="s">
        <v>1585</v>
      </c>
      <c r="BL37" s="355" t="s">
        <v>1585</v>
      </c>
      <c r="BM37" s="355" t="s">
        <v>1585</v>
      </c>
      <c r="BN37" s="355" t="s">
        <v>1585</v>
      </c>
      <c r="BO37" s="355" t="s">
        <v>1585</v>
      </c>
      <c r="BP37" s="355" t="s">
        <v>1585</v>
      </c>
      <c r="BQ37" s="355" t="s">
        <v>1585</v>
      </c>
      <c r="BR37" s="355" t="s">
        <v>1585</v>
      </c>
      <c r="BS37" s="355" t="s">
        <v>1585</v>
      </c>
      <c r="BT37" s="355" t="s">
        <v>1585</v>
      </c>
      <c r="BU37" s="355" t="s">
        <v>1585</v>
      </c>
      <c r="BV37" s="355" t="s">
        <v>1585</v>
      </c>
    </row>
    <row r="38" spans="1:74" ht="11.1" customHeight="1" x14ac:dyDescent="0.2">
      <c r="A38" s="335"/>
      <c r="B38" s="404"/>
      <c r="C38" s="289"/>
      <c r="D38" s="289"/>
      <c r="E38" s="289"/>
      <c r="F38" s="289"/>
      <c r="G38" s="289"/>
      <c r="H38" s="289"/>
      <c r="I38" s="289"/>
      <c r="J38" s="289"/>
      <c r="K38" s="289"/>
      <c r="L38" s="289"/>
      <c r="M38" s="289"/>
      <c r="N38" s="289"/>
      <c r="O38" s="289"/>
      <c r="P38" s="289"/>
      <c r="Q38" s="289"/>
      <c r="R38" s="289"/>
      <c r="S38" s="289"/>
      <c r="T38" s="289"/>
      <c r="U38" s="289"/>
      <c r="V38" s="289"/>
      <c r="W38" s="289"/>
      <c r="X38" s="289"/>
      <c r="Y38" s="289"/>
      <c r="Z38" s="289"/>
      <c r="AA38" s="289"/>
      <c r="AB38" s="289"/>
      <c r="AC38" s="289"/>
      <c r="AD38" s="289"/>
      <c r="AE38" s="289"/>
      <c r="AF38" s="289"/>
      <c r="AG38" s="289"/>
      <c r="AH38" s="289"/>
      <c r="AI38" s="289"/>
      <c r="AJ38" s="289"/>
      <c r="AK38" s="289"/>
      <c r="AL38" s="289"/>
      <c r="AM38" s="289"/>
      <c r="AN38" s="289"/>
      <c r="AO38" s="289"/>
      <c r="AP38" s="289"/>
      <c r="AQ38" s="289"/>
      <c r="AR38" s="289"/>
      <c r="AS38" s="289"/>
      <c r="AT38" s="289"/>
      <c r="AU38" s="289"/>
      <c r="AV38" s="289"/>
      <c r="AW38" s="289"/>
      <c r="AX38" s="289"/>
      <c r="AY38" s="289"/>
      <c r="AZ38" s="899"/>
      <c r="BA38" s="355"/>
      <c r="BB38" s="355"/>
      <c r="BC38" s="355"/>
      <c r="BD38" s="355"/>
      <c r="BE38" s="355"/>
      <c r="BF38" s="355"/>
      <c r="BG38" s="355"/>
      <c r="BH38" s="355"/>
      <c r="BI38" s="355"/>
      <c r="BJ38" s="355"/>
      <c r="BK38" s="355"/>
      <c r="BL38" s="355"/>
      <c r="BM38" s="355"/>
      <c r="BN38" s="355"/>
      <c r="BO38" s="355"/>
      <c r="BP38" s="355"/>
      <c r="BQ38" s="355"/>
      <c r="BR38" s="355"/>
      <c r="BS38" s="355"/>
      <c r="BT38" s="355"/>
      <c r="BU38" s="355"/>
      <c r="BV38" s="355"/>
    </row>
    <row r="39" spans="1:74" ht="11.1" customHeight="1" x14ac:dyDescent="0.2">
      <c r="A39" s="335"/>
      <c r="B39" s="421" t="s">
        <v>881</v>
      </c>
      <c r="C39" s="289"/>
      <c r="D39" s="289"/>
      <c r="E39" s="289"/>
      <c r="F39" s="289"/>
      <c r="G39" s="289"/>
      <c r="H39" s="289"/>
      <c r="I39" s="289"/>
      <c r="J39" s="289"/>
      <c r="K39" s="289"/>
      <c r="L39" s="289"/>
      <c r="M39" s="289"/>
      <c r="N39" s="289"/>
      <c r="O39" s="289"/>
      <c r="P39" s="289"/>
      <c r="Q39" s="289"/>
      <c r="R39" s="289"/>
      <c r="S39" s="289"/>
      <c r="T39" s="289"/>
      <c r="U39" s="289"/>
      <c r="V39" s="289"/>
      <c r="W39" s="289"/>
      <c r="X39" s="289"/>
      <c r="Y39" s="289"/>
      <c r="Z39" s="289"/>
      <c r="AA39" s="289"/>
      <c r="AB39" s="289"/>
      <c r="AC39" s="289"/>
      <c r="AD39" s="289"/>
      <c r="AE39" s="289"/>
      <c r="AF39" s="289"/>
      <c r="AG39" s="289"/>
      <c r="AH39" s="289"/>
      <c r="AI39" s="289"/>
      <c r="AJ39" s="289"/>
      <c r="AK39" s="289"/>
      <c r="AL39" s="289"/>
      <c r="AM39" s="289"/>
      <c r="AN39" s="289"/>
      <c r="AO39" s="289"/>
      <c r="AP39" s="289"/>
      <c r="AQ39" s="289"/>
      <c r="AR39" s="289"/>
      <c r="AS39" s="289"/>
      <c r="AT39" s="289"/>
      <c r="AU39" s="289"/>
      <c r="AV39" s="289"/>
      <c r="AW39" s="289"/>
      <c r="AX39" s="289"/>
      <c r="AY39" s="289"/>
      <c r="AZ39" s="899"/>
      <c r="BA39" s="355"/>
      <c r="BB39" s="355"/>
      <c r="BC39" s="355"/>
      <c r="BD39" s="355"/>
      <c r="BE39" s="355"/>
      <c r="BF39" s="355"/>
      <c r="BG39" s="355"/>
      <c r="BH39" s="355"/>
      <c r="BI39" s="355"/>
      <c r="BJ39" s="355"/>
      <c r="BK39" s="355"/>
      <c r="BL39" s="355"/>
      <c r="BM39" s="355"/>
      <c r="BN39" s="355"/>
      <c r="BO39" s="355"/>
      <c r="BP39" s="355"/>
      <c r="BQ39" s="355"/>
      <c r="BR39" s="355"/>
      <c r="BS39" s="355"/>
      <c r="BT39" s="355"/>
      <c r="BU39" s="355"/>
      <c r="BV39" s="355"/>
    </row>
    <row r="40" spans="1:74" s="272" customFormat="1" ht="11.1" customHeight="1" x14ac:dyDescent="0.2">
      <c r="A40" s="418" t="s">
        <v>284</v>
      </c>
      <c r="B40" s="412" t="s">
        <v>882</v>
      </c>
      <c r="C40" s="105">
        <v>30.2</v>
      </c>
      <c r="D40" s="105">
        <v>30.43</v>
      </c>
      <c r="E40" s="105">
        <v>30.26</v>
      </c>
      <c r="F40" s="105">
        <v>30.13</v>
      </c>
      <c r="G40" s="105">
        <v>29.75</v>
      </c>
      <c r="H40" s="105">
        <v>29.68</v>
      </c>
      <c r="I40" s="105">
        <v>29.44</v>
      </c>
      <c r="J40" s="105">
        <v>29.97</v>
      </c>
      <c r="K40" s="105">
        <v>30.05</v>
      </c>
      <c r="L40" s="105">
        <v>30.204999999999998</v>
      </c>
      <c r="M40" s="105">
        <v>30.13</v>
      </c>
      <c r="N40" s="105">
        <v>30.23</v>
      </c>
      <c r="O40" s="105">
        <v>30.395</v>
      </c>
      <c r="P40" s="105">
        <v>30.5</v>
      </c>
      <c r="Q40" s="105">
        <v>30.5076</v>
      </c>
      <c r="R40" s="105">
        <v>30.024999999999999</v>
      </c>
      <c r="S40" s="105">
        <v>30.315999999999999</v>
      </c>
      <c r="T40" s="105">
        <v>30.317</v>
      </c>
      <c r="U40" s="105">
        <v>30.34</v>
      </c>
      <c r="V40" s="105">
        <v>30.597000000000001</v>
      </c>
      <c r="W40" s="105">
        <v>30.774999999999999</v>
      </c>
      <c r="X40" s="105">
        <v>30.893999999999998</v>
      </c>
      <c r="Y40" s="105">
        <v>30.978999999999999</v>
      </c>
      <c r="Z40" s="105">
        <v>31.167999999999999</v>
      </c>
      <c r="AA40" s="105">
        <v>31.126999999999999</v>
      </c>
      <c r="AB40" s="105">
        <v>31.285</v>
      </c>
      <c r="AC40" s="105">
        <v>31.456</v>
      </c>
      <c r="AD40" s="105">
        <v>31.428999999999998</v>
      </c>
      <c r="AE40" s="105">
        <v>31.568999999999999</v>
      </c>
      <c r="AF40" s="105">
        <v>31.588000000000001</v>
      </c>
      <c r="AG40" s="105">
        <v>31.689</v>
      </c>
      <c r="AH40" s="105">
        <v>31.568999999999999</v>
      </c>
      <c r="AI40" s="105">
        <v>31.207000000000001</v>
      </c>
      <c r="AJ40" s="105">
        <v>31.638999999999999</v>
      </c>
      <c r="AK40" s="105">
        <v>31.75</v>
      </c>
      <c r="AL40" s="105">
        <v>31.986000000000001</v>
      </c>
      <c r="AM40" s="105">
        <v>32.037999999999997</v>
      </c>
      <c r="AN40" s="105">
        <v>32.176000000000002</v>
      </c>
      <c r="AO40" s="105">
        <v>32.091000000000001</v>
      </c>
      <c r="AP40" s="105">
        <v>32.146999999999998</v>
      </c>
      <c r="AQ40" s="105">
        <v>32.311</v>
      </c>
      <c r="AR40" s="105">
        <v>32.106999999999999</v>
      </c>
      <c r="AS40" s="105">
        <v>32.094000000000001</v>
      </c>
      <c r="AT40" s="105">
        <v>32.14</v>
      </c>
      <c r="AU40" s="105">
        <v>32.298000000000002</v>
      </c>
      <c r="AV40" s="105">
        <v>32.44</v>
      </c>
      <c r="AW40" s="105">
        <v>32.28</v>
      </c>
      <c r="AX40" s="105">
        <v>32.32</v>
      </c>
      <c r="AY40" s="105">
        <v>32.18</v>
      </c>
      <c r="AZ40" s="911">
        <v>32.445</v>
      </c>
      <c r="BA40" s="388">
        <v>26.858000000000001</v>
      </c>
      <c r="BB40" s="388">
        <v>28.242000000000001</v>
      </c>
      <c r="BC40" s="388">
        <v>29.321000000000002</v>
      </c>
      <c r="BD40" s="388">
        <v>30.010999999999999</v>
      </c>
      <c r="BE40" s="388">
        <v>30.89</v>
      </c>
      <c r="BF40" s="388">
        <v>31.149000000000001</v>
      </c>
      <c r="BG40" s="388">
        <v>31.248000000000001</v>
      </c>
      <c r="BH40" s="388">
        <v>31.347000000000001</v>
      </c>
      <c r="BI40" s="388">
        <v>31.346</v>
      </c>
      <c r="BJ40" s="388">
        <v>31.346</v>
      </c>
      <c r="BK40" s="388">
        <v>31.55</v>
      </c>
      <c r="BL40" s="388">
        <v>31.553999999999998</v>
      </c>
      <c r="BM40" s="388">
        <v>31.558</v>
      </c>
      <c r="BN40" s="388">
        <v>31.611999999999998</v>
      </c>
      <c r="BO40" s="388">
        <v>31.616</v>
      </c>
      <c r="BP40" s="388">
        <v>31.62</v>
      </c>
      <c r="BQ40" s="388">
        <v>31.623999999999999</v>
      </c>
      <c r="BR40" s="388">
        <v>31.628</v>
      </c>
      <c r="BS40" s="388">
        <v>31.632000000000001</v>
      </c>
      <c r="BT40" s="388">
        <v>31.635999999999999</v>
      </c>
      <c r="BU40" s="388">
        <v>31.64</v>
      </c>
      <c r="BV40" s="388">
        <v>31.643999999999998</v>
      </c>
    </row>
    <row r="41" spans="1:74" ht="11.1" customHeight="1" x14ac:dyDescent="0.2">
      <c r="A41" s="335" t="s">
        <v>273</v>
      </c>
      <c r="B41" s="404" t="s">
        <v>981</v>
      </c>
      <c r="C41" s="289">
        <v>25.55</v>
      </c>
      <c r="D41" s="289">
        <v>25.6</v>
      </c>
      <c r="E41" s="289">
        <v>25.65</v>
      </c>
      <c r="F41" s="289">
        <v>25.65</v>
      </c>
      <c r="G41" s="289">
        <v>25.55</v>
      </c>
      <c r="H41" s="289">
        <v>25.55</v>
      </c>
      <c r="I41" s="289">
        <v>25.6</v>
      </c>
      <c r="J41" s="289">
        <v>25.65</v>
      </c>
      <c r="K41" s="289">
        <v>25.63</v>
      </c>
      <c r="L41" s="289">
        <v>25.73</v>
      </c>
      <c r="M41" s="289">
        <v>25.74</v>
      </c>
      <c r="N41" s="289">
        <v>25.74</v>
      </c>
      <c r="O41" s="289">
        <v>25.81</v>
      </c>
      <c r="P41" s="289">
        <v>25.86</v>
      </c>
      <c r="Q41" s="289">
        <v>25.8826</v>
      </c>
      <c r="R41" s="289">
        <v>25.535</v>
      </c>
      <c r="S41" s="289">
        <v>25.611000000000001</v>
      </c>
      <c r="T41" s="289">
        <v>25.622</v>
      </c>
      <c r="U41" s="289">
        <v>25.74</v>
      </c>
      <c r="V41" s="289">
        <v>25.942</v>
      </c>
      <c r="W41" s="289">
        <v>26.06</v>
      </c>
      <c r="X41" s="289">
        <v>26.158999999999999</v>
      </c>
      <c r="Y41" s="289">
        <v>26.239000000000001</v>
      </c>
      <c r="Z41" s="289">
        <v>26.338000000000001</v>
      </c>
      <c r="AA41" s="289">
        <v>26.516999999999999</v>
      </c>
      <c r="AB41" s="289">
        <v>26.57</v>
      </c>
      <c r="AC41" s="289">
        <v>26.681000000000001</v>
      </c>
      <c r="AD41" s="289">
        <v>26.689</v>
      </c>
      <c r="AE41" s="289">
        <v>26.759</v>
      </c>
      <c r="AF41" s="289">
        <v>26.777999999999999</v>
      </c>
      <c r="AG41" s="289">
        <v>26.859000000000002</v>
      </c>
      <c r="AH41" s="289">
        <v>26.899000000000001</v>
      </c>
      <c r="AI41" s="289">
        <v>26.986999999999998</v>
      </c>
      <c r="AJ41" s="289">
        <v>26.899000000000001</v>
      </c>
      <c r="AK41" s="289">
        <v>26.97</v>
      </c>
      <c r="AL41" s="289">
        <v>26.986000000000001</v>
      </c>
      <c r="AM41" s="289">
        <v>27.047999999999998</v>
      </c>
      <c r="AN41" s="289">
        <v>27.096</v>
      </c>
      <c r="AO41" s="289">
        <v>27.001000000000001</v>
      </c>
      <c r="AP41" s="289">
        <v>27.047000000000001</v>
      </c>
      <c r="AQ41" s="289">
        <v>27.120999999999999</v>
      </c>
      <c r="AR41" s="289">
        <v>26.887</v>
      </c>
      <c r="AS41" s="289">
        <v>26.893999999999998</v>
      </c>
      <c r="AT41" s="289">
        <v>26.895</v>
      </c>
      <c r="AU41" s="289">
        <v>26.998000000000001</v>
      </c>
      <c r="AV41" s="289">
        <v>27.184999999999999</v>
      </c>
      <c r="AW41" s="289">
        <v>27.114999999999998</v>
      </c>
      <c r="AX41" s="289">
        <v>27.164999999999999</v>
      </c>
      <c r="AY41" s="289">
        <v>27.204999999999998</v>
      </c>
      <c r="AZ41" s="899">
        <v>27.305</v>
      </c>
      <c r="BA41" s="355">
        <v>21.734999999999999</v>
      </c>
      <c r="BB41" s="355">
        <v>23.175000000000001</v>
      </c>
      <c r="BC41" s="355">
        <v>24.215</v>
      </c>
      <c r="BD41" s="355">
        <v>24.905000000000001</v>
      </c>
      <c r="BE41" s="355">
        <v>25.795000000000002</v>
      </c>
      <c r="BF41" s="355">
        <v>26.055</v>
      </c>
      <c r="BG41" s="355">
        <v>26.155000000000001</v>
      </c>
      <c r="BH41" s="355">
        <v>26.254999999999999</v>
      </c>
      <c r="BI41" s="355">
        <v>26.254999999999999</v>
      </c>
      <c r="BJ41" s="355">
        <v>26.254999999999999</v>
      </c>
      <c r="BK41" s="355">
        <v>26.405000000000001</v>
      </c>
      <c r="BL41" s="355">
        <v>26.405000000000001</v>
      </c>
      <c r="BM41" s="355">
        <v>26.405000000000001</v>
      </c>
      <c r="BN41" s="355">
        <v>26.405000000000001</v>
      </c>
      <c r="BO41" s="355">
        <v>26.405000000000001</v>
      </c>
      <c r="BP41" s="355">
        <v>26.405000000000001</v>
      </c>
      <c r="BQ41" s="355">
        <v>26.405000000000001</v>
      </c>
      <c r="BR41" s="355">
        <v>26.405000000000001</v>
      </c>
      <c r="BS41" s="355">
        <v>26.405000000000001</v>
      </c>
      <c r="BT41" s="355">
        <v>26.405000000000001</v>
      </c>
      <c r="BU41" s="355">
        <v>26.405000000000001</v>
      </c>
      <c r="BV41" s="355">
        <v>26.405000000000001</v>
      </c>
    </row>
    <row r="42" spans="1:74" ht="11.1" customHeight="1" x14ac:dyDescent="0.2">
      <c r="A42" s="335" t="s">
        <v>550</v>
      </c>
      <c r="B42" s="404" t="s">
        <v>982</v>
      </c>
      <c r="C42" s="289">
        <v>4.6500000000000004</v>
      </c>
      <c r="D42" s="289">
        <v>4.83</v>
      </c>
      <c r="E42" s="289">
        <v>4.6100000000000003</v>
      </c>
      <c r="F42" s="289">
        <v>4.4800000000000004</v>
      </c>
      <c r="G42" s="289">
        <v>4.2</v>
      </c>
      <c r="H42" s="289">
        <v>4.13</v>
      </c>
      <c r="I42" s="289">
        <v>3.84</v>
      </c>
      <c r="J42" s="289">
        <v>4.32</v>
      </c>
      <c r="K42" s="289">
        <v>4.42</v>
      </c>
      <c r="L42" s="289">
        <v>4.4749999999999996</v>
      </c>
      <c r="M42" s="289">
        <v>4.3899999999999997</v>
      </c>
      <c r="N42" s="289">
        <v>4.49</v>
      </c>
      <c r="O42" s="289">
        <v>4.585</v>
      </c>
      <c r="P42" s="289">
        <v>4.6399999999999997</v>
      </c>
      <c r="Q42" s="289">
        <v>4.625</v>
      </c>
      <c r="R42" s="289">
        <v>4.49</v>
      </c>
      <c r="S42" s="289">
        <v>4.7050000000000001</v>
      </c>
      <c r="T42" s="289">
        <v>4.6950000000000003</v>
      </c>
      <c r="U42" s="289">
        <v>4.5999999999999996</v>
      </c>
      <c r="V42" s="289">
        <v>4.6550000000000002</v>
      </c>
      <c r="W42" s="289">
        <v>4.7149999999999999</v>
      </c>
      <c r="X42" s="289">
        <v>4.7350000000000003</v>
      </c>
      <c r="Y42" s="289">
        <v>4.74</v>
      </c>
      <c r="Z42" s="289">
        <v>4.83</v>
      </c>
      <c r="AA42" s="289">
        <v>4.6100000000000003</v>
      </c>
      <c r="AB42" s="289">
        <v>4.7149999999999999</v>
      </c>
      <c r="AC42" s="289">
        <v>4.7750000000000004</v>
      </c>
      <c r="AD42" s="289">
        <v>4.74</v>
      </c>
      <c r="AE42" s="289">
        <v>4.8099999999999996</v>
      </c>
      <c r="AF42" s="289">
        <v>4.8099999999999996</v>
      </c>
      <c r="AG42" s="289">
        <v>4.83</v>
      </c>
      <c r="AH42" s="289">
        <v>4.67</v>
      </c>
      <c r="AI42" s="289">
        <v>4.22</v>
      </c>
      <c r="AJ42" s="289">
        <v>4.74</v>
      </c>
      <c r="AK42" s="289">
        <v>4.78</v>
      </c>
      <c r="AL42" s="289">
        <v>5</v>
      </c>
      <c r="AM42" s="289">
        <v>4.99</v>
      </c>
      <c r="AN42" s="289">
        <v>5.08</v>
      </c>
      <c r="AO42" s="289">
        <v>5.09</v>
      </c>
      <c r="AP42" s="289">
        <v>5.0999999999999996</v>
      </c>
      <c r="AQ42" s="289">
        <v>5.19</v>
      </c>
      <c r="AR42" s="289">
        <v>5.22</v>
      </c>
      <c r="AS42" s="289">
        <v>5.2</v>
      </c>
      <c r="AT42" s="289">
        <v>5.2450000000000001</v>
      </c>
      <c r="AU42" s="289">
        <v>5.3</v>
      </c>
      <c r="AV42" s="289">
        <v>5.2549999999999999</v>
      </c>
      <c r="AW42" s="289">
        <v>5.165</v>
      </c>
      <c r="AX42" s="289">
        <v>5.1550000000000002</v>
      </c>
      <c r="AY42" s="289">
        <v>4.9749999999999996</v>
      </c>
      <c r="AZ42" s="899">
        <v>5.14</v>
      </c>
      <c r="BA42" s="355">
        <v>5.1230000000000002</v>
      </c>
      <c r="BB42" s="355">
        <v>5.0670000000000002</v>
      </c>
      <c r="BC42" s="355">
        <v>5.1059999999999999</v>
      </c>
      <c r="BD42" s="355">
        <v>5.1059999999999999</v>
      </c>
      <c r="BE42" s="355">
        <v>5.0949999999999998</v>
      </c>
      <c r="BF42" s="355">
        <v>5.0940000000000003</v>
      </c>
      <c r="BG42" s="355">
        <v>5.093</v>
      </c>
      <c r="BH42" s="355">
        <v>5.0919999999999996</v>
      </c>
      <c r="BI42" s="355">
        <v>5.0910000000000002</v>
      </c>
      <c r="BJ42" s="355">
        <v>5.0910000000000002</v>
      </c>
      <c r="BK42" s="355">
        <v>5.1449999999999996</v>
      </c>
      <c r="BL42" s="355">
        <v>5.149</v>
      </c>
      <c r="BM42" s="355">
        <v>5.1529999999999996</v>
      </c>
      <c r="BN42" s="355">
        <v>5.2069999999999999</v>
      </c>
      <c r="BO42" s="355">
        <v>5.2110000000000003</v>
      </c>
      <c r="BP42" s="355">
        <v>5.2149999999999999</v>
      </c>
      <c r="BQ42" s="355">
        <v>5.2190000000000003</v>
      </c>
      <c r="BR42" s="355">
        <v>5.2229999999999999</v>
      </c>
      <c r="BS42" s="355">
        <v>5.2270000000000003</v>
      </c>
      <c r="BT42" s="355">
        <v>5.2309999999999999</v>
      </c>
      <c r="BU42" s="355">
        <v>5.2350000000000003</v>
      </c>
      <c r="BV42" s="355">
        <v>5.2389999999999999</v>
      </c>
    </row>
    <row r="43" spans="1:74" ht="11.1" customHeight="1" x14ac:dyDescent="0.2">
      <c r="A43" s="335"/>
      <c r="B43" s="412"/>
      <c r="C43" s="289"/>
      <c r="D43" s="289"/>
      <c r="E43" s="289"/>
      <c r="F43" s="289"/>
      <c r="G43" s="289"/>
      <c r="H43" s="289"/>
      <c r="I43" s="289"/>
      <c r="J43" s="289"/>
      <c r="K43" s="289"/>
      <c r="L43" s="289"/>
      <c r="M43" s="289"/>
      <c r="N43" s="289"/>
      <c r="O43" s="289"/>
      <c r="P43" s="289"/>
      <c r="Q43" s="289"/>
      <c r="R43" s="289"/>
      <c r="S43" s="289"/>
      <c r="T43" s="289"/>
      <c r="U43" s="289"/>
      <c r="V43" s="289"/>
      <c r="W43" s="289"/>
      <c r="X43" s="289"/>
      <c r="Y43" s="289"/>
      <c r="Z43" s="289"/>
      <c r="AA43" s="289"/>
      <c r="AB43" s="289"/>
      <c r="AC43" s="289"/>
      <c r="AD43" s="289"/>
      <c r="AE43" s="289"/>
      <c r="AF43" s="289"/>
      <c r="AG43" s="289"/>
      <c r="AH43" s="289"/>
      <c r="AI43" s="289"/>
      <c r="AJ43" s="289"/>
      <c r="AK43" s="289"/>
      <c r="AL43" s="289"/>
      <c r="AM43" s="289"/>
      <c r="AN43" s="289"/>
      <c r="AO43" s="289"/>
      <c r="AP43" s="289"/>
      <c r="AQ43" s="289"/>
      <c r="AR43" s="289"/>
      <c r="AS43" s="289"/>
      <c r="AT43" s="289"/>
      <c r="AU43" s="289"/>
      <c r="AV43" s="289"/>
      <c r="AW43" s="289"/>
      <c r="AX43" s="289"/>
      <c r="AY43" s="289"/>
      <c r="AZ43" s="899"/>
      <c r="BA43" s="355"/>
      <c r="BB43" s="355"/>
      <c r="BC43" s="355"/>
      <c r="BD43" s="355"/>
      <c r="BE43" s="355"/>
      <c r="BF43" s="355"/>
      <c r="BG43" s="355"/>
      <c r="BH43" s="355"/>
      <c r="BI43" s="355"/>
      <c r="BJ43" s="355"/>
      <c r="BK43" s="355"/>
      <c r="BL43" s="355"/>
      <c r="BM43" s="355"/>
      <c r="BN43" s="355"/>
      <c r="BO43" s="355"/>
      <c r="BP43" s="355"/>
      <c r="BQ43" s="355"/>
      <c r="BR43" s="355"/>
      <c r="BS43" s="355"/>
      <c r="BT43" s="355"/>
      <c r="BU43" s="355"/>
      <c r="BV43" s="355"/>
    </row>
    <row r="44" spans="1:74" ht="11.1" customHeight="1" x14ac:dyDescent="0.2">
      <c r="A44" s="335"/>
      <c r="B44" s="421" t="s">
        <v>883</v>
      </c>
      <c r="C44" s="289"/>
      <c r="D44" s="289"/>
      <c r="E44" s="289"/>
      <c r="F44" s="289"/>
      <c r="G44" s="289"/>
      <c r="H44" s="289"/>
      <c r="I44" s="289"/>
      <c r="J44" s="289"/>
      <c r="K44" s="289"/>
      <c r="L44" s="289"/>
      <c r="M44" s="289"/>
      <c r="N44" s="289"/>
      <c r="O44" s="289"/>
      <c r="P44" s="289"/>
      <c r="Q44" s="289"/>
      <c r="R44" s="289"/>
      <c r="S44" s="289"/>
      <c r="T44" s="289"/>
      <c r="U44" s="289"/>
      <c r="V44" s="289"/>
      <c r="W44" s="289"/>
      <c r="X44" s="289"/>
      <c r="Y44" s="289"/>
      <c r="Z44" s="289"/>
      <c r="AA44" s="289"/>
      <c r="AB44" s="289"/>
      <c r="AC44" s="289"/>
      <c r="AD44" s="289"/>
      <c r="AE44" s="289"/>
      <c r="AF44" s="289"/>
      <c r="AG44" s="289"/>
      <c r="AH44" s="289"/>
      <c r="AI44" s="289"/>
      <c r="AJ44" s="289"/>
      <c r="AK44" s="289"/>
      <c r="AL44" s="289"/>
      <c r="AM44" s="289"/>
      <c r="AN44" s="289"/>
      <c r="AO44" s="289"/>
      <c r="AP44" s="289"/>
      <c r="AQ44" s="289"/>
      <c r="AR44" s="289"/>
      <c r="AS44" s="289"/>
      <c r="AT44" s="289"/>
      <c r="AU44" s="289"/>
      <c r="AV44" s="289"/>
      <c r="AW44" s="289"/>
      <c r="AX44" s="289"/>
      <c r="AY44" s="289"/>
      <c r="AZ44" s="899"/>
      <c r="BA44" s="355"/>
      <c r="BB44" s="355"/>
      <c r="BC44" s="355"/>
      <c r="BD44" s="355"/>
      <c r="BE44" s="355"/>
      <c r="BF44" s="355"/>
      <c r="BG44" s="355"/>
      <c r="BH44" s="355"/>
      <c r="BI44" s="355"/>
      <c r="BJ44" s="355"/>
      <c r="BK44" s="355"/>
      <c r="BL44" s="355"/>
      <c r="BM44" s="355"/>
      <c r="BN44" s="355"/>
      <c r="BO44" s="355"/>
      <c r="BP44" s="355"/>
      <c r="BQ44" s="355"/>
      <c r="BR44" s="355"/>
      <c r="BS44" s="355"/>
      <c r="BT44" s="355"/>
      <c r="BU44" s="355"/>
      <c r="BV44" s="355"/>
    </row>
    <row r="45" spans="1:74" s="272" customFormat="1" ht="11.1" customHeight="1" x14ac:dyDescent="0.2">
      <c r="A45" s="418" t="s">
        <v>481</v>
      </c>
      <c r="B45" s="412" t="s">
        <v>882</v>
      </c>
      <c r="C45" s="105">
        <v>3.45</v>
      </c>
      <c r="D45" s="105">
        <v>2.83</v>
      </c>
      <c r="E45" s="105">
        <v>3.0449999999999999</v>
      </c>
      <c r="F45" s="105">
        <v>2.5099999999999998</v>
      </c>
      <c r="G45" s="105">
        <v>2.5453999999999999</v>
      </c>
      <c r="H45" s="105">
        <v>2.2799999999999998</v>
      </c>
      <c r="I45" s="105">
        <v>1.9</v>
      </c>
      <c r="J45" s="105">
        <v>1.45</v>
      </c>
      <c r="K45" s="105">
        <v>1.35</v>
      </c>
      <c r="L45" s="105">
        <v>1.84</v>
      </c>
      <c r="M45" s="105">
        <v>2.14</v>
      </c>
      <c r="N45" s="105">
        <v>2.23</v>
      </c>
      <c r="O45" s="105">
        <v>3</v>
      </c>
      <c r="P45" s="105">
        <v>2.82</v>
      </c>
      <c r="Q45" s="105">
        <v>2.5926</v>
      </c>
      <c r="R45" s="105">
        <v>2.2050000000000001</v>
      </c>
      <c r="S45" s="105">
        <v>3.0009999999999999</v>
      </c>
      <c r="T45" s="105">
        <v>2.9119999999999999</v>
      </c>
      <c r="U45" s="105">
        <v>3.79</v>
      </c>
      <c r="V45" s="105">
        <v>4.3520000000000003</v>
      </c>
      <c r="W45" s="105">
        <v>3.87</v>
      </c>
      <c r="X45" s="105">
        <v>4.0389999999999997</v>
      </c>
      <c r="Y45" s="105">
        <v>4.0289999999999999</v>
      </c>
      <c r="Z45" s="105">
        <v>4.2279999999999998</v>
      </c>
      <c r="AA45" s="105">
        <v>4.3170000000000002</v>
      </c>
      <c r="AB45" s="105">
        <v>4.1900000000000004</v>
      </c>
      <c r="AC45" s="105">
        <v>4.0609999999999999</v>
      </c>
      <c r="AD45" s="105">
        <v>4.0890000000000004</v>
      </c>
      <c r="AE45" s="105">
        <v>4.3390000000000004</v>
      </c>
      <c r="AF45" s="105">
        <v>4.7679999999999998</v>
      </c>
      <c r="AG45" s="105">
        <v>4.4390000000000001</v>
      </c>
      <c r="AH45" s="105">
        <v>4.3890000000000002</v>
      </c>
      <c r="AI45" s="105">
        <v>4.6470000000000002</v>
      </c>
      <c r="AJ45" s="105">
        <v>4.5590000000000002</v>
      </c>
      <c r="AK45" s="105">
        <v>4.6550000000000002</v>
      </c>
      <c r="AL45" s="105">
        <v>4.806</v>
      </c>
      <c r="AM45" s="105">
        <v>4.9980000000000002</v>
      </c>
      <c r="AN45" s="105">
        <v>5.016</v>
      </c>
      <c r="AO45" s="105">
        <v>4.6710000000000003</v>
      </c>
      <c r="AP45" s="105">
        <v>4.9119999999999999</v>
      </c>
      <c r="AQ45" s="105">
        <v>4.601</v>
      </c>
      <c r="AR45" s="105">
        <v>3.927</v>
      </c>
      <c r="AS45" s="105">
        <v>4.194</v>
      </c>
      <c r="AT45" s="105">
        <v>4.2249999999999996</v>
      </c>
      <c r="AU45" s="105">
        <v>3.1680000000000001</v>
      </c>
      <c r="AV45" s="105">
        <v>3.625</v>
      </c>
      <c r="AW45" s="105">
        <v>3.645</v>
      </c>
      <c r="AX45" s="105">
        <v>3.625</v>
      </c>
      <c r="AY45" s="105">
        <v>3.6150000000000002</v>
      </c>
      <c r="AZ45" s="911">
        <v>3.1949999999999998</v>
      </c>
      <c r="BA45" s="388">
        <v>3.7749999999999999</v>
      </c>
      <c r="BB45" s="388">
        <v>3.0649999999999999</v>
      </c>
      <c r="BC45" s="388">
        <v>3.0550000000000002</v>
      </c>
      <c r="BD45" s="388">
        <v>2.9449999999999998</v>
      </c>
      <c r="BE45" s="388">
        <v>2.9350000000000001</v>
      </c>
      <c r="BF45" s="388">
        <v>2.9350000000000001</v>
      </c>
      <c r="BG45" s="388">
        <v>3.0350000000000001</v>
      </c>
      <c r="BH45" s="388">
        <v>3.0350000000000001</v>
      </c>
      <c r="BI45" s="388">
        <v>3.1349999999999998</v>
      </c>
      <c r="BJ45" s="388">
        <v>3.1349999999999998</v>
      </c>
      <c r="BK45" s="388">
        <v>3.2549999999999999</v>
      </c>
      <c r="BL45" s="388">
        <v>3.2549999999999999</v>
      </c>
      <c r="BM45" s="388">
        <v>3.1549999999999998</v>
      </c>
      <c r="BN45" s="388">
        <v>3.1349999999999998</v>
      </c>
      <c r="BO45" s="388">
        <v>3.1349999999999998</v>
      </c>
      <c r="BP45" s="388">
        <v>3.0150000000000001</v>
      </c>
      <c r="BQ45" s="388">
        <v>3.0150000000000001</v>
      </c>
      <c r="BR45" s="388">
        <v>3.0150000000000001</v>
      </c>
      <c r="BS45" s="388">
        <v>3.1150000000000002</v>
      </c>
      <c r="BT45" s="388">
        <v>3.1150000000000002</v>
      </c>
      <c r="BU45" s="388">
        <v>3.2149999999999999</v>
      </c>
      <c r="BV45" s="388">
        <v>3.2149999999999999</v>
      </c>
    </row>
    <row r="46" spans="1:74" ht="11.1" customHeight="1" x14ac:dyDescent="0.2">
      <c r="A46" s="335" t="s">
        <v>274</v>
      </c>
      <c r="B46" s="404" t="s">
        <v>981</v>
      </c>
      <c r="C46" s="289">
        <v>3.26</v>
      </c>
      <c r="D46" s="289">
        <v>2.69</v>
      </c>
      <c r="E46" s="289">
        <v>2.98</v>
      </c>
      <c r="F46" s="289">
        <v>2.44</v>
      </c>
      <c r="G46" s="289">
        <v>2.3954</v>
      </c>
      <c r="H46" s="289">
        <v>2.15</v>
      </c>
      <c r="I46" s="289">
        <v>1.88</v>
      </c>
      <c r="J46" s="289">
        <v>1.44</v>
      </c>
      <c r="K46" s="289">
        <v>1.34</v>
      </c>
      <c r="L46" s="289">
        <v>1.84</v>
      </c>
      <c r="M46" s="289">
        <v>2.12</v>
      </c>
      <c r="N46" s="289">
        <v>2.21</v>
      </c>
      <c r="O46" s="289">
        <v>2.99</v>
      </c>
      <c r="P46" s="289">
        <v>2.81</v>
      </c>
      <c r="Q46" s="289">
        <v>2.5726</v>
      </c>
      <c r="R46" s="289">
        <v>2.1949999999999998</v>
      </c>
      <c r="S46" s="289">
        <v>2.9609999999999999</v>
      </c>
      <c r="T46" s="289">
        <v>2.8420000000000001</v>
      </c>
      <c r="U46" s="289">
        <v>3.73</v>
      </c>
      <c r="V46" s="289">
        <v>4.2720000000000002</v>
      </c>
      <c r="W46" s="289">
        <v>3.8</v>
      </c>
      <c r="X46" s="289">
        <v>3.9790000000000001</v>
      </c>
      <c r="Y46" s="289">
        <v>3.9689999999999999</v>
      </c>
      <c r="Z46" s="289">
        <v>4.1580000000000004</v>
      </c>
      <c r="AA46" s="289">
        <v>4.2270000000000003</v>
      </c>
      <c r="AB46" s="289">
        <v>4.09</v>
      </c>
      <c r="AC46" s="289">
        <v>3.9609999999999999</v>
      </c>
      <c r="AD46" s="289">
        <v>3.9889999999999999</v>
      </c>
      <c r="AE46" s="289">
        <v>4.2290000000000001</v>
      </c>
      <c r="AF46" s="289">
        <v>4.6580000000000004</v>
      </c>
      <c r="AG46" s="289">
        <v>4.3390000000000004</v>
      </c>
      <c r="AH46" s="289">
        <v>4.2889999999999997</v>
      </c>
      <c r="AI46" s="289">
        <v>4.5469999999999997</v>
      </c>
      <c r="AJ46" s="289">
        <v>4.4589999999999996</v>
      </c>
      <c r="AK46" s="289">
        <v>4.55</v>
      </c>
      <c r="AL46" s="289">
        <v>4.7160000000000002</v>
      </c>
      <c r="AM46" s="289">
        <v>4.9080000000000004</v>
      </c>
      <c r="AN46" s="289">
        <v>4.9359999999999999</v>
      </c>
      <c r="AO46" s="289">
        <v>4.5810000000000004</v>
      </c>
      <c r="AP46" s="289">
        <v>4.827</v>
      </c>
      <c r="AQ46" s="289">
        <v>4.5209999999999999</v>
      </c>
      <c r="AR46" s="289">
        <v>3.847</v>
      </c>
      <c r="AS46" s="289">
        <v>4.1239999999999997</v>
      </c>
      <c r="AT46" s="289">
        <v>4.165</v>
      </c>
      <c r="AU46" s="289">
        <v>3.1179999999999999</v>
      </c>
      <c r="AV46" s="289">
        <v>3.5649999999999999</v>
      </c>
      <c r="AW46" s="289">
        <v>3.6150000000000002</v>
      </c>
      <c r="AX46" s="289">
        <v>3.5950000000000002</v>
      </c>
      <c r="AY46" s="289">
        <v>3.5750000000000002</v>
      </c>
      <c r="AZ46" s="899">
        <v>3.1749999999999998</v>
      </c>
      <c r="BA46" s="355">
        <v>3.7349999999999999</v>
      </c>
      <c r="BB46" s="355">
        <v>3.0249999999999999</v>
      </c>
      <c r="BC46" s="355">
        <v>3.0150000000000001</v>
      </c>
      <c r="BD46" s="355">
        <v>2.9049999999999998</v>
      </c>
      <c r="BE46" s="355">
        <v>2.895</v>
      </c>
      <c r="BF46" s="355">
        <v>2.895</v>
      </c>
      <c r="BG46" s="355">
        <v>2.9950000000000001</v>
      </c>
      <c r="BH46" s="355">
        <v>2.9950000000000001</v>
      </c>
      <c r="BI46" s="355">
        <v>3.0950000000000002</v>
      </c>
      <c r="BJ46" s="355">
        <v>3.0950000000000002</v>
      </c>
      <c r="BK46" s="355">
        <v>3.2250000000000001</v>
      </c>
      <c r="BL46" s="355">
        <v>3.2250000000000001</v>
      </c>
      <c r="BM46" s="355">
        <v>3.125</v>
      </c>
      <c r="BN46" s="355">
        <v>3.105</v>
      </c>
      <c r="BO46" s="355">
        <v>3.105</v>
      </c>
      <c r="BP46" s="355">
        <v>2.9849999999999999</v>
      </c>
      <c r="BQ46" s="355">
        <v>2.9849999999999999</v>
      </c>
      <c r="BR46" s="355">
        <v>2.9849999999999999</v>
      </c>
      <c r="BS46" s="355">
        <v>3.085</v>
      </c>
      <c r="BT46" s="355">
        <v>3.085</v>
      </c>
      <c r="BU46" s="355">
        <v>3.1850000000000001</v>
      </c>
      <c r="BV46" s="355">
        <v>3.1850000000000001</v>
      </c>
    </row>
    <row r="47" spans="1:74" ht="11.1" customHeight="1" x14ac:dyDescent="0.2">
      <c r="A47" s="335" t="s">
        <v>551</v>
      </c>
      <c r="B47" s="404" t="s">
        <v>982</v>
      </c>
      <c r="C47" s="289">
        <v>0.19</v>
      </c>
      <c r="D47" s="289">
        <v>0.14000000000000001</v>
      </c>
      <c r="E47" s="289">
        <v>6.5000000000000002E-2</v>
      </c>
      <c r="F47" s="289">
        <v>7.0000000000000007E-2</v>
      </c>
      <c r="G47" s="289">
        <v>0.15</v>
      </c>
      <c r="H47" s="289">
        <v>0.13</v>
      </c>
      <c r="I47" s="289">
        <v>0.02</v>
      </c>
      <c r="J47" s="289">
        <v>0.01</v>
      </c>
      <c r="K47" s="289">
        <v>0.01</v>
      </c>
      <c r="L47" s="289">
        <v>0</v>
      </c>
      <c r="M47" s="289">
        <v>0.02</v>
      </c>
      <c r="N47" s="289">
        <v>0.02</v>
      </c>
      <c r="O47" s="289">
        <v>0.01</v>
      </c>
      <c r="P47" s="289">
        <v>0.01</v>
      </c>
      <c r="Q47" s="289">
        <v>0.02</v>
      </c>
      <c r="R47" s="289">
        <v>0.01</v>
      </c>
      <c r="S47" s="289">
        <v>0.04</v>
      </c>
      <c r="T47" s="289">
        <v>7.0000000000000007E-2</v>
      </c>
      <c r="U47" s="289">
        <v>0.06</v>
      </c>
      <c r="V47" s="289">
        <v>0.08</v>
      </c>
      <c r="W47" s="289">
        <v>7.0000000000000007E-2</v>
      </c>
      <c r="X47" s="289">
        <v>0.06</v>
      </c>
      <c r="Y47" s="289">
        <v>0.06</v>
      </c>
      <c r="Z47" s="289">
        <v>7.0000000000000007E-2</v>
      </c>
      <c r="AA47" s="289">
        <v>0.09</v>
      </c>
      <c r="AB47" s="289">
        <v>0.1</v>
      </c>
      <c r="AC47" s="289">
        <v>0.1</v>
      </c>
      <c r="AD47" s="289">
        <v>0.1</v>
      </c>
      <c r="AE47" s="289">
        <v>0.11</v>
      </c>
      <c r="AF47" s="289">
        <v>0.11</v>
      </c>
      <c r="AG47" s="289">
        <v>0.1</v>
      </c>
      <c r="AH47" s="289">
        <v>0.1</v>
      </c>
      <c r="AI47" s="289">
        <v>0.1</v>
      </c>
      <c r="AJ47" s="289">
        <v>0.1</v>
      </c>
      <c r="AK47" s="289">
        <v>0.105</v>
      </c>
      <c r="AL47" s="289">
        <v>0.09</v>
      </c>
      <c r="AM47" s="289">
        <v>0.09</v>
      </c>
      <c r="AN47" s="289">
        <v>0.08</v>
      </c>
      <c r="AO47" s="289">
        <v>0.09</v>
      </c>
      <c r="AP47" s="289">
        <v>8.5000000000000006E-2</v>
      </c>
      <c r="AQ47" s="289">
        <v>0.08</v>
      </c>
      <c r="AR47" s="289">
        <v>0.08</v>
      </c>
      <c r="AS47" s="289">
        <v>7.0000000000000007E-2</v>
      </c>
      <c r="AT47" s="289">
        <v>0.06</v>
      </c>
      <c r="AU47" s="289">
        <v>0.05</v>
      </c>
      <c r="AV47" s="289">
        <v>0.06</v>
      </c>
      <c r="AW47" s="289">
        <v>0.03</v>
      </c>
      <c r="AX47" s="289">
        <v>0.03</v>
      </c>
      <c r="AY47" s="289">
        <v>0.04</v>
      </c>
      <c r="AZ47" s="899">
        <v>0.02</v>
      </c>
      <c r="BA47" s="355">
        <v>0.04</v>
      </c>
      <c r="BB47" s="355">
        <v>0.04</v>
      </c>
      <c r="BC47" s="355">
        <v>0.04</v>
      </c>
      <c r="BD47" s="355">
        <v>0.04</v>
      </c>
      <c r="BE47" s="355">
        <v>0.04</v>
      </c>
      <c r="BF47" s="355">
        <v>0.04</v>
      </c>
      <c r="BG47" s="355">
        <v>0.04</v>
      </c>
      <c r="BH47" s="355">
        <v>0.04</v>
      </c>
      <c r="BI47" s="355">
        <v>0.04</v>
      </c>
      <c r="BJ47" s="355">
        <v>0.04</v>
      </c>
      <c r="BK47" s="355">
        <v>0.03</v>
      </c>
      <c r="BL47" s="355">
        <v>0.03</v>
      </c>
      <c r="BM47" s="355">
        <v>0.03</v>
      </c>
      <c r="BN47" s="355">
        <v>0.03</v>
      </c>
      <c r="BO47" s="355">
        <v>0.03</v>
      </c>
      <c r="BP47" s="355">
        <v>0.03</v>
      </c>
      <c r="BQ47" s="355">
        <v>0.03</v>
      </c>
      <c r="BR47" s="355">
        <v>0.03</v>
      </c>
      <c r="BS47" s="355">
        <v>0.03</v>
      </c>
      <c r="BT47" s="355">
        <v>0.03</v>
      </c>
      <c r="BU47" s="355">
        <v>0.03</v>
      </c>
      <c r="BV47" s="355">
        <v>0.03</v>
      </c>
    </row>
    <row r="48" spans="1:74" ht="11.1" customHeight="1" x14ac:dyDescent="0.2">
      <c r="A48" s="335"/>
      <c r="B48" s="422"/>
      <c r="C48" s="289"/>
      <c r="D48" s="289"/>
      <c r="E48" s="289"/>
      <c r="F48" s="289"/>
      <c r="G48" s="289"/>
      <c r="H48" s="289"/>
      <c r="I48" s="289"/>
      <c r="J48" s="289"/>
      <c r="K48" s="289"/>
      <c r="L48" s="289"/>
      <c r="M48" s="289"/>
      <c r="N48" s="289"/>
      <c r="O48" s="289"/>
      <c r="P48" s="289"/>
      <c r="Q48" s="289"/>
      <c r="R48" s="289"/>
      <c r="S48" s="289"/>
      <c r="T48" s="289"/>
      <c r="U48" s="289"/>
      <c r="V48" s="289"/>
      <c r="W48" s="289"/>
      <c r="X48" s="289"/>
      <c r="Y48" s="289"/>
      <c r="Z48" s="289"/>
      <c r="AA48" s="289"/>
      <c r="AB48" s="289"/>
      <c r="AC48" s="289"/>
      <c r="AD48" s="289"/>
      <c r="AE48" s="289"/>
      <c r="AF48" s="289"/>
      <c r="AG48" s="289"/>
      <c r="AH48" s="289"/>
      <c r="AI48" s="289"/>
      <c r="AJ48" s="289"/>
      <c r="AK48" s="289"/>
      <c r="AL48" s="289"/>
      <c r="AM48" s="289"/>
      <c r="AN48" s="289"/>
      <c r="AO48" s="289"/>
      <c r="AP48" s="289"/>
      <c r="AQ48" s="289"/>
      <c r="AR48" s="289"/>
      <c r="AS48" s="289"/>
      <c r="AT48" s="289"/>
      <c r="AU48" s="289"/>
      <c r="AV48" s="289"/>
      <c r="AW48" s="289"/>
      <c r="AX48" s="289"/>
      <c r="AY48" s="289"/>
      <c r="AZ48" s="899"/>
      <c r="BA48" s="355"/>
      <c r="BB48" s="355"/>
      <c r="BC48" s="355"/>
      <c r="BD48" s="355"/>
      <c r="BE48" s="355"/>
      <c r="BF48" s="355"/>
      <c r="BG48" s="355"/>
      <c r="BH48" s="355"/>
      <c r="BI48" s="355"/>
      <c r="BJ48" s="355"/>
      <c r="BK48" s="355"/>
      <c r="BL48" s="355"/>
      <c r="BM48" s="355"/>
      <c r="BN48" s="355"/>
      <c r="BO48" s="355"/>
      <c r="BP48" s="355"/>
      <c r="BQ48" s="355"/>
      <c r="BR48" s="355"/>
      <c r="BS48" s="355"/>
      <c r="BT48" s="355"/>
      <c r="BU48" s="355"/>
      <c r="BV48" s="355"/>
    </row>
    <row r="49" spans="1:74" ht="11.1" customHeight="1" x14ac:dyDescent="0.2">
      <c r="A49" s="335"/>
      <c r="B49" s="421" t="s">
        <v>832</v>
      </c>
      <c r="C49" s="289"/>
      <c r="D49" s="289"/>
      <c r="E49" s="289"/>
      <c r="F49" s="289"/>
      <c r="G49" s="289"/>
      <c r="H49" s="289"/>
      <c r="I49" s="289"/>
      <c r="J49" s="289"/>
      <c r="K49" s="289"/>
      <c r="L49" s="289"/>
      <c r="M49" s="289"/>
      <c r="N49" s="289"/>
      <c r="O49" s="289"/>
      <c r="P49" s="289"/>
      <c r="Q49" s="289"/>
      <c r="R49" s="289"/>
      <c r="S49" s="289"/>
      <c r="T49" s="289"/>
      <c r="U49" s="289"/>
      <c r="V49" s="289"/>
      <c r="W49" s="289"/>
      <c r="X49" s="289"/>
      <c r="Y49" s="289"/>
      <c r="Z49" s="289"/>
      <c r="AA49" s="289"/>
      <c r="AB49" s="289"/>
      <c r="AC49" s="289"/>
      <c r="AD49" s="289"/>
      <c r="AE49" s="289"/>
      <c r="AF49" s="289"/>
      <c r="AG49" s="289"/>
      <c r="AH49" s="289"/>
      <c r="AI49" s="289"/>
      <c r="AJ49" s="289"/>
      <c r="AK49" s="289"/>
      <c r="AL49" s="289"/>
      <c r="AM49" s="289"/>
      <c r="AN49" s="289"/>
      <c r="AO49" s="289"/>
      <c r="AP49" s="289"/>
      <c r="AQ49" s="289"/>
      <c r="AR49" s="289"/>
      <c r="AS49" s="289"/>
      <c r="AT49" s="289"/>
      <c r="AU49" s="289"/>
      <c r="AV49" s="289"/>
      <c r="AW49" s="289"/>
      <c r="AX49" s="289"/>
      <c r="AY49" s="289"/>
      <c r="AZ49" s="899"/>
      <c r="BA49" s="355"/>
      <c r="BB49" s="355"/>
      <c r="BC49" s="355"/>
      <c r="BD49" s="355"/>
      <c r="BE49" s="355"/>
      <c r="BF49" s="355"/>
      <c r="BG49" s="355"/>
      <c r="BH49" s="355"/>
      <c r="BI49" s="355"/>
      <c r="BJ49" s="355"/>
      <c r="BK49" s="355"/>
      <c r="BL49" s="355"/>
      <c r="BM49" s="355"/>
      <c r="BN49" s="355"/>
      <c r="BO49" s="355"/>
      <c r="BP49" s="355"/>
      <c r="BQ49" s="355"/>
      <c r="BR49" s="355"/>
      <c r="BS49" s="355"/>
      <c r="BT49" s="355"/>
      <c r="BU49" s="355"/>
      <c r="BV49" s="355"/>
    </row>
    <row r="50" spans="1:74" s="272" customFormat="1" ht="11.1" customHeight="1" x14ac:dyDescent="0.2">
      <c r="A50" s="417" t="s">
        <v>884</v>
      </c>
      <c r="B50" s="415" t="s">
        <v>882</v>
      </c>
      <c r="C50" s="106">
        <v>2.0840000000000001</v>
      </c>
      <c r="D50" s="106">
        <v>1.8640000000000001</v>
      </c>
      <c r="E50" s="106">
        <v>1.994</v>
      </c>
      <c r="F50" s="106">
        <v>2.1040000000000001</v>
      </c>
      <c r="G50" s="106">
        <v>2.5640000000000001</v>
      </c>
      <c r="H50" s="106">
        <v>2.5939999999999999</v>
      </c>
      <c r="I50" s="106">
        <v>2.8919999999999999</v>
      </c>
      <c r="J50" s="106">
        <v>2.31</v>
      </c>
      <c r="K50" s="106">
        <v>2.2999999999999998</v>
      </c>
      <c r="L50" s="106">
        <v>2.1419999999999999</v>
      </c>
      <c r="M50" s="106">
        <v>2.1579999999999999</v>
      </c>
      <c r="N50" s="106">
        <v>2.1059999999999999</v>
      </c>
      <c r="O50" s="106">
        <v>2.0099999999999998</v>
      </c>
      <c r="P50" s="106">
        <v>1.8979999999999999</v>
      </c>
      <c r="Q50" s="106">
        <v>1.8754</v>
      </c>
      <c r="R50" s="106">
        <v>2.3730000000000002</v>
      </c>
      <c r="S50" s="106">
        <v>2.0590000000000002</v>
      </c>
      <c r="T50" s="106">
        <v>2.0760000000000001</v>
      </c>
      <c r="U50" s="106">
        <v>2.12</v>
      </c>
      <c r="V50" s="106">
        <v>1.9179999999999999</v>
      </c>
      <c r="W50" s="106">
        <v>1.633</v>
      </c>
      <c r="X50" s="106">
        <v>1.526</v>
      </c>
      <c r="Y50" s="106">
        <v>1.371</v>
      </c>
      <c r="Z50" s="106">
        <v>1.222</v>
      </c>
      <c r="AA50" s="106">
        <v>1.5629999999999999</v>
      </c>
      <c r="AB50" s="106">
        <v>1.41</v>
      </c>
      <c r="AC50" s="106">
        <v>1.274</v>
      </c>
      <c r="AD50" s="106">
        <v>1.3660000000000001</v>
      </c>
      <c r="AE50" s="106">
        <v>1.276</v>
      </c>
      <c r="AF50" s="106">
        <v>1.2969999999999999</v>
      </c>
      <c r="AG50" s="106">
        <v>1.216</v>
      </c>
      <c r="AH50" s="106">
        <v>1.3759999999999999</v>
      </c>
      <c r="AI50" s="106">
        <v>1.798</v>
      </c>
      <c r="AJ50" s="106">
        <v>1.3859999999999999</v>
      </c>
      <c r="AK50" s="106">
        <v>1.1950000000000001</v>
      </c>
      <c r="AL50" s="106">
        <v>1.0189999999999999</v>
      </c>
      <c r="AM50" s="106">
        <v>1.0669999999999999</v>
      </c>
      <c r="AN50" s="106">
        <v>0.92900000000000005</v>
      </c>
      <c r="AO50" s="106">
        <v>1.0740000000000001</v>
      </c>
      <c r="AP50" s="106">
        <v>0.96799999999999997</v>
      </c>
      <c r="AQ50" s="106">
        <v>0.90400000000000003</v>
      </c>
      <c r="AR50" s="106">
        <v>1.1279999999999999</v>
      </c>
      <c r="AS50" s="106">
        <v>1.0509999999999999</v>
      </c>
      <c r="AT50" s="106">
        <v>1.02</v>
      </c>
      <c r="AU50" s="106">
        <v>0.91700000000000004</v>
      </c>
      <c r="AV50" s="106">
        <v>0.87</v>
      </c>
      <c r="AW50" s="106">
        <v>0.93</v>
      </c>
      <c r="AX50" s="106">
        <v>0.94</v>
      </c>
      <c r="AY50" s="106">
        <v>1.1399999999999999</v>
      </c>
      <c r="AZ50" s="912">
        <v>0.86499999999999999</v>
      </c>
      <c r="BA50" s="403" t="s">
        <v>1585</v>
      </c>
      <c r="BB50" s="403" t="s">
        <v>1585</v>
      </c>
      <c r="BC50" s="403" t="s">
        <v>1585</v>
      </c>
      <c r="BD50" s="403" t="s">
        <v>1585</v>
      </c>
      <c r="BE50" s="403" t="s">
        <v>1585</v>
      </c>
      <c r="BF50" s="403" t="s">
        <v>1585</v>
      </c>
      <c r="BG50" s="403" t="s">
        <v>1585</v>
      </c>
      <c r="BH50" s="403" t="s">
        <v>1585</v>
      </c>
      <c r="BI50" s="403" t="s">
        <v>1585</v>
      </c>
      <c r="BJ50" s="403" t="s">
        <v>1585</v>
      </c>
      <c r="BK50" s="403" t="s">
        <v>1585</v>
      </c>
      <c r="BL50" s="403" t="s">
        <v>1585</v>
      </c>
      <c r="BM50" s="403" t="s">
        <v>1585</v>
      </c>
      <c r="BN50" s="403" t="s">
        <v>1585</v>
      </c>
      <c r="BO50" s="403" t="s">
        <v>1585</v>
      </c>
      <c r="BP50" s="403" t="s">
        <v>1585</v>
      </c>
      <c r="BQ50" s="403" t="s">
        <v>1585</v>
      </c>
      <c r="BR50" s="403" t="s">
        <v>1585</v>
      </c>
      <c r="BS50" s="403" t="s">
        <v>1585</v>
      </c>
      <c r="BT50" s="403" t="s">
        <v>1585</v>
      </c>
      <c r="BU50" s="403" t="s">
        <v>1585</v>
      </c>
      <c r="BV50" s="403" t="s">
        <v>1585</v>
      </c>
    </row>
    <row r="51" spans="1:74" ht="12" customHeight="1" x14ac:dyDescent="0.2">
      <c r="B51" s="795" t="s">
        <v>829</v>
      </c>
      <c r="C51" s="765"/>
      <c r="D51" s="765"/>
      <c r="E51" s="765"/>
      <c r="F51" s="765"/>
      <c r="G51" s="765"/>
      <c r="H51" s="765"/>
      <c r="I51" s="765"/>
      <c r="J51" s="765"/>
      <c r="K51" s="765"/>
      <c r="L51" s="765"/>
      <c r="M51" s="765"/>
      <c r="N51" s="765"/>
      <c r="O51" s="765"/>
      <c r="P51" s="765"/>
      <c r="Q51" s="765"/>
      <c r="BD51" s="640"/>
      <c r="BE51" s="640"/>
      <c r="BF51" s="640"/>
    </row>
    <row r="52" spans="1:74" ht="12" customHeight="1" x14ac:dyDescent="0.2">
      <c r="B52" s="339" t="s">
        <v>827</v>
      </c>
      <c r="C52" s="339"/>
      <c r="D52" s="339"/>
      <c r="E52" s="339"/>
      <c r="F52" s="339"/>
      <c r="G52" s="339"/>
      <c r="H52" s="339"/>
      <c r="I52" s="339"/>
      <c r="J52" s="339"/>
      <c r="K52" s="339"/>
      <c r="L52" s="339"/>
      <c r="M52" s="339"/>
      <c r="N52" s="339"/>
      <c r="O52" s="339"/>
      <c r="P52" s="339"/>
      <c r="Q52" s="339"/>
      <c r="R52" s="644"/>
      <c r="S52" s="644"/>
      <c r="T52" s="644"/>
      <c r="U52" s="644"/>
      <c r="V52" s="644"/>
      <c r="W52" s="644"/>
      <c r="X52" s="644"/>
      <c r="Y52" s="644"/>
      <c r="Z52" s="644"/>
      <c r="AA52" s="644"/>
      <c r="AB52" s="644"/>
      <c r="AC52" s="644"/>
      <c r="AD52" s="644"/>
      <c r="AE52" s="644"/>
      <c r="AF52" s="644"/>
      <c r="AG52" s="644"/>
      <c r="AH52" s="644"/>
      <c r="AI52" s="644"/>
      <c r="AJ52" s="644"/>
      <c r="AK52" s="644"/>
      <c r="AL52" s="644"/>
      <c r="AM52" s="644"/>
      <c r="AN52" s="644"/>
      <c r="AO52" s="644"/>
      <c r="AP52" s="644"/>
      <c r="AQ52" s="644"/>
      <c r="AR52" s="644"/>
      <c r="AS52" s="644"/>
      <c r="AT52" s="644"/>
      <c r="AU52" s="644"/>
      <c r="AV52" s="644"/>
      <c r="AW52" s="644"/>
      <c r="AX52" s="644"/>
      <c r="BD52" s="640"/>
      <c r="BE52" s="640"/>
      <c r="BF52" s="640"/>
    </row>
    <row r="53" spans="1:74" ht="12" customHeight="1" x14ac:dyDescent="0.2">
      <c r="B53" s="339" t="s">
        <v>828</v>
      </c>
      <c r="C53" s="339"/>
      <c r="D53" s="339"/>
      <c r="E53" s="339"/>
      <c r="F53" s="339"/>
      <c r="G53" s="339"/>
      <c r="H53" s="339"/>
      <c r="I53" s="339"/>
      <c r="J53" s="339"/>
      <c r="K53" s="339"/>
      <c r="L53" s="339"/>
      <c r="M53" s="339"/>
      <c r="N53" s="339"/>
      <c r="O53" s="339"/>
      <c r="P53" s="339"/>
      <c r="Q53" s="339"/>
      <c r="R53" s="644"/>
      <c r="S53" s="644"/>
      <c r="T53" s="644"/>
      <c r="U53" s="644"/>
      <c r="V53" s="644"/>
      <c r="W53" s="644"/>
      <c r="X53" s="644"/>
      <c r="Y53" s="644"/>
      <c r="Z53" s="644"/>
      <c r="AA53" s="644"/>
      <c r="AB53" s="644"/>
      <c r="AC53" s="644"/>
      <c r="AD53" s="644"/>
      <c r="AE53" s="644"/>
      <c r="AF53" s="644"/>
      <c r="AG53" s="644"/>
      <c r="AH53" s="644"/>
      <c r="AI53" s="644"/>
      <c r="AJ53" s="644"/>
      <c r="AK53" s="644"/>
      <c r="AL53" s="644"/>
      <c r="AM53" s="644"/>
      <c r="AN53" s="644"/>
      <c r="AO53" s="644"/>
      <c r="AP53" s="644"/>
      <c r="AQ53" s="644"/>
      <c r="AR53" s="644"/>
      <c r="AS53" s="644"/>
      <c r="AT53" s="644"/>
      <c r="AU53" s="644"/>
      <c r="AV53" s="644"/>
      <c r="AW53" s="644"/>
      <c r="AX53" s="644"/>
      <c r="BD53" s="640"/>
      <c r="BE53" s="640"/>
      <c r="BF53" s="640"/>
    </row>
    <row r="54" spans="1:74" ht="12" customHeight="1" x14ac:dyDescent="0.2">
      <c r="B54" s="796" t="s">
        <v>830</v>
      </c>
      <c r="C54" s="797"/>
      <c r="D54" s="797"/>
      <c r="E54" s="797"/>
      <c r="F54" s="797"/>
      <c r="G54" s="797"/>
      <c r="H54" s="797"/>
      <c r="I54" s="797"/>
      <c r="J54" s="797"/>
      <c r="K54" s="797"/>
      <c r="L54" s="797"/>
      <c r="M54" s="797"/>
      <c r="N54" s="797"/>
      <c r="O54" s="797"/>
      <c r="P54" s="797"/>
      <c r="Q54" s="797"/>
      <c r="R54" s="644"/>
      <c r="S54" s="644"/>
      <c r="T54" s="644"/>
      <c r="U54" s="644"/>
      <c r="V54" s="644"/>
      <c r="W54" s="644"/>
      <c r="X54" s="644"/>
      <c r="Y54" s="644"/>
      <c r="Z54" s="644"/>
      <c r="AA54" s="644"/>
      <c r="AB54" s="644"/>
      <c r="AC54" s="644"/>
      <c r="AD54" s="644"/>
      <c r="AE54" s="644"/>
      <c r="AF54" s="644"/>
      <c r="AG54" s="644"/>
      <c r="AH54" s="644"/>
      <c r="AI54" s="644"/>
      <c r="AJ54" s="644"/>
      <c r="AK54" s="644"/>
      <c r="AL54" s="644"/>
      <c r="AM54" s="644"/>
      <c r="AN54" s="644"/>
      <c r="AO54" s="644"/>
      <c r="AP54" s="644"/>
      <c r="AQ54" s="644"/>
      <c r="AR54" s="644"/>
      <c r="AS54" s="644"/>
      <c r="AT54" s="644"/>
      <c r="AU54" s="644"/>
      <c r="AV54" s="644"/>
      <c r="AW54" s="644"/>
      <c r="AX54" s="644"/>
      <c r="BD54" s="640"/>
      <c r="BE54" s="640"/>
      <c r="BF54" s="640"/>
    </row>
    <row r="55" spans="1:74" ht="12" customHeight="1" x14ac:dyDescent="0.2">
      <c r="B55" s="798" t="s">
        <v>809</v>
      </c>
      <c r="C55" s="799"/>
      <c r="D55" s="799"/>
      <c r="E55" s="799"/>
      <c r="F55" s="799"/>
      <c r="G55" s="799"/>
      <c r="H55" s="799"/>
      <c r="I55" s="799"/>
      <c r="J55" s="799"/>
      <c r="K55" s="799"/>
      <c r="L55" s="799"/>
      <c r="M55" s="799"/>
      <c r="N55" s="799"/>
      <c r="O55" s="799"/>
      <c r="P55" s="799"/>
      <c r="Q55" s="799"/>
      <c r="R55" s="644"/>
      <c r="S55" s="644"/>
      <c r="T55" s="644"/>
      <c r="U55" s="644"/>
      <c r="V55" s="644"/>
      <c r="W55" s="644"/>
      <c r="X55" s="644"/>
      <c r="Y55" s="644"/>
      <c r="Z55" s="644"/>
      <c r="AA55" s="644"/>
      <c r="AB55" s="644"/>
      <c r="AC55" s="644"/>
      <c r="AD55" s="644"/>
      <c r="AE55" s="644"/>
      <c r="AF55" s="644"/>
      <c r="AG55" s="644"/>
      <c r="AH55" s="644"/>
      <c r="AI55" s="644"/>
      <c r="AJ55" s="644"/>
      <c r="AK55" s="644"/>
      <c r="AL55" s="644"/>
      <c r="AM55" s="644"/>
      <c r="AN55" s="644"/>
      <c r="AO55" s="644"/>
      <c r="AP55" s="644"/>
      <c r="AQ55" s="644"/>
      <c r="AR55" s="644"/>
      <c r="AS55" s="644"/>
      <c r="AT55" s="644"/>
      <c r="AU55" s="644"/>
      <c r="AV55" s="644"/>
      <c r="AW55" s="644"/>
      <c r="AX55" s="644"/>
    </row>
    <row r="56" spans="1:74" ht="12" customHeight="1" x14ac:dyDescent="0.2">
      <c r="B56" s="800" t="str">
        <f>Dates!$G$2</f>
        <v>EIA completed modeling and analysis for this report on Monday, March 9, 2026.</v>
      </c>
      <c r="C56" s="770"/>
      <c r="D56" s="770"/>
      <c r="E56" s="770"/>
      <c r="F56" s="770"/>
      <c r="G56" s="770"/>
      <c r="H56" s="770"/>
      <c r="I56" s="770"/>
      <c r="J56" s="770"/>
      <c r="K56" s="770"/>
      <c r="L56" s="770"/>
      <c r="M56" s="770"/>
      <c r="N56" s="770"/>
      <c r="O56" s="770"/>
      <c r="P56" s="770"/>
      <c r="Q56" s="770"/>
      <c r="R56" s="644"/>
      <c r="S56" s="644"/>
      <c r="T56" s="644"/>
      <c r="U56" s="644"/>
      <c r="V56" s="644"/>
      <c r="W56" s="644"/>
      <c r="X56" s="644"/>
      <c r="Y56" s="644"/>
      <c r="Z56" s="644"/>
      <c r="AA56" s="644"/>
      <c r="AB56" s="644"/>
      <c r="AC56" s="644"/>
      <c r="AD56" s="644"/>
      <c r="AE56" s="644"/>
      <c r="AF56" s="644"/>
      <c r="AG56" s="644"/>
      <c r="AH56" s="644"/>
      <c r="AI56" s="644"/>
      <c r="AJ56" s="644"/>
      <c r="AK56" s="644"/>
      <c r="AL56" s="644"/>
      <c r="AM56" s="644"/>
      <c r="AN56" s="644"/>
      <c r="AO56" s="644"/>
      <c r="AP56" s="644"/>
      <c r="AQ56" s="644"/>
      <c r="AR56" s="644"/>
      <c r="AS56" s="644"/>
      <c r="AT56" s="644"/>
      <c r="AU56" s="644"/>
      <c r="AV56" s="644"/>
      <c r="AW56" s="644"/>
      <c r="AX56" s="644"/>
    </row>
    <row r="57" spans="1:74" ht="12" customHeight="1" x14ac:dyDescent="0.2">
      <c r="B57" s="769" t="s">
        <v>482</v>
      </c>
      <c r="C57" s="770"/>
      <c r="D57" s="770"/>
      <c r="E57" s="770"/>
      <c r="F57" s="770"/>
      <c r="G57" s="770"/>
      <c r="H57" s="770"/>
      <c r="I57" s="770"/>
      <c r="J57" s="770"/>
      <c r="K57" s="770"/>
      <c r="L57" s="770"/>
      <c r="M57" s="770"/>
      <c r="N57" s="770"/>
      <c r="O57" s="770"/>
      <c r="P57" s="770"/>
      <c r="Q57" s="770"/>
      <c r="R57" s="644"/>
      <c r="S57" s="644"/>
      <c r="T57" s="644"/>
      <c r="U57" s="644"/>
      <c r="V57" s="644"/>
      <c r="W57" s="644"/>
      <c r="X57" s="644"/>
      <c r="Y57" s="644"/>
      <c r="Z57" s="644"/>
      <c r="AA57" s="644"/>
      <c r="AB57" s="644"/>
      <c r="AC57" s="644"/>
      <c r="AD57" s="644"/>
      <c r="AE57" s="644"/>
      <c r="AF57" s="644"/>
      <c r="AG57" s="644"/>
      <c r="AH57" s="644"/>
      <c r="AI57" s="644"/>
      <c r="AJ57" s="644"/>
      <c r="AK57" s="644"/>
      <c r="AL57" s="644"/>
      <c r="AM57" s="644"/>
      <c r="AN57" s="644"/>
      <c r="AO57" s="644"/>
      <c r="AP57" s="644"/>
      <c r="AQ57" s="644"/>
      <c r="AR57" s="644"/>
      <c r="AS57" s="644"/>
      <c r="AT57" s="644"/>
      <c r="AU57" s="644"/>
      <c r="AV57" s="644"/>
      <c r="AW57" s="644"/>
      <c r="AX57" s="644"/>
    </row>
    <row r="58" spans="1:74" ht="12" customHeight="1" x14ac:dyDescent="0.2">
      <c r="B58" s="985" t="s">
        <v>1406</v>
      </c>
      <c r="C58" s="986"/>
      <c r="D58" s="986"/>
      <c r="E58" s="986"/>
      <c r="F58" s="986"/>
      <c r="G58" s="986"/>
      <c r="H58" s="986"/>
      <c r="I58" s="986"/>
      <c r="J58" s="986"/>
      <c r="K58" s="986"/>
      <c r="L58" s="986"/>
      <c r="M58" s="986"/>
      <c r="N58" s="986"/>
      <c r="O58" s="986"/>
      <c r="P58" s="986"/>
      <c r="Q58" s="986"/>
      <c r="R58" s="644"/>
      <c r="S58" s="644"/>
      <c r="T58" s="644"/>
      <c r="U58" s="644"/>
      <c r="V58" s="644"/>
      <c r="W58" s="644"/>
      <c r="X58" s="644"/>
      <c r="Y58" s="644"/>
      <c r="Z58" s="644"/>
      <c r="AA58" s="644"/>
      <c r="AB58" s="644"/>
      <c r="AC58" s="644"/>
      <c r="AD58" s="644"/>
      <c r="AE58" s="644"/>
      <c r="AF58" s="644"/>
      <c r="AG58" s="644"/>
      <c r="AH58" s="644"/>
      <c r="AI58" s="644"/>
      <c r="AJ58" s="644"/>
      <c r="AK58" s="644"/>
      <c r="AL58" s="644"/>
      <c r="AM58" s="644"/>
      <c r="AN58" s="644"/>
      <c r="AO58" s="644"/>
      <c r="AP58" s="644"/>
      <c r="AQ58" s="644"/>
      <c r="AR58" s="644"/>
      <c r="AS58" s="644"/>
      <c r="AT58" s="644"/>
      <c r="AU58" s="644"/>
      <c r="AV58" s="644"/>
      <c r="AW58" s="644"/>
      <c r="AX58" s="644"/>
    </row>
    <row r="59" spans="1:74" ht="12" customHeight="1" x14ac:dyDescent="0.2">
      <c r="B59" s="801" t="s">
        <v>490</v>
      </c>
      <c r="C59" s="770"/>
      <c r="D59" s="770"/>
      <c r="E59" s="770"/>
      <c r="F59" s="770"/>
      <c r="G59" s="770"/>
      <c r="H59" s="770"/>
      <c r="I59" s="770"/>
      <c r="J59" s="770"/>
      <c r="K59" s="770"/>
      <c r="L59" s="770"/>
      <c r="M59" s="770"/>
      <c r="N59" s="770"/>
      <c r="O59" s="770"/>
      <c r="P59" s="770"/>
      <c r="Q59" s="770"/>
      <c r="R59" s="644"/>
      <c r="S59" s="644"/>
      <c r="T59" s="644"/>
      <c r="U59" s="644"/>
      <c r="V59" s="644"/>
      <c r="W59" s="644"/>
      <c r="X59" s="644"/>
      <c r="Y59" s="644"/>
      <c r="Z59" s="644"/>
      <c r="AA59" s="644"/>
      <c r="AB59" s="644"/>
      <c r="AC59" s="644"/>
      <c r="AD59" s="644"/>
      <c r="AE59" s="644"/>
      <c r="AF59" s="644"/>
      <c r="AG59" s="644"/>
      <c r="AH59" s="644"/>
      <c r="AI59" s="644"/>
      <c r="AJ59" s="644"/>
      <c r="AK59" s="644"/>
      <c r="AL59" s="644"/>
      <c r="AM59" s="644"/>
      <c r="AN59" s="644"/>
      <c r="AO59" s="644"/>
      <c r="AP59" s="644"/>
      <c r="AQ59" s="644"/>
      <c r="AR59" s="644"/>
      <c r="AS59" s="644"/>
      <c r="AT59" s="644"/>
      <c r="AU59" s="644"/>
      <c r="AV59" s="644"/>
      <c r="AW59" s="644"/>
      <c r="AX59" s="644"/>
    </row>
    <row r="60" spans="1:74" ht="12.6" customHeight="1" x14ac:dyDescent="0.2">
      <c r="B60" s="632" t="s">
        <v>823</v>
      </c>
      <c r="C60" s="770"/>
      <c r="D60" s="770"/>
      <c r="E60" s="770"/>
      <c r="F60" s="770"/>
      <c r="G60" s="770"/>
      <c r="H60" s="770"/>
      <c r="I60" s="770"/>
      <c r="J60" s="770"/>
      <c r="K60" s="770"/>
      <c r="L60" s="770"/>
      <c r="M60" s="770"/>
      <c r="N60" s="770"/>
      <c r="O60" s="770"/>
      <c r="P60" s="770"/>
      <c r="Q60" s="770"/>
      <c r="R60" s="644"/>
      <c r="S60" s="644"/>
      <c r="T60" s="644"/>
      <c r="U60" s="644"/>
      <c r="V60" s="644"/>
      <c r="W60" s="644"/>
      <c r="X60" s="644"/>
      <c r="Y60" s="644"/>
      <c r="Z60" s="644"/>
      <c r="AA60" s="644"/>
      <c r="AB60" s="644"/>
      <c r="AC60" s="644"/>
      <c r="AD60" s="644"/>
      <c r="AE60" s="644"/>
      <c r="AF60" s="644"/>
      <c r="AG60" s="644"/>
      <c r="AH60" s="644"/>
      <c r="AI60" s="644"/>
      <c r="AJ60" s="644"/>
      <c r="AK60" s="644"/>
      <c r="AL60" s="644"/>
      <c r="AM60" s="644"/>
      <c r="AN60" s="644"/>
      <c r="AO60" s="644"/>
      <c r="AP60" s="644"/>
      <c r="AQ60" s="644"/>
      <c r="AR60" s="644"/>
      <c r="AS60" s="644"/>
      <c r="AT60" s="644"/>
      <c r="AU60" s="644"/>
      <c r="AV60" s="644"/>
      <c r="AW60" s="644"/>
      <c r="AX60" s="644"/>
    </row>
    <row r="61" spans="1:74" ht="12.6" customHeight="1" x14ac:dyDescent="0.2">
      <c r="B61" s="802" t="s">
        <v>824</v>
      </c>
      <c r="C61" s="770"/>
      <c r="D61" s="770"/>
      <c r="E61" s="770"/>
      <c r="F61" s="770"/>
      <c r="G61" s="770"/>
      <c r="H61" s="770"/>
      <c r="I61" s="770"/>
      <c r="J61" s="770"/>
      <c r="K61" s="770"/>
      <c r="L61" s="770"/>
      <c r="M61" s="770"/>
      <c r="N61" s="770"/>
      <c r="O61" s="770"/>
      <c r="P61" s="770"/>
      <c r="Q61" s="770"/>
      <c r="R61" s="644"/>
      <c r="S61" s="644"/>
      <c r="T61" s="644"/>
      <c r="U61" s="644"/>
      <c r="V61" s="644"/>
      <c r="W61" s="644"/>
      <c r="X61" s="644"/>
      <c r="Y61" s="644"/>
      <c r="Z61" s="644"/>
      <c r="AA61" s="644"/>
      <c r="AB61" s="644"/>
      <c r="AC61" s="644"/>
      <c r="AD61" s="644"/>
      <c r="AE61" s="644"/>
      <c r="AF61" s="644"/>
      <c r="AG61" s="644"/>
      <c r="AH61" s="644"/>
      <c r="AI61" s="644"/>
      <c r="AJ61" s="644"/>
      <c r="AK61" s="644"/>
      <c r="AL61" s="644"/>
      <c r="AM61" s="644"/>
      <c r="AN61" s="644"/>
      <c r="AO61" s="644"/>
      <c r="AP61" s="644"/>
      <c r="AQ61" s="644"/>
      <c r="AR61" s="644"/>
      <c r="AS61" s="644"/>
      <c r="AT61" s="644"/>
      <c r="AU61" s="644"/>
      <c r="AV61" s="644"/>
      <c r="AW61" s="644"/>
      <c r="AX61" s="644"/>
    </row>
    <row r="62" spans="1:74" ht="12.6" customHeight="1" x14ac:dyDescent="0.2">
      <c r="B62" s="699" t="s">
        <v>825</v>
      </c>
      <c r="C62" s="770"/>
      <c r="D62" s="770"/>
      <c r="E62" s="770"/>
      <c r="F62" s="770"/>
      <c r="G62" s="770"/>
      <c r="H62" s="770"/>
      <c r="I62" s="770"/>
      <c r="J62" s="770"/>
      <c r="K62" s="770"/>
      <c r="L62" s="770"/>
      <c r="M62" s="770"/>
      <c r="N62" s="770"/>
      <c r="O62" s="770"/>
      <c r="P62" s="770"/>
      <c r="Q62" s="770"/>
      <c r="R62" s="644"/>
      <c r="S62" s="644"/>
      <c r="T62" s="644"/>
      <c r="U62" s="644"/>
      <c r="V62" s="644"/>
      <c r="W62" s="644"/>
      <c r="X62" s="644"/>
      <c r="Y62" s="644"/>
      <c r="Z62" s="644"/>
      <c r="AA62" s="644"/>
      <c r="AB62" s="644"/>
      <c r="AC62" s="644"/>
      <c r="AD62" s="644"/>
      <c r="AE62" s="644"/>
      <c r="AF62" s="644"/>
      <c r="AG62" s="644"/>
      <c r="AH62" s="644"/>
      <c r="AI62" s="644"/>
      <c r="AJ62" s="644"/>
      <c r="AK62" s="644"/>
      <c r="AL62" s="644"/>
      <c r="AM62" s="644"/>
      <c r="AN62" s="644"/>
      <c r="AO62" s="644"/>
      <c r="AP62" s="644"/>
      <c r="AQ62" s="644"/>
      <c r="AR62" s="644"/>
      <c r="AS62" s="644"/>
      <c r="AT62" s="644"/>
      <c r="AU62" s="644"/>
      <c r="AV62" s="644"/>
      <c r="AW62" s="644"/>
      <c r="AX62" s="644"/>
    </row>
    <row r="63" spans="1:74" x14ac:dyDescent="0.2">
      <c r="B63" s="644"/>
      <c r="C63" s="644"/>
      <c r="D63" s="644"/>
      <c r="E63" s="644"/>
      <c r="F63" s="644"/>
      <c r="G63" s="644"/>
      <c r="H63" s="644"/>
      <c r="I63" s="644"/>
      <c r="J63" s="644"/>
      <c r="K63" s="644"/>
      <c r="L63" s="644"/>
      <c r="M63" s="644"/>
      <c r="N63" s="644"/>
      <c r="O63" s="644"/>
      <c r="P63" s="644"/>
      <c r="Q63" s="644"/>
      <c r="R63" s="644"/>
      <c r="S63" s="644"/>
      <c r="T63" s="644"/>
      <c r="U63" s="644"/>
      <c r="V63" s="644"/>
      <c r="W63" s="644"/>
      <c r="X63" s="644"/>
      <c r="Y63" s="644"/>
      <c r="Z63" s="644"/>
      <c r="AA63" s="644"/>
      <c r="AB63" s="644"/>
      <c r="AC63" s="644"/>
      <c r="AD63" s="644"/>
      <c r="AE63" s="644"/>
      <c r="AF63" s="644"/>
      <c r="AG63" s="644"/>
      <c r="AH63" s="644"/>
      <c r="AI63" s="644"/>
      <c r="AJ63" s="644"/>
      <c r="AK63" s="644"/>
      <c r="AL63" s="644"/>
      <c r="AM63" s="644"/>
      <c r="AN63" s="644"/>
      <c r="AO63" s="644"/>
      <c r="AP63" s="644"/>
      <c r="AQ63" s="644"/>
      <c r="AR63" s="644"/>
      <c r="AS63" s="644"/>
      <c r="AT63" s="644"/>
      <c r="AU63" s="644"/>
      <c r="AV63" s="644"/>
      <c r="AW63" s="644"/>
      <c r="AX63" s="644"/>
    </row>
    <row r="64" spans="1:74" x14ac:dyDescent="0.2">
      <c r="B64" s="644"/>
      <c r="C64" s="644"/>
      <c r="D64" s="644"/>
      <c r="E64" s="644"/>
      <c r="F64" s="644"/>
      <c r="G64" s="644"/>
      <c r="H64" s="644"/>
      <c r="I64" s="644"/>
      <c r="J64" s="644"/>
      <c r="K64" s="644"/>
      <c r="L64" s="644"/>
      <c r="M64" s="644"/>
      <c r="N64" s="644"/>
      <c r="O64" s="644"/>
      <c r="P64" s="644"/>
      <c r="Q64" s="644"/>
      <c r="R64" s="644"/>
      <c r="S64" s="644"/>
      <c r="T64" s="644"/>
      <c r="U64" s="644"/>
      <c r="V64" s="644"/>
      <c r="W64" s="644"/>
      <c r="X64" s="644"/>
      <c r="Y64" s="644"/>
      <c r="Z64" s="644"/>
      <c r="AA64" s="644"/>
      <c r="AB64" s="644"/>
      <c r="AC64" s="644"/>
      <c r="AD64" s="644"/>
      <c r="AE64" s="644"/>
      <c r="AF64" s="644"/>
      <c r="AG64" s="644"/>
      <c r="AH64" s="644"/>
      <c r="AI64" s="644"/>
      <c r="AJ64" s="644"/>
      <c r="AK64" s="644"/>
      <c r="AL64" s="644"/>
      <c r="AM64" s="644"/>
      <c r="AN64" s="644"/>
      <c r="AO64" s="644"/>
      <c r="AP64" s="644"/>
      <c r="AQ64" s="644"/>
      <c r="AR64" s="644"/>
      <c r="AS64" s="644"/>
      <c r="AT64" s="644"/>
      <c r="AU64" s="644"/>
      <c r="AV64" s="644"/>
      <c r="AW64" s="644"/>
      <c r="AX64" s="644"/>
    </row>
    <row r="65" spans="2:50" x14ac:dyDescent="0.2">
      <c r="B65" s="644"/>
      <c r="C65" s="644"/>
      <c r="D65" s="644"/>
      <c r="E65" s="644"/>
      <c r="F65" s="644"/>
      <c r="G65" s="644"/>
      <c r="H65" s="644"/>
      <c r="I65" s="644"/>
      <c r="J65" s="644"/>
      <c r="K65" s="644"/>
      <c r="L65" s="644"/>
      <c r="M65" s="644"/>
      <c r="N65" s="644"/>
      <c r="O65" s="644"/>
      <c r="P65" s="644"/>
      <c r="Q65" s="644"/>
      <c r="R65" s="644"/>
      <c r="S65" s="644"/>
      <c r="T65" s="644"/>
      <c r="U65" s="644"/>
      <c r="V65" s="644"/>
      <c r="W65" s="644"/>
      <c r="X65" s="644"/>
      <c r="Y65" s="644"/>
      <c r="Z65" s="644"/>
      <c r="AA65" s="644"/>
      <c r="AB65" s="644"/>
      <c r="AC65" s="644"/>
      <c r="AD65" s="644"/>
      <c r="AE65" s="644"/>
      <c r="AF65" s="644"/>
      <c r="AG65" s="644"/>
      <c r="AH65" s="644"/>
      <c r="AI65" s="644"/>
      <c r="AJ65" s="644"/>
      <c r="AK65" s="644"/>
      <c r="AL65" s="644"/>
      <c r="AM65" s="644"/>
      <c r="AN65" s="644"/>
      <c r="AO65" s="644"/>
      <c r="AP65" s="644"/>
      <c r="AQ65" s="644"/>
      <c r="AR65" s="644"/>
      <c r="AS65" s="644"/>
      <c r="AT65" s="644"/>
      <c r="AU65" s="644"/>
      <c r="AV65" s="644"/>
      <c r="AW65" s="644"/>
      <c r="AX65" s="644"/>
    </row>
    <row r="66" spans="2:50" x14ac:dyDescent="0.2">
      <c r="B66" s="644"/>
      <c r="C66" s="644"/>
      <c r="D66" s="644"/>
      <c r="E66" s="644"/>
      <c r="F66" s="644"/>
      <c r="G66" s="644"/>
      <c r="H66" s="644"/>
      <c r="I66" s="644"/>
      <c r="J66" s="644"/>
      <c r="K66" s="644"/>
      <c r="L66" s="644"/>
      <c r="M66" s="644"/>
      <c r="N66" s="644"/>
      <c r="O66" s="644"/>
      <c r="P66" s="644"/>
      <c r="Q66" s="644"/>
      <c r="R66" s="644"/>
      <c r="S66" s="644"/>
      <c r="T66" s="644"/>
      <c r="U66" s="644"/>
      <c r="V66" s="644"/>
      <c r="W66" s="644"/>
      <c r="X66" s="644"/>
      <c r="Y66" s="644"/>
      <c r="Z66" s="644"/>
      <c r="AA66" s="644"/>
      <c r="AB66" s="644"/>
      <c r="AC66" s="644"/>
      <c r="AD66" s="644"/>
      <c r="AE66" s="644"/>
      <c r="AF66" s="644"/>
      <c r="AG66" s="644"/>
      <c r="AH66" s="644"/>
      <c r="AI66" s="644"/>
      <c r="AJ66" s="644"/>
      <c r="AK66" s="644"/>
      <c r="AL66" s="644"/>
      <c r="AM66" s="644"/>
      <c r="AN66" s="644"/>
      <c r="AO66" s="644"/>
      <c r="AP66" s="644"/>
      <c r="AQ66" s="644"/>
      <c r="AR66" s="644"/>
      <c r="AS66" s="644"/>
      <c r="AT66" s="644"/>
      <c r="AU66" s="644"/>
      <c r="AV66" s="644"/>
      <c r="AW66" s="644"/>
      <c r="AX66" s="644"/>
    </row>
  </sheetData>
  <mergeCells count="9">
    <mergeCell ref="A1:A2"/>
    <mergeCell ref="AY3:BJ3"/>
    <mergeCell ref="B58:Q58"/>
    <mergeCell ref="BK3:BV3"/>
    <mergeCell ref="B1:BV1"/>
    <mergeCell ref="C3:N3"/>
    <mergeCell ref="O3:Z3"/>
    <mergeCell ref="AA3:AL3"/>
    <mergeCell ref="AM3:AX3"/>
  </mergeCells>
  <phoneticPr fontId="4" type="noConversion"/>
  <hyperlinks>
    <hyperlink ref="A1:A2" location="Contents!A1" display="Table of Contents" xr:uid="{00000000-0004-0000-0700-000000000000}"/>
  </hyperlinks>
  <pageMargins left="0.75" right="0.75" top="1" bottom="1" header="0.5" footer="0.5"/>
  <pageSetup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022611-0203-484C-B7DA-503F110F0A49}">
  <sheetPr>
    <pageSetUpPr fitToPage="1"/>
  </sheetPr>
  <dimension ref="A1:BV41"/>
  <sheetViews>
    <sheetView zoomScaleNormal="100" workbookViewId="0">
      <pane xSplit="2" ySplit="4" topLeftCell="AT5" activePane="bottomRight" state="frozen"/>
      <selection pane="topRight" activeCell="C1" sqref="C1"/>
      <selection pane="bottomLeft" activeCell="A5" sqref="A5"/>
      <selection pane="bottomRight" activeCell="AY32" sqref="AY32"/>
    </sheetView>
  </sheetViews>
  <sheetFormatPr defaultColWidth="8.5703125" defaultRowHeight="11.25" x14ac:dyDescent="0.2"/>
  <cols>
    <col min="1" max="1" width="15" style="335" bestFit="1" customWidth="1"/>
    <col min="2" max="2" width="42.5703125" style="336" customWidth="1"/>
    <col min="3" max="50" width="6.5703125" style="336" customWidth="1"/>
    <col min="51" max="61" width="6.5703125" style="339" customWidth="1"/>
    <col min="62" max="74" width="6.5703125" style="336" customWidth="1"/>
    <col min="75" max="16384" width="8.5703125" style="336"/>
  </cols>
  <sheetData>
    <row r="1" spans="1:74" ht="12.75" customHeight="1" x14ac:dyDescent="0.2">
      <c r="B1" s="1030" t="s">
        <v>885</v>
      </c>
      <c r="C1" s="1031"/>
      <c r="D1" s="1031"/>
      <c r="E1" s="1031"/>
      <c r="F1" s="1031"/>
      <c r="G1" s="1031"/>
      <c r="H1" s="1031"/>
      <c r="I1" s="1031"/>
      <c r="J1" s="1031"/>
      <c r="K1" s="1031"/>
      <c r="L1" s="1031"/>
      <c r="M1" s="1031"/>
      <c r="N1" s="1031"/>
      <c r="O1" s="1031"/>
      <c r="P1" s="1031"/>
      <c r="Q1" s="1031"/>
    </row>
    <row r="2" spans="1:74" ht="12.75" x14ac:dyDescent="0.2">
      <c r="B2" s="1032" t="str">
        <f>"U.S. Energy Information Administration  |  Short-Term Energy Outlook - "&amp;Dates!D1</f>
        <v>U.S. Energy Information Administration  |  Short-Term Energy Outlook - March 2026</v>
      </c>
      <c r="C2" s="1033"/>
      <c r="D2" s="1033"/>
      <c r="E2" s="1033"/>
      <c r="F2" s="1033"/>
      <c r="G2" s="1033"/>
      <c r="H2" s="1033"/>
      <c r="I2" s="1033"/>
      <c r="J2" s="1033"/>
      <c r="K2" s="1033"/>
      <c r="L2" s="1033"/>
      <c r="M2" s="1033"/>
      <c r="N2" s="1033"/>
      <c r="O2" s="1033"/>
      <c r="P2" s="1033"/>
      <c r="Q2" s="1033"/>
    </row>
    <row r="3" spans="1:74" ht="12.75" x14ac:dyDescent="0.2">
      <c r="B3" s="193"/>
      <c r="C3" s="999">
        <f>Dates!D3</f>
        <v>2022</v>
      </c>
      <c r="D3" s="991"/>
      <c r="E3" s="991"/>
      <c r="F3" s="991"/>
      <c r="G3" s="991"/>
      <c r="H3" s="991"/>
      <c r="I3" s="991"/>
      <c r="J3" s="991"/>
      <c r="K3" s="991"/>
      <c r="L3" s="991"/>
      <c r="M3" s="991"/>
      <c r="N3" s="992"/>
      <c r="O3" s="999">
        <f>C3+1</f>
        <v>2023</v>
      </c>
      <c r="P3" s="1000"/>
      <c r="Q3" s="1000"/>
      <c r="R3" s="1000"/>
      <c r="S3" s="1000"/>
      <c r="T3" s="1000"/>
      <c r="U3" s="1000"/>
      <c r="V3" s="1000"/>
      <c r="W3" s="1000"/>
      <c r="X3" s="991"/>
      <c r="Y3" s="991"/>
      <c r="Z3" s="992"/>
      <c r="AA3" s="988">
        <f>O3+1</f>
        <v>2024</v>
      </c>
      <c r="AB3" s="991"/>
      <c r="AC3" s="991"/>
      <c r="AD3" s="991"/>
      <c r="AE3" s="991"/>
      <c r="AF3" s="991"/>
      <c r="AG3" s="991"/>
      <c r="AH3" s="991"/>
      <c r="AI3" s="991"/>
      <c r="AJ3" s="991"/>
      <c r="AK3" s="991"/>
      <c r="AL3" s="992"/>
      <c r="AM3" s="988">
        <f>AA3+1</f>
        <v>2025</v>
      </c>
      <c r="AN3" s="991"/>
      <c r="AO3" s="991"/>
      <c r="AP3" s="991"/>
      <c r="AQ3" s="991"/>
      <c r="AR3" s="991"/>
      <c r="AS3" s="991"/>
      <c r="AT3" s="991"/>
      <c r="AU3" s="991"/>
      <c r="AV3" s="991"/>
      <c r="AW3" s="991"/>
      <c r="AX3" s="992"/>
      <c r="AY3" s="988">
        <f>AM3+1</f>
        <v>2026</v>
      </c>
      <c r="AZ3" s="989"/>
      <c r="BA3" s="989"/>
      <c r="BB3" s="989"/>
      <c r="BC3" s="989"/>
      <c r="BD3" s="989"/>
      <c r="BE3" s="989"/>
      <c r="BF3" s="989"/>
      <c r="BG3" s="989"/>
      <c r="BH3" s="989"/>
      <c r="BI3" s="989"/>
      <c r="BJ3" s="990"/>
      <c r="BK3" s="988">
        <f>AY3+1</f>
        <v>2027</v>
      </c>
      <c r="BL3" s="991"/>
      <c r="BM3" s="991"/>
      <c r="BN3" s="991"/>
      <c r="BO3" s="991"/>
      <c r="BP3" s="991"/>
      <c r="BQ3" s="991"/>
      <c r="BR3" s="991"/>
      <c r="BS3" s="991"/>
      <c r="BT3" s="991"/>
      <c r="BU3" s="991"/>
      <c r="BV3" s="992"/>
    </row>
    <row r="4" spans="1:74" x14ac:dyDescent="0.2">
      <c r="B4" s="337"/>
      <c r="C4" s="12" t="s">
        <v>214</v>
      </c>
      <c r="D4" s="12" t="s">
        <v>215</v>
      </c>
      <c r="E4" s="12" t="s">
        <v>216</v>
      </c>
      <c r="F4" s="12" t="s">
        <v>217</v>
      </c>
      <c r="G4" s="12" t="s">
        <v>218</v>
      </c>
      <c r="H4" s="12" t="s">
        <v>219</v>
      </c>
      <c r="I4" s="12" t="s">
        <v>220</v>
      </c>
      <c r="J4" s="12" t="s">
        <v>221</v>
      </c>
      <c r="K4" s="12" t="s">
        <v>222</v>
      </c>
      <c r="L4" s="12" t="s">
        <v>223</v>
      </c>
      <c r="M4" s="12" t="s">
        <v>224</v>
      </c>
      <c r="N4" s="12" t="s">
        <v>225</v>
      </c>
      <c r="O4" s="12" t="s">
        <v>214</v>
      </c>
      <c r="P4" s="12" t="s">
        <v>215</v>
      </c>
      <c r="Q4" s="12" t="s">
        <v>216</v>
      </c>
      <c r="R4" s="12" t="s">
        <v>217</v>
      </c>
      <c r="S4" s="12" t="s">
        <v>218</v>
      </c>
      <c r="T4" s="12" t="s">
        <v>219</v>
      </c>
      <c r="U4" s="12" t="s">
        <v>220</v>
      </c>
      <c r="V4" s="12" t="s">
        <v>221</v>
      </c>
      <c r="W4" s="12" t="s">
        <v>222</v>
      </c>
      <c r="X4" s="12" t="s">
        <v>223</v>
      </c>
      <c r="Y4" s="12" t="s">
        <v>224</v>
      </c>
      <c r="Z4" s="12" t="s">
        <v>225</v>
      </c>
      <c r="AA4" s="12" t="s">
        <v>214</v>
      </c>
      <c r="AB4" s="12" t="s">
        <v>215</v>
      </c>
      <c r="AC4" s="12" t="s">
        <v>216</v>
      </c>
      <c r="AD4" s="12" t="s">
        <v>217</v>
      </c>
      <c r="AE4" s="12" t="s">
        <v>218</v>
      </c>
      <c r="AF4" s="12" t="s">
        <v>219</v>
      </c>
      <c r="AG4" s="12" t="s">
        <v>220</v>
      </c>
      <c r="AH4" s="12" t="s">
        <v>221</v>
      </c>
      <c r="AI4" s="12" t="s">
        <v>222</v>
      </c>
      <c r="AJ4" s="12" t="s">
        <v>223</v>
      </c>
      <c r="AK4" s="12" t="s">
        <v>224</v>
      </c>
      <c r="AL4" s="12" t="s">
        <v>225</v>
      </c>
      <c r="AM4" s="12" t="s">
        <v>214</v>
      </c>
      <c r="AN4" s="12" t="s">
        <v>215</v>
      </c>
      <c r="AO4" s="12" t="s">
        <v>216</v>
      </c>
      <c r="AP4" s="12" t="s">
        <v>217</v>
      </c>
      <c r="AQ4" s="12" t="s">
        <v>218</v>
      </c>
      <c r="AR4" s="12" t="s">
        <v>219</v>
      </c>
      <c r="AS4" s="12" t="s">
        <v>220</v>
      </c>
      <c r="AT4" s="12" t="s">
        <v>221</v>
      </c>
      <c r="AU4" s="12" t="s">
        <v>222</v>
      </c>
      <c r="AV4" s="12" t="s">
        <v>223</v>
      </c>
      <c r="AW4" s="12" t="s">
        <v>224</v>
      </c>
      <c r="AX4" s="12" t="s">
        <v>225</v>
      </c>
      <c r="AY4" s="633" t="s">
        <v>214</v>
      </c>
      <c r="AZ4" s="633" t="s">
        <v>215</v>
      </c>
      <c r="BA4" s="633" t="s">
        <v>216</v>
      </c>
      <c r="BB4" s="633" t="s">
        <v>217</v>
      </c>
      <c r="BC4" s="633" t="s">
        <v>218</v>
      </c>
      <c r="BD4" s="633" t="s">
        <v>219</v>
      </c>
      <c r="BE4" s="633" t="s">
        <v>220</v>
      </c>
      <c r="BF4" s="633" t="s">
        <v>221</v>
      </c>
      <c r="BG4" s="633" t="s">
        <v>222</v>
      </c>
      <c r="BH4" s="633" t="s">
        <v>223</v>
      </c>
      <c r="BI4" s="633" t="s">
        <v>224</v>
      </c>
      <c r="BJ4" s="12" t="s">
        <v>225</v>
      </c>
      <c r="BK4" s="12" t="s">
        <v>214</v>
      </c>
      <c r="BL4" s="12" t="s">
        <v>215</v>
      </c>
      <c r="BM4" s="12" t="s">
        <v>216</v>
      </c>
      <c r="BN4" s="12" t="s">
        <v>217</v>
      </c>
      <c r="BO4" s="12" t="s">
        <v>218</v>
      </c>
      <c r="BP4" s="12" t="s">
        <v>219</v>
      </c>
      <c r="BQ4" s="12" t="s">
        <v>220</v>
      </c>
      <c r="BR4" s="12" t="s">
        <v>221</v>
      </c>
      <c r="BS4" s="12" t="s">
        <v>222</v>
      </c>
      <c r="BT4" s="12" t="s">
        <v>223</v>
      </c>
      <c r="BU4" s="12" t="s">
        <v>224</v>
      </c>
      <c r="BV4" s="12" t="s">
        <v>225</v>
      </c>
    </row>
    <row r="5" spans="1:74" x14ac:dyDescent="0.2">
      <c r="B5" s="338" t="s">
        <v>894</v>
      </c>
      <c r="C5" s="424"/>
      <c r="D5" s="424"/>
      <c r="E5" s="424"/>
      <c r="F5" s="424"/>
      <c r="G5" s="424"/>
      <c r="H5" s="424"/>
      <c r="I5" s="424"/>
      <c r="J5" s="424"/>
      <c r="K5" s="424"/>
      <c r="L5" s="424"/>
      <c r="M5" s="424"/>
      <c r="N5" s="424"/>
      <c r="O5" s="424"/>
      <c r="P5" s="424"/>
      <c r="Q5" s="424"/>
      <c r="R5" s="339"/>
      <c r="AY5" s="336"/>
      <c r="BA5" s="863"/>
      <c r="BB5" s="423"/>
      <c r="BC5" s="423"/>
      <c r="BD5" s="423"/>
      <c r="BE5" s="423"/>
      <c r="BF5" s="423"/>
      <c r="BG5" s="423"/>
      <c r="BH5" s="423"/>
      <c r="BI5" s="423"/>
      <c r="BJ5" s="423"/>
      <c r="BK5" s="423"/>
      <c r="BL5" s="423"/>
      <c r="BM5" s="423"/>
      <c r="BN5" s="423"/>
      <c r="BO5" s="423"/>
      <c r="BP5" s="423"/>
      <c r="BQ5" s="423"/>
      <c r="BR5" s="423"/>
      <c r="BS5" s="423"/>
      <c r="BT5" s="423"/>
      <c r="BU5" s="423"/>
      <c r="BV5" s="423"/>
    </row>
    <row r="6" spans="1:74" s="425" customFormat="1" x14ac:dyDescent="0.2">
      <c r="A6" s="418" t="s">
        <v>173</v>
      </c>
      <c r="B6" s="412" t="s">
        <v>810</v>
      </c>
      <c r="C6" s="105">
        <v>97.204407423999996</v>
      </c>
      <c r="D6" s="105">
        <v>100.45605451</v>
      </c>
      <c r="E6" s="105">
        <v>99.222004071000001</v>
      </c>
      <c r="F6" s="105">
        <v>97.920641169999996</v>
      </c>
      <c r="G6" s="105">
        <v>99.201077308999999</v>
      </c>
      <c r="H6" s="105">
        <v>101.00595104</v>
      </c>
      <c r="I6" s="105">
        <v>100.2310303</v>
      </c>
      <c r="J6" s="105">
        <v>100.79262566</v>
      </c>
      <c r="K6" s="105">
        <v>101.06850424</v>
      </c>
      <c r="L6" s="105">
        <v>98.840311173000003</v>
      </c>
      <c r="M6" s="105">
        <v>100.37423489</v>
      </c>
      <c r="N6" s="105">
        <v>100.95198658</v>
      </c>
      <c r="O6" s="105">
        <v>97.930606139999995</v>
      </c>
      <c r="P6" s="105">
        <v>101.55325379</v>
      </c>
      <c r="Q6" s="105">
        <v>101.00860398</v>
      </c>
      <c r="R6" s="105">
        <v>100.02995910999999</v>
      </c>
      <c r="S6" s="105">
        <v>101.4492705</v>
      </c>
      <c r="T6" s="105">
        <v>103.14403743</v>
      </c>
      <c r="U6" s="105">
        <v>101.79194041</v>
      </c>
      <c r="V6" s="105">
        <v>102.05528738</v>
      </c>
      <c r="W6" s="105">
        <v>102.01653832</v>
      </c>
      <c r="X6" s="105">
        <v>101.46528791999999</v>
      </c>
      <c r="Y6" s="105">
        <v>102.37059667</v>
      </c>
      <c r="Z6" s="105">
        <v>102.55881407</v>
      </c>
      <c r="AA6" s="105">
        <v>99.774019164999999</v>
      </c>
      <c r="AB6" s="105">
        <v>101.92540412</v>
      </c>
      <c r="AC6" s="105">
        <v>101.34478548</v>
      </c>
      <c r="AD6" s="105">
        <v>102.17515435999999</v>
      </c>
      <c r="AE6" s="105">
        <v>103.15607822</v>
      </c>
      <c r="AF6" s="105">
        <v>103.80948554</v>
      </c>
      <c r="AG6" s="105">
        <v>103.99333504000001</v>
      </c>
      <c r="AH6" s="105">
        <v>103.53442978</v>
      </c>
      <c r="AI6" s="105">
        <v>103.40297465</v>
      </c>
      <c r="AJ6" s="105">
        <v>103.73436347000001</v>
      </c>
      <c r="AK6" s="105">
        <v>103.34743011</v>
      </c>
      <c r="AL6" s="105">
        <v>103.57483673999999</v>
      </c>
      <c r="AM6" s="105">
        <v>101.68361944</v>
      </c>
      <c r="AN6" s="105">
        <v>103.12576358</v>
      </c>
      <c r="AO6" s="105">
        <v>102.03547876</v>
      </c>
      <c r="AP6" s="105">
        <v>103.21558706</v>
      </c>
      <c r="AQ6" s="105">
        <v>103.08922674999999</v>
      </c>
      <c r="AR6" s="105">
        <v>105.37321513000001</v>
      </c>
      <c r="AS6" s="105">
        <v>105.07111464</v>
      </c>
      <c r="AT6" s="105">
        <v>104.14882111</v>
      </c>
      <c r="AU6" s="105">
        <v>105.50563892</v>
      </c>
      <c r="AV6" s="105">
        <v>104.10939816</v>
      </c>
      <c r="AW6" s="105">
        <v>103.94983153</v>
      </c>
      <c r="AX6" s="105">
        <v>105.98530165</v>
      </c>
      <c r="AY6" s="105">
        <v>103.11212810000001</v>
      </c>
      <c r="AZ6" s="911">
        <v>105.13861873</v>
      </c>
      <c r="BA6" s="388">
        <v>103.69689418999999</v>
      </c>
      <c r="BB6" s="388">
        <v>104.38297642000001</v>
      </c>
      <c r="BC6" s="388">
        <v>104.62407419</v>
      </c>
      <c r="BD6" s="388">
        <v>106.20741592</v>
      </c>
      <c r="BE6" s="388">
        <v>106.06271692</v>
      </c>
      <c r="BF6" s="388">
        <v>105.94608503000001</v>
      </c>
      <c r="BG6" s="388">
        <v>106.0790705</v>
      </c>
      <c r="BH6" s="388">
        <v>104.78090061</v>
      </c>
      <c r="BI6" s="388">
        <v>105.45650435</v>
      </c>
      <c r="BJ6" s="388">
        <v>106.63077878999999</v>
      </c>
      <c r="BK6" s="388">
        <v>103.93618979999999</v>
      </c>
      <c r="BL6" s="388">
        <v>106.38555066000001</v>
      </c>
      <c r="BM6" s="388">
        <v>105.2269625</v>
      </c>
      <c r="BN6" s="388">
        <v>106.01597774</v>
      </c>
      <c r="BO6" s="388">
        <v>106.28554508000001</v>
      </c>
      <c r="BP6" s="388">
        <v>107.80711539000001</v>
      </c>
      <c r="BQ6" s="388">
        <v>107.45666192</v>
      </c>
      <c r="BR6" s="388">
        <v>107.32439909999999</v>
      </c>
      <c r="BS6" s="388">
        <v>107.47228937</v>
      </c>
      <c r="BT6" s="388">
        <v>106.22538311</v>
      </c>
      <c r="BU6" s="388">
        <v>106.98008435</v>
      </c>
      <c r="BV6" s="388">
        <v>108.20590098</v>
      </c>
    </row>
    <row r="7" spans="1:74" ht="11.1" customHeight="1" x14ac:dyDescent="0.2">
      <c r="A7" s="335" t="s">
        <v>166</v>
      </c>
      <c r="B7" s="404" t="s">
        <v>983</v>
      </c>
      <c r="C7" s="289">
        <v>44.441421400000003</v>
      </c>
      <c r="D7" s="289">
        <v>46.603728472</v>
      </c>
      <c r="E7" s="289">
        <v>46.140415629000003</v>
      </c>
      <c r="F7" s="289">
        <v>44.485986988999997</v>
      </c>
      <c r="G7" s="289">
        <v>44.945332161000003</v>
      </c>
      <c r="H7" s="289">
        <v>46.115895272000003</v>
      </c>
      <c r="I7" s="289">
        <v>45.713259893999997</v>
      </c>
      <c r="J7" s="289">
        <v>46.536002281000002</v>
      </c>
      <c r="K7" s="289">
        <v>46.134259845999999</v>
      </c>
      <c r="L7" s="289">
        <v>45.044369766000003</v>
      </c>
      <c r="M7" s="289">
        <v>46.010772123999999</v>
      </c>
      <c r="N7" s="289">
        <v>45.956097591999999</v>
      </c>
      <c r="O7" s="289">
        <v>43.988347840000003</v>
      </c>
      <c r="P7" s="289">
        <v>46.208346427999999</v>
      </c>
      <c r="Q7" s="289">
        <v>45.870443047999998</v>
      </c>
      <c r="R7" s="289">
        <v>44.505314886000001</v>
      </c>
      <c r="S7" s="289">
        <v>45.460024699000002</v>
      </c>
      <c r="T7" s="289">
        <v>46.598897158</v>
      </c>
      <c r="U7" s="289">
        <v>45.68647996</v>
      </c>
      <c r="V7" s="289">
        <v>46.306116537999998</v>
      </c>
      <c r="W7" s="289">
        <v>45.612835410999999</v>
      </c>
      <c r="X7" s="289">
        <v>46.207943620000002</v>
      </c>
      <c r="Y7" s="289">
        <v>46.358800692000003</v>
      </c>
      <c r="Z7" s="289">
        <v>45.949306565999997</v>
      </c>
      <c r="AA7" s="289">
        <v>44.591687788000002</v>
      </c>
      <c r="AB7" s="289">
        <v>45.329575331999997</v>
      </c>
      <c r="AC7" s="289">
        <v>44.948688683999997</v>
      </c>
      <c r="AD7" s="289">
        <v>45.496864715999997</v>
      </c>
      <c r="AE7" s="289">
        <v>46.028722416999997</v>
      </c>
      <c r="AF7" s="289">
        <v>46.133844705999998</v>
      </c>
      <c r="AG7" s="289">
        <v>46.562037963000002</v>
      </c>
      <c r="AH7" s="289">
        <v>46.806867642999997</v>
      </c>
      <c r="AI7" s="289">
        <v>46.134536400999998</v>
      </c>
      <c r="AJ7" s="289">
        <v>47.273619850000003</v>
      </c>
      <c r="AK7" s="289">
        <v>46.056835165999999</v>
      </c>
      <c r="AL7" s="289">
        <v>45.868125970999998</v>
      </c>
      <c r="AM7" s="289">
        <v>45.185888974000001</v>
      </c>
      <c r="AN7" s="289">
        <v>45.716757958999999</v>
      </c>
      <c r="AO7" s="289">
        <v>44.877933585000001</v>
      </c>
      <c r="AP7" s="289">
        <v>45.612874323</v>
      </c>
      <c r="AQ7" s="289">
        <v>44.806042247999997</v>
      </c>
      <c r="AR7" s="289">
        <v>46.424931121999997</v>
      </c>
      <c r="AS7" s="289">
        <v>46.658676829999997</v>
      </c>
      <c r="AT7" s="289">
        <v>46.117298316999999</v>
      </c>
      <c r="AU7" s="289">
        <v>46.688395747999998</v>
      </c>
      <c r="AV7" s="289">
        <v>46.422213141</v>
      </c>
      <c r="AW7" s="289">
        <v>45.208037720999997</v>
      </c>
      <c r="AX7" s="289">
        <v>46.610118745000001</v>
      </c>
      <c r="AY7" s="289">
        <v>45.312178842000002</v>
      </c>
      <c r="AZ7" s="899">
        <v>46.437720157999998</v>
      </c>
      <c r="BA7" s="355">
        <v>45.419552969000001</v>
      </c>
      <c r="BB7" s="355">
        <v>45.285645312</v>
      </c>
      <c r="BC7" s="355">
        <v>45.195379225000003</v>
      </c>
      <c r="BD7" s="355">
        <v>46.029603149000003</v>
      </c>
      <c r="BE7" s="355">
        <v>46.348592230999998</v>
      </c>
      <c r="BF7" s="355">
        <v>46.653569300999997</v>
      </c>
      <c r="BG7" s="355">
        <v>45.970452379000001</v>
      </c>
      <c r="BH7" s="355">
        <v>46.108004929000003</v>
      </c>
      <c r="BI7" s="355">
        <v>45.672335046999997</v>
      </c>
      <c r="BJ7" s="355">
        <v>46.067454220999998</v>
      </c>
      <c r="BK7" s="355">
        <v>45.068639709000003</v>
      </c>
      <c r="BL7" s="355">
        <v>46.399588455</v>
      </c>
      <c r="BM7" s="355">
        <v>45.643104823999998</v>
      </c>
      <c r="BN7" s="355">
        <v>45.585112477999999</v>
      </c>
      <c r="BO7" s="355">
        <v>45.515127020000001</v>
      </c>
      <c r="BP7" s="355">
        <v>46.330940796</v>
      </c>
      <c r="BQ7" s="355">
        <v>46.555034487999997</v>
      </c>
      <c r="BR7" s="355">
        <v>46.857015634</v>
      </c>
      <c r="BS7" s="355">
        <v>46.150211245999998</v>
      </c>
      <c r="BT7" s="355">
        <v>46.26189754</v>
      </c>
      <c r="BU7" s="355">
        <v>45.872015101999999</v>
      </c>
      <c r="BV7" s="355">
        <v>46.300304707999999</v>
      </c>
    </row>
    <row r="8" spans="1:74" ht="11.1" customHeight="1" x14ac:dyDescent="0.2">
      <c r="A8" s="335" t="s">
        <v>172</v>
      </c>
      <c r="B8" s="404" t="s">
        <v>936</v>
      </c>
      <c r="C8" s="289">
        <v>52.762986024</v>
      </c>
      <c r="D8" s="289">
        <v>53.852326040000001</v>
      </c>
      <c r="E8" s="289">
        <v>53.081588443000001</v>
      </c>
      <c r="F8" s="289">
        <v>53.434654180999999</v>
      </c>
      <c r="G8" s="289">
        <v>54.255745148000003</v>
      </c>
      <c r="H8" s="289">
        <v>54.890055767</v>
      </c>
      <c r="I8" s="289">
        <v>54.517770411000001</v>
      </c>
      <c r="J8" s="289">
        <v>54.256623374999997</v>
      </c>
      <c r="K8" s="289">
        <v>54.934244395</v>
      </c>
      <c r="L8" s="289">
        <v>53.795941407999997</v>
      </c>
      <c r="M8" s="289">
        <v>54.363462763000001</v>
      </c>
      <c r="N8" s="289">
        <v>54.995888989000001</v>
      </c>
      <c r="O8" s="289">
        <v>53.942258299999999</v>
      </c>
      <c r="P8" s="289">
        <v>55.344907360999997</v>
      </c>
      <c r="Q8" s="289">
        <v>55.138160933999998</v>
      </c>
      <c r="R8" s="289">
        <v>55.524644227000003</v>
      </c>
      <c r="S8" s="289">
        <v>55.989245803000003</v>
      </c>
      <c r="T8" s="289">
        <v>56.545140275999998</v>
      </c>
      <c r="U8" s="289">
        <v>56.105460450999999</v>
      </c>
      <c r="V8" s="289">
        <v>55.749170837999998</v>
      </c>
      <c r="W8" s="289">
        <v>56.403702912</v>
      </c>
      <c r="X8" s="289">
        <v>55.257344304</v>
      </c>
      <c r="Y8" s="289">
        <v>56.011795974000002</v>
      </c>
      <c r="Z8" s="289">
        <v>56.609507506999996</v>
      </c>
      <c r="AA8" s="289">
        <v>55.182331376</v>
      </c>
      <c r="AB8" s="289">
        <v>56.595828787000002</v>
      </c>
      <c r="AC8" s="289">
        <v>56.396096798999999</v>
      </c>
      <c r="AD8" s="289">
        <v>56.678289644000003</v>
      </c>
      <c r="AE8" s="289">
        <v>57.127355803999997</v>
      </c>
      <c r="AF8" s="289">
        <v>57.675640835999999</v>
      </c>
      <c r="AG8" s="289">
        <v>57.431297080999997</v>
      </c>
      <c r="AH8" s="289">
        <v>56.727562137</v>
      </c>
      <c r="AI8" s="289">
        <v>57.268438246999999</v>
      </c>
      <c r="AJ8" s="289">
        <v>56.460743618000002</v>
      </c>
      <c r="AK8" s="289">
        <v>57.290594947000002</v>
      </c>
      <c r="AL8" s="289">
        <v>57.706710766999997</v>
      </c>
      <c r="AM8" s="289">
        <v>56.497730464</v>
      </c>
      <c r="AN8" s="289">
        <v>57.409005616999998</v>
      </c>
      <c r="AO8" s="289">
        <v>57.157545175999999</v>
      </c>
      <c r="AP8" s="289">
        <v>57.602712734999997</v>
      </c>
      <c r="AQ8" s="289">
        <v>58.283184499999997</v>
      </c>
      <c r="AR8" s="289">
        <v>58.948284002999998</v>
      </c>
      <c r="AS8" s="289">
        <v>58.412437814</v>
      </c>
      <c r="AT8" s="289">
        <v>58.031522791999997</v>
      </c>
      <c r="AU8" s="289">
        <v>58.817243167999997</v>
      </c>
      <c r="AV8" s="289">
        <v>57.687185020999998</v>
      </c>
      <c r="AW8" s="289">
        <v>58.741793805999997</v>
      </c>
      <c r="AX8" s="289">
        <v>59.375182903999999</v>
      </c>
      <c r="AY8" s="289">
        <v>57.799949259000002</v>
      </c>
      <c r="AZ8" s="899">
        <v>58.700898567000003</v>
      </c>
      <c r="BA8" s="355">
        <v>58.277341225000001</v>
      </c>
      <c r="BB8" s="355">
        <v>59.097331105000002</v>
      </c>
      <c r="BC8" s="355">
        <v>59.428694966999998</v>
      </c>
      <c r="BD8" s="355">
        <v>60.177812776000003</v>
      </c>
      <c r="BE8" s="355">
        <v>59.714124691999999</v>
      </c>
      <c r="BF8" s="355">
        <v>59.292515731000002</v>
      </c>
      <c r="BG8" s="355">
        <v>60.108618125</v>
      </c>
      <c r="BH8" s="355">
        <v>58.672895685</v>
      </c>
      <c r="BI8" s="355">
        <v>59.784169298999998</v>
      </c>
      <c r="BJ8" s="355">
        <v>60.563324571000003</v>
      </c>
      <c r="BK8" s="355">
        <v>58.867550092000002</v>
      </c>
      <c r="BL8" s="355">
        <v>59.985962204000003</v>
      </c>
      <c r="BM8" s="355">
        <v>59.583857676999997</v>
      </c>
      <c r="BN8" s="355">
        <v>60.430865261000001</v>
      </c>
      <c r="BO8" s="355">
        <v>60.770418063999998</v>
      </c>
      <c r="BP8" s="355">
        <v>61.476174598999997</v>
      </c>
      <c r="BQ8" s="355">
        <v>60.901627429999998</v>
      </c>
      <c r="BR8" s="355">
        <v>60.467383462000001</v>
      </c>
      <c r="BS8" s="355">
        <v>61.322078124000001</v>
      </c>
      <c r="BT8" s="355">
        <v>59.963485568000003</v>
      </c>
      <c r="BU8" s="355">
        <v>61.108069248</v>
      </c>
      <c r="BV8" s="355">
        <v>61.905596271999997</v>
      </c>
    </row>
    <row r="9" spans="1:74" ht="11.1" customHeight="1" x14ac:dyDescent="0.2">
      <c r="B9" s="413"/>
      <c r="AY9" s="336"/>
      <c r="BA9" s="423"/>
      <c r="BB9" s="423"/>
      <c r="BC9" s="423"/>
      <c r="BD9" s="423"/>
      <c r="BE9" s="423"/>
      <c r="BF9" s="423"/>
      <c r="BG9" s="423"/>
      <c r="BH9" s="423"/>
      <c r="BI9" s="423"/>
      <c r="BJ9" s="423"/>
      <c r="BK9" s="423"/>
      <c r="BL9" s="423"/>
      <c r="BM9" s="423"/>
      <c r="BN9" s="423"/>
      <c r="BO9" s="423"/>
      <c r="BP9" s="423"/>
      <c r="BQ9" s="423"/>
      <c r="BR9" s="423"/>
      <c r="BS9" s="423"/>
      <c r="BT9" s="423"/>
      <c r="BU9" s="423"/>
      <c r="BV9" s="423"/>
    </row>
    <row r="10" spans="1:74" s="425" customFormat="1" ht="11.1" customHeight="1" x14ac:dyDescent="0.2">
      <c r="A10" s="418" t="s">
        <v>173</v>
      </c>
      <c r="B10" s="412" t="s">
        <v>810</v>
      </c>
      <c r="C10" s="105">
        <v>97.204407423999996</v>
      </c>
      <c r="D10" s="105">
        <v>100.45605451</v>
      </c>
      <c r="E10" s="105">
        <v>99.222004071000001</v>
      </c>
      <c r="F10" s="105">
        <v>97.920641169999996</v>
      </c>
      <c r="G10" s="105">
        <v>99.201077308999999</v>
      </c>
      <c r="H10" s="105">
        <v>101.00595104</v>
      </c>
      <c r="I10" s="105">
        <v>100.2310303</v>
      </c>
      <c r="J10" s="105">
        <v>100.79262566</v>
      </c>
      <c r="K10" s="105">
        <v>101.06850424</v>
      </c>
      <c r="L10" s="105">
        <v>98.840311173000003</v>
      </c>
      <c r="M10" s="105">
        <v>100.37423489</v>
      </c>
      <c r="N10" s="105">
        <v>100.95198658</v>
      </c>
      <c r="O10" s="105">
        <v>97.930606139999995</v>
      </c>
      <c r="P10" s="105">
        <v>101.55325379</v>
      </c>
      <c r="Q10" s="105">
        <v>101.00860398</v>
      </c>
      <c r="R10" s="105">
        <v>100.02995910999999</v>
      </c>
      <c r="S10" s="105">
        <v>101.4492705</v>
      </c>
      <c r="T10" s="105">
        <v>103.14403743</v>
      </c>
      <c r="U10" s="105">
        <v>101.79194041</v>
      </c>
      <c r="V10" s="105">
        <v>102.05528738</v>
      </c>
      <c r="W10" s="105">
        <v>102.01653832</v>
      </c>
      <c r="X10" s="105">
        <v>101.46528791999999</v>
      </c>
      <c r="Y10" s="105">
        <v>102.37059667</v>
      </c>
      <c r="Z10" s="105">
        <v>102.55881407</v>
      </c>
      <c r="AA10" s="105">
        <v>99.774019164999999</v>
      </c>
      <c r="AB10" s="105">
        <v>101.92540412</v>
      </c>
      <c r="AC10" s="105">
        <v>101.34478548</v>
      </c>
      <c r="AD10" s="105">
        <v>102.17515435999999</v>
      </c>
      <c r="AE10" s="105">
        <v>103.15607822</v>
      </c>
      <c r="AF10" s="105">
        <v>103.80948554</v>
      </c>
      <c r="AG10" s="105">
        <v>103.99333504000001</v>
      </c>
      <c r="AH10" s="105">
        <v>103.53442978</v>
      </c>
      <c r="AI10" s="105">
        <v>103.40297465</v>
      </c>
      <c r="AJ10" s="105">
        <v>103.73436347000001</v>
      </c>
      <c r="AK10" s="105">
        <v>103.34743011</v>
      </c>
      <c r="AL10" s="105">
        <v>103.57483673999999</v>
      </c>
      <c r="AM10" s="105">
        <v>101.68361944</v>
      </c>
      <c r="AN10" s="105">
        <v>103.12576358</v>
      </c>
      <c r="AO10" s="105">
        <v>102.03547876</v>
      </c>
      <c r="AP10" s="105">
        <v>103.21558706</v>
      </c>
      <c r="AQ10" s="105">
        <v>103.08922674999999</v>
      </c>
      <c r="AR10" s="105">
        <v>105.37321513000001</v>
      </c>
      <c r="AS10" s="105">
        <v>105.07111464</v>
      </c>
      <c r="AT10" s="105">
        <v>104.14882111</v>
      </c>
      <c r="AU10" s="105">
        <v>105.50563892</v>
      </c>
      <c r="AV10" s="105">
        <v>104.10939816</v>
      </c>
      <c r="AW10" s="105">
        <v>103.94983153</v>
      </c>
      <c r="AX10" s="105">
        <v>105.98530165</v>
      </c>
      <c r="AY10" s="105">
        <v>103.11212810000001</v>
      </c>
      <c r="AZ10" s="911">
        <v>105.13861873</v>
      </c>
      <c r="BA10" s="388">
        <v>103.69689418999999</v>
      </c>
      <c r="BB10" s="388">
        <v>104.38297642000001</v>
      </c>
      <c r="BC10" s="388">
        <v>104.62407419</v>
      </c>
      <c r="BD10" s="388">
        <v>106.20741592</v>
      </c>
      <c r="BE10" s="388">
        <v>106.06271692</v>
      </c>
      <c r="BF10" s="388">
        <v>105.94608503000001</v>
      </c>
      <c r="BG10" s="388">
        <v>106.0790705</v>
      </c>
      <c r="BH10" s="388">
        <v>104.78090061</v>
      </c>
      <c r="BI10" s="388">
        <v>105.45650435</v>
      </c>
      <c r="BJ10" s="388">
        <v>106.63077878999999</v>
      </c>
      <c r="BK10" s="388">
        <v>103.93618979999999</v>
      </c>
      <c r="BL10" s="388">
        <v>106.38555066000001</v>
      </c>
      <c r="BM10" s="388">
        <v>105.2269625</v>
      </c>
      <c r="BN10" s="388">
        <v>106.01597774</v>
      </c>
      <c r="BO10" s="388">
        <v>106.28554508000001</v>
      </c>
      <c r="BP10" s="388">
        <v>107.80711539000001</v>
      </c>
      <c r="BQ10" s="388">
        <v>107.45666192</v>
      </c>
      <c r="BR10" s="388">
        <v>107.32439909999999</v>
      </c>
      <c r="BS10" s="388">
        <v>107.47228937</v>
      </c>
      <c r="BT10" s="388">
        <v>106.22538311</v>
      </c>
      <c r="BU10" s="388">
        <v>106.98008435</v>
      </c>
      <c r="BV10" s="388">
        <v>108.20590098</v>
      </c>
    </row>
    <row r="11" spans="1:74" s="425" customFormat="1" ht="11.1" customHeight="1" x14ac:dyDescent="0.2">
      <c r="A11" s="418" t="s">
        <v>301</v>
      </c>
      <c r="B11" s="416" t="s">
        <v>959</v>
      </c>
      <c r="C11" s="105">
        <v>23.609911</v>
      </c>
      <c r="D11" s="105">
        <v>24.401613000000001</v>
      </c>
      <c r="E11" s="105">
        <v>24.595686000000001</v>
      </c>
      <c r="F11" s="105">
        <v>23.893941000000002</v>
      </c>
      <c r="G11" s="105">
        <v>24.065166999999999</v>
      </c>
      <c r="H11" s="105">
        <v>24.883837</v>
      </c>
      <c r="I11" s="105">
        <v>24.380261000000001</v>
      </c>
      <c r="J11" s="105">
        <v>24.569728999999999</v>
      </c>
      <c r="K11" s="105">
        <v>24.411657999999999</v>
      </c>
      <c r="L11" s="105">
        <v>24.305617999999999</v>
      </c>
      <c r="M11" s="105">
        <v>24.615614000000001</v>
      </c>
      <c r="N11" s="105">
        <v>23.718209000000002</v>
      </c>
      <c r="O11" s="105">
        <v>23.468283</v>
      </c>
      <c r="P11" s="105">
        <v>24.179124000000002</v>
      </c>
      <c r="Q11" s="105">
        <v>24.377092999999999</v>
      </c>
      <c r="R11" s="105">
        <v>24.052714999999999</v>
      </c>
      <c r="S11" s="105">
        <v>24.464842999999998</v>
      </c>
      <c r="T11" s="105">
        <v>25.330186000000001</v>
      </c>
      <c r="U11" s="105">
        <v>24.598889</v>
      </c>
      <c r="V11" s="105">
        <v>25.258272000000002</v>
      </c>
      <c r="W11" s="105">
        <v>24.361782999999999</v>
      </c>
      <c r="X11" s="105">
        <v>25.023444000000001</v>
      </c>
      <c r="Y11" s="105">
        <v>25.005179999999999</v>
      </c>
      <c r="Z11" s="105">
        <v>24.748882999999999</v>
      </c>
      <c r="AA11" s="105">
        <v>23.983179</v>
      </c>
      <c r="AB11" s="105">
        <v>24.267678</v>
      </c>
      <c r="AC11" s="105">
        <v>24.156188</v>
      </c>
      <c r="AD11" s="105">
        <v>24.228279000000001</v>
      </c>
      <c r="AE11" s="105">
        <v>25.207433999999999</v>
      </c>
      <c r="AF11" s="105">
        <v>24.989077000000002</v>
      </c>
      <c r="AG11" s="105">
        <v>25.111077999999999</v>
      </c>
      <c r="AH11" s="105">
        <v>25.402649</v>
      </c>
      <c r="AI11" s="105">
        <v>24.666295000000002</v>
      </c>
      <c r="AJ11" s="105">
        <v>25.514772000000001</v>
      </c>
      <c r="AK11" s="105">
        <v>24.743703</v>
      </c>
      <c r="AL11" s="105">
        <v>24.827145999999999</v>
      </c>
      <c r="AM11" s="105">
        <v>24.918165999999999</v>
      </c>
      <c r="AN11" s="105">
        <v>24.453035</v>
      </c>
      <c r="AO11" s="105">
        <v>24.104707000000001</v>
      </c>
      <c r="AP11" s="105">
        <v>24.325752999999999</v>
      </c>
      <c r="AQ11" s="105">
        <v>24.484175</v>
      </c>
      <c r="AR11" s="105">
        <v>25.217338000000002</v>
      </c>
      <c r="AS11" s="105">
        <v>25.343713999999999</v>
      </c>
      <c r="AT11" s="105">
        <v>25.514368999999999</v>
      </c>
      <c r="AU11" s="105">
        <v>25.228214999999999</v>
      </c>
      <c r="AV11" s="105">
        <v>25.140944000000001</v>
      </c>
      <c r="AW11" s="105">
        <v>24.688056</v>
      </c>
      <c r="AX11" s="105">
        <v>25.109843883</v>
      </c>
      <c r="AY11" s="105">
        <v>24.752559622</v>
      </c>
      <c r="AZ11" s="911">
        <v>24.932939206</v>
      </c>
      <c r="BA11" s="388">
        <v>24.520301994</v>
      </c>
      <c r="BB11" s="388">
        <v>24.582465437</v>
      </c>
      <c r="BC11" s="388">
        <v>24.781143197999999</v>
      </c>
      <c r="BD11" s="388">
        <v>25.269339642999999</v>
      </c>
      <c r="BE11" s="388">
        <v>25.256614346999999</v>
      </c>
      <c r="BF11" s="388">
        <v>25.529039284</v>
      </c>
      <c r="BG11" s="388">
        <v>24.853224105999999</v>
      </c>
      <c r="BH11" s="388">
        <v>25.161242640000001</v>
      </c>
      <c r="BI11" s="388">
        <v>24.633958792000001</v>
      </c>
      <c r="BJ11" s="388">
        <v>24.823979494</v>
      </c>
      <c r="BK11" s="388">
        <v>24.533457367</v>
      </c>
      <c r="BL11" s="388">
        <v>24.774230286000002</v>
      </c>
      <c r="BM11" s="388">
        <v>24.620629358999999</v>
      </c>
      <c r="BN11" s="388">
        <v>24.792074483</v>
      </c>
      <c r="BO11" s="388">
        <v>25.008575803999999</v>
      </c>
      <c r="BP11" s="388">
        <v>25.475329747</v>
      </c>
      <c r="BQ11" s="388">
        <v>25.367648179</v>
      </c>
      <c r="BR11" s="388">
        <v>25.638976900999999</v>
      </c>
      <c r="BS11" s="388">
        <v>24.937190983000001</v>
      </c>
      <c r="BT11" s="388">
        <v>25.221423506000001</v>
      </c>
      <c r="BU11" s="388">
        <v>24.74645344</v>
      </c>
      <c r="BV11" s="388">
        <v>24.977117945</v>
      </c>
    </row>
    <row r="12" spans="1:74" ht="11.1" customHeight="1" x14ac:dyDescent="0.2">
      <c r="A12" s="335" t="s">
        <v>162</v>
      </c>
      <c r="B12" s="406" t="s">
        <v>940</v>
      </c>
      <c r="C12" s="289">
        <v>2.3574999999999999</v>
      </c>
      <c r="D12" s="289">
        <v>2.4460999999999999</v>
      </c>
      <c r="E12" s="289">
        <v>2.214</v>
      </c>
      <c r="F12" s="289">
        <v>2.2357999999999998</v>
      </c>
      <c r="G12" s="289">
        <v>2.2814999999999999</v>
      </c>
      <c r="H12" s="289">
        <v>2.5057999999999998</v>
      </c>
      <c r="I12" s="289">
        <v>2.5062000000000002</v>
      </c>
      <c r="J12" s="289">
        <v>2.4134000000000002</v>
      </c>
      <c r="K12" s="289">
        <v>2.4085999999999999</v>
      </c>
      <c r="L12" s="289">
        <v>2.4251</v>
      </c>
      <c r="M12" s="289">
        <v>2.5041000000000002</v>
      </c>
      <c r="N12" s="289">
        <v>2.5255000000000001</v>
      </c>
      <c r="O12" s="289">
        <v>2.2873000000000001</v>
      </c>
      <c r="P12" s="289">
        <v>2.383</v>
      </c>
      <c r="Q12" s="289">
        <v>2.3365</v>
      </c>
      <c r="R12" s="289">
        <v>2.2742</v>
      </c>
      <c r="S12" s="289">
        <v>2.3083</v>
      </c>
      <c r="T12" s="289">
        <v>2.6846999999999999</v>
      </c>
      <c r="U12" s="289">
        <v>2.6899000000000002</v>
      </c>
      <c r="V12" s="289">
        <v>2.5979999999999999</v>
      </c>
      <c r="W12" s="289">
        <v>2.3570000000000002</v>
      </c>
      <c r="X12" s="289">
        <v>2.5699000000000001</v>
      </c>
      <c r="Y12" s="289">
        <v>2.3953000000000002</v>
      </c>
      <c r="Z12" s="289">
        <v>2.4590999999999998</v>
      </c>
      <c r="AA12" s="289">
        <v>2.4144999999999999</v>
      </c>
      <c r="AB12" s="289">
        <v>2.4302000000000001</v>
      </c>
      <c r="AC12" s="289">
        <v>2.2688000000000001</v>
      </c>
      <c r="AD12" s="289">
        <v>2.2000999999999999</v>
      </c>
      <c r="AE12" s="289">
        <v>2.4098999999999999</v>
      </c>
      <c r="AF12" s="289">
        <v>2.5335999999999999</v>
      </c>
      <c r="AG12" s="289">
        <v>2.5678000000000001</v>
      </c>
      <c r="AH12" s="289">
        <v>2.5148000000000001</v>
      </c>
      <c r="AI12" s="289">
        <v>2.4893999999999998</v>
      </c>
      <c r="AJ12" s="289">
        <v>2.4817999999999998</v>
      </c>
      <c r="AK12" s="289">
        <v>2.5505</v>
      </c>
      <c r="AL12" s="289">
        <v>2.4207000000000001</v>
      </c>
      <c r="AM12" s="289">
        <v>2.4559000000000002</v>
      </c>
      <c r="AN12" s="289">
        <v>2.4199000000000002</v>
      </c>
      <c r="AO12" s="289">
        <v>2.4125000000000001</v>
      </c>
      <c r="AP12" s="289">
        <v>2.3037000000000001</v>
      </c>
      <c r="AQ12" s="289">
        <v>2.3374999999999999</v>
      </c>
      <c r="AR12" s="289">
        <v>2.3445</v>
      </c>
      <c r="AS12" s="289">
        <v>2.5003000000000002</v>
      </c>
      <c r="AT12" s="289">
        <v>2.5164</v>
      </c>
      <c r="AU12" s="289">
        <v>2.7235</v>
      </c>
      <c r="AV12" s="289">
        <v>2.5461</v>
      </c>
      <c r="AW12" s="289">
        <v>2.6762999999999999</v>
      </c>
      <c r="AX12" s="289">
        <v>2.4558971868000001</v>
      </c>
      <c r="AY12" s="289">
        <v>2.4765431185</v>
      </c>
      <c r="AZ12" s="899">
        <v>2.4885526262000002</v>
      </c>
      <c r="BA12" s="355">
        <v>2.4244601007000002</v>
      </c>
      <c r="BB12" s="355">
        <v>2.3600270750000001</v>
      </c>
      <c r="BC12" s="355">
        <v>2.4365839595000001</v>
      </c>
      <c r="BD12" s="355">
        <v>2.5017445841999999</v>
      </c>
      <c r="BE12" s="355">
        <v>2.5588598207</v>
      </c>
      <c r="BF12" s="355">
        <v>2.5655812723999998</v>
      </c>
      <c r="BG12" s="355">
        <v>2.518422121</v>
      </c>
      <c r="BH12" s="355">
        <v>2.4894110526</v>
      </c>
      <c r="BI12" s="355">
        <v>2.4927657458999999</v>
      </c>
      <c r="BJ12" s="355">
        <v>2.4686445235000001</v>
      </c>
      <c r="BK12" s="355">
        <v>2.4686717473000002</v>
      </c>
      <c r="BL12" s="355">
        <v>2.5008399407000002</v>
      </c>
      <c r="BM12" s="355">
        <v>2.3861818064999998</v>
      </c>
      <c r="BN12" s="355">
        <v>2.3113797824</v>
      </c>
      <c r="BO12" s="355">
        <v>2.4385640670000002</v>
      </c>
      <c r="BP12" s="355">
        <v>2.5140972972000002</v>
      </c>
      <c r="BQ12" s="355">
        <v>2.5714956798999999</v>
      </c>
      <c r="BR12" s="355">
        <v>2.5782504529999999</v>
      </c>
      <c r="BS12" s="355">
        <v>2.5308575121999999</v>
      </c>
      <c r="BT12" s="355">
        <v>2.5017026225999999</v>
      </c>
      <c r="BU12" s="355">
        <v>2.5050739467000001</v>
      </c>
      <c r="BV12" s="355">
        <v>2.4808331445</v>
      </c>
    </row>
    <row r="13" spans="1:74" ht="11.1" customHeight="1" x14ac:dyDescent="0.2">
      <c r="A13" s="335" t="s">
        <v>302</v>
      </c>
      <c r="B13" s="406" t="s">
        <v>194</v>
      </c>
      <c r="C13" s="289">
        <v>1.6316999999999999</v>
      </c>
      <c r="D13" s="289">
        <v>1.7575000000000001</v>
      </c>
      <c r="E13" s="289">
        <v>1.8906000000000001</v>
      </c>
      <c r="F13" s="289">
        <v>1.9232</v>
      </c>
      <c r="G13" s="289">
        <v>1.9365000000000001</v>
      </c>
      <c r="H13" s="289">
        <v>1.9372</v>
      </c>
      <c r="I13" s="289">
        <v>1.9409000000000001</v>
      </c>
      <c r="J13" s="289">
        <v>1.8836999999999999</v>
      </c>
      <c r="K13" s="289">
        <v>1.8664000000000001</v>
      </c>
      <c r="L13" s="289">
        <v>1.8663000000000001</v>
      </c>
      <c r="M13" s="289">
        <v>1.8896999999999999</v>
      </c>
      <c r="N13" s="289">
        <v>1.8579000000000001</v>
      </c>
      <c r="O13" s="289">
        <v>1.8199000000000001</v>
      </c>
      <c r="P13" s="289">
        <v>1.847</v>
      </c>
      <c r="Q13" s="289">
        <v>1.8257000000000001</v>
      </c>
      <c r="R13" s="289">
        <v>1.7989999999999999</v>
      </c>
      <c r="S13" s="289">
        <v>1.8254999999999999</v>
      </c>
      <c r="T13" s="289">
        <v>1.8827</v>
      </c>
      <c r="U13" s="289">
        <v>1.8586</v>
      </c>
      <c r="V13" s="289">
        <v>1.8848</v>
      </c>
      <c r="W13" s="289">
        <v>1.8426</v>
      </c>
      <c r="X13" s="289">
        <v>1.8145</v>
      </c>
      <c r="Y13" s="289">
        <v>1.8633</v>
      </c>
      <c r="Z13" s="289">
        <v>1.8859999999999999</v>
      </c>
      <c r="AA13" s="289">
        <v>1.7718</v>
      </c>
      <c r="AB13" s="289">
        <v>1.8574999999999999</v>
      </c>
      <c r="AC13" s="289">
        <v>1.8684000000000001</v>
      </c>
      <c r="AD13" s="289">
        <v>1.8653</v>
      </c>
      <c r="AE13" s="289">
        <v>1.9020999999999999</v>
      </c>
      <c r="AF13" s="289">
        <v>1.9113</v>
      </c>
      <c r="AG13" s="289">
        <v>1.9424999999999999</v>
      </c>
      <c r="AH13" s="289">
        <v>1.8953</v>
      </c>
      <c r="AI13" s="289">
        <v>1.8129999999999999</v>
      </c>
      <c r="AJ13" s="289">
        <v>1.776</v>
      </c>
      <c r="AK13" s="289">
        <v>1.8184</v>
      </c>
      <c r="AL13" s="289">
        <v>1.7838000000000001</v>
      </c>
      <c r="AM13" s="289">
        <v>1.7190000000000001</v>
      </c>
      <c r="AN13" s="289">
        <v>1.8</v>
      </c>
      <c r="AO13" s="289">
        <v>1.7346999999999999</v>
      </c>
      <c r="AP13" s="289">
        <v>1.8018000000000001</v>
      </c>
      <c r="AQ13" s="289">
        <v>1.8161</v>
      </c>
      <c r="AR13" s="289">
        <v>1.8580000000000001</v>
      </c>
      <c r="AS13" s="289">
        <v>1.8514999999999999</v>
      </c>
      <c r="AT13" s="289">
        <v>1.7948999999999999</v>
      </c>
      <c r="AU13" s="289">
        <v>1.7769999999999999</v>
      </c>
      <c r="AV13" s="289">
        <v>1.7407999999999999</v>
      </c>
      <c r="AW13" s="289">
        <v>1.7775000000000001</v>
      </c>
      <c r="AX13" s="289">
        <v>1.7949436961</v>
      </c>
      <c r="AY13" s="289">
        <v>1.7800082904000001</v>
      </c>
      <c r="AZ13" s="899">
        <v>1.8440930299</v>
      </c>
      <c r="BA13" s="355">
        <v>1.8332298929999999</v>
      </c>
      <c r="BB13" s="355">
        <v>1.859566362</v>
      </c>
      <c r="BC13" s="355">
        <v>1.8509372385</v>
      </c>
      <c r="BD13" s="355">
        <v>1.8957030584000001</v>
      </c>
      <c r="BE13" s="355">
        <v>1.8800525265000001</v>
      </c>
      <c r="BF13" s="355">
        <v>1.8631060114</v>
      </c>
      <c r="BG13" s="355">
        <v>1.8134199851999999</v>
      </c>
      <c r="BH13" s="355">
        <v>1.8145895878</v>
      </c>
      <c r="BI13" s="355">
        <v>1.7954310463000001</v>
      </c>
      <c r="BJ13" s="355">
        <v>1.7856629706</v>
      </c>
      <c r="BK13" s="355">
        <v>1.73672162</v>
      </c>
      <c r="BL13" s="355">
        <v>1.8006863456</v>
      </c>
      <c r="BM13" s="355">
        <v>1.7898435525</v>
      </c>
      <c r="BN13" s="355">
        <v>1.8161307002</v>
      </c>
      <c r="BO13" s="355">
        <v>1.8075177367999999</v>
      </c>
      <c r="BP13" s="355">
        <v>1.8422184494</v>
      </c>
      <c r="BQ13" s="355">
        <v>1.8365784995000001</v>
      </c>
      <c r="BR13" s="355">
        <v>1.8096824482</v>
      </c>
      <c r="BS13" s="355">
        <v>1.7600894708000001</v>
      </c>
      <c r="BT13" s="355">
        <v>1.7612568830999999</v>
      </c>
      <c r="BU13" s="355">
        <v>1.7521154931</v>
      </c>
      <c r="BV13" s="355">
        <v>1.7822908009</v>
      </c>
    </row>
    <row r="14" spans="1:74" ht="11.1" customHeight="1" x14ac:dyDescent="0.2">
      <c r="A14" s="335" t="s">
        <v>160</v>
      </c>
      <c r="B14" s="406" t="s">
        <v>195</v>
      </c>
      <c r="C14" s="289">
        <v>19.613111</v>
      </c>
      <c r="D14" s="289">
        <v>20.190412999999999</v>
      </c>
      <c r="E14" s="289">
        <v>20.483485999999999</v>
      </c>
      <c r="F14" s="289">
        <v>19.727340999999999</v>
      </c>
      <c r="G14" s="289">
        <v>19.839566999999999</v>
      </c>
      <c r="H14" s="289">
        <v>20.433236999999998</v>
      </c>
      <c r="I14" s="289">
        <v>19.925560999999998</v>
      </c>
      <c r="J14" s="289">
        <v>20.265028999999998</v>
      </c>
      <c r="K14" s="289">
        <v>20.129058000000001</v>
      </c>
      <c r="L14" s="289">
        <v>20.006618</v>
      </c>
      <c r="M14" s="289">
        <v>20.214213999999998</v>
      </c>
      <c r="N14" s="289">
        <v>19.327209</v>
      </c>
      <c r="O14" s="289">
        <v>19.353483000000001</v>
      </c>
      <c r="P14" s="289">
        <v>19.941524000000001</v>
      </c>
      <c r="Q14" s="289">
        <v>20.207293</v>
      </c>
      <c r="R14" s="289">
        <v>19.971914999999999</v>
      </c>
      <c r="S14" s="289">
        <v>20.323443000000001</v>
      </c>
      <c r="T14" s="289">
        <v>20.755185999999998</v>
      </c>
      <c r="U14" s="289">
        <v>20.042788999999999</v>
      </c>
      <c r="V14" s="289">
        <v>20.767872000000001</v>
      </c>
      <c r="W14" s="289">
        <v>20.154582999999999</v>
      </c>
      <c r="X14" s="289">
        <v>20.631443999999998</v>
      </c>
      <c r="Y14" s="289">
        <v>20.738980000000002</v>
      </c>
      <c r="Z14" s="289">
        <v>20.396183000000001</v>
      </c>
      <c r="AA14" s="289">
        <v>19.789279000000001</v>
      </c>
      <c r="AB14" s="289">
        <v>19.972377999999999</v>
      </c>
      <c r="AC14" s="289">
        <v>20.011388</v>
      </c>
      <c r="AD14" s="289">
        <v>20.155279</v>
      </c>
      <c r="AE14" s="289">
        <v>20.887834000000002</v>
      </c>
      <c r="AF14" s="289">
        <v>20.536577000000001</v>
      </c>
      <c r="AG14" s="289">
        <v>20.593178000000002</v>
      </c>
      <c r="AH14" s="289">
        <v>20.984949</v>
      </c>
      <c r="AI14" s="289">
        <v>20.356294999999999</v>
      </c>
      <c r="AJ14" s="289">
        <v>21.249372000000001</v>
      </c>
      <c r="AK14" s="289">
        <v>20.367203</v>
      </c>
      <c r="AL14" s="289">
        <v>20.615046</v>
      </c>
      <c r="AM14" s="289">
        <v>20.735623</v>
      </c>
      <c r="AN14" s="289">
        <v>20.225491999999999</v>
      </c>
      <c r="AO14" s="289">
        <v>19.949864000000002</v>
      </c>
      <c r="AP14" s="289">
        <v>20.212610000000002</v>
      </c>
      <c r="AQ14" s="289">
        <v>20.322932000000002</v>
      </c>
      <c r="AR14" s="289">
        <v>21.007194999999999</v>
      </c>
      <c r="AS14" s="289">
        <v>20.984271</v>
      </c>
      <c r="AT14" s="289">
        <v>21.195426000000001</v>
      </c>
      <c r="AU14" s="289">
        <v>20.720071999999998</v>
      </c>
      <c r="AV14" s="289">
        <v>20.846401</v>
      </c>
      <c r="AW14" s="289">
        <v>20.226613</v>
      </c>
      <c r="AX14" s="289">
        <v>20.85136</v>
      </c>
      <c r="AY14" s="289">
        <v>20.488326213000001</v>
      </c>
      <c r="AZ14" s="899">
        <v>20.592611550000001</v>
      </c>
      <c r="BA14" s="355">
        <v>20.254930000000002</v>
      </c>
      <c r="BB14" s="355">
        <v>20.35519</v>
      </c>
      <c r="BC14" s="355">
        <v>20.485939999999999</v>
      </c>
      <c r="BD14" s="355">
        <v>20.86421</v>
      </c>
      <c r="BE14" s="355">
        <v>20.810020000000002</v>
      </c>
      <c r="BF14" s="355">
        <v>21.092669999999998</v>
      </c>
      <c r="BG14" s="355">
        <v>20.5137</v>
      </c>
      <c r="BH14" s="355">
        <v>20.84956</v>
      </c>
      <c r="BI14" s="355">
        <v>20.338080000000001</v>
      </c>
      <c r="BJ14" s="355">
        <v>20.561990000000002</v>
      </c>
      <c r="BK14" s="355">
        <v>20.320350000000001</v>
      </c>
      <c r="BL14" s="355">
        <v>20.46499</v>
      </c>
      <c r="BM14" s="355">
        <v>20.436889999999998</v>
      </c>
      <c r="BN14" s="355">
        <v>20.656849999999999</v>
      </c>
      <c r="BO14" s="355">
        <v>20.75478</v>
      </c>
      <c r="BP14" s="355">
        <v>21.1113</v>
      </c>
      <c r="BQ14" s="355">
        <v>20.95186</v>
      </c>
      <c r="BR14" s="355">
        <v>21.24333</v>
      </c>
      <c r="BS14" s="355">
        <v>20.638529999999999</v>
      </c>
      <c r="BT14" s="355">
        <v>20.950749999999999</v>
      </c>
      <c r="BU14" s="355">
        <v>20.481549999999999</v>
      </c>
      <c r="BV14" s="355">
        <v>20.70628</v>
      </c>
    </row>
    <row r="15" spans="1:74" ht="11.1" customHeight="1" x14ac:dyDescent="0.2">
      <c r="B15" s="406"/>
      <c r="C15" s="289"/>
      <c r="D15" s="289"/>
      <c r="E15" s="289"/>
      <c r="F15" s="289"/>
      <c r="G15" s="289"/>
      <c r="H15" s="289"/>
      <c r="I15" s="289"/>
      <c r="J15" s="289"/>
      <c r="K15" s="289"/>
      <c r="L15" s="289"/>
      <c r="M15" s="289"/>
      <c r="N15" s="289"/>
      <c r="O15" s="289"/>
      <c r="P15" s="289"/>
      <c r="Q15" s="289"/>
      <c r="R15" s="289"/>
      <c r="S15" s="289"/>
      <c r="T15" s="289"/>
      <c r="U15" s="289"/>
      <c r="V15" s="289"/>
      <c r="W15" s="289"/>
      <c r="X15" s="289"/>
      <c r="Y15" s="289"/>
      <c r="Z15" s="289"/>
      <c r="AA15" s="289"/>
      <c r="AB15" s="289"/>
      <c r="AC15" s="289"/>
      <c r="AD15" s="289"/>
      <c r="AE15" s="289"/>
      <c r="AF15" s="289"/>
      <c r="AG15" s="289"/>
      <c r="AH15" s="289"/>
      <c r="AI15" s="289"/>
      <c r="AJ15" s="289"/>
      <c r="AK15" s="289"/>
      <c r="AL15" s="289"/>
      <c r="AM15" s="289"/>
      <c r="AN15" s="289"/>
      <c r="AO15" s="289"/>
      <c r="AP15" s="289"/>
      <c r="AQ15" s="289"/>
      <c r="AR15" s="289"/>
      <c r="AS15" s="289"/>
      <c r="AT15" s="289"/>
      <c r="AU15" s="289"/>
      <c r="AV15" s="289"/>
      <c r="AW15" s="289"/>
      <c r="AX15" s="289"/>
      <c r="AY15" s="289"/>
      <c r="AZ15" s="899"/>
      <c r="BA15" s="355"/>
      <c r="BB15" s="355"/>
      <c r="BC15" s="355"/>
      <c r="BD15" s="355"/>
      <c r="BE15" s="355"/>
      <c r="BF15" s="355"/>
      <c r="BG15" s="355"/>
      <c r="BH15" s="355"/>
      <c r="BI15" s="355"/>
      <c r="BJ15" s="355"/>
      <c r="BK15" s="355"/>
      <c r="BL15" s="355"/>
      <c r="BM15" s="355"/>
      <c r="BN15" s="355"/>
      <c r="BO15" s="355"/>
      <c r="BP15" s="355"/>
      <c r="BQ15" s="355"/>
      <c r="BR15" s="355"/>
      <c r="BS15" s="355"/>
      <c r="BT15" s="355"/>
      <c r="BU15" s="355"/>
      <c r="BV15" s="355"/>
    </row>
    <row r="16" spans="1:74" s="425" customFormat="1" ht="11.1" customHeight="1" x14ac:dyDescent="0.2">
      <c r="A16" s="418" t="s">
        <v>303</v>
      </c>
      <c r="B16" s="416" t="s">
        <v>960</v>
      </c>
      <c r="C16" s="105">
        <v>6.2745919679000002</v>
      </c>
      <c r="D16" s="105">
        <v>6.5883063391999999</v>
      </c>
      <c r="E16" s="105">
        <v>6.6346335248999999</v>
      </c>
      <c r="F16" s="105">
        <v>6.7026012547000002</v>
      </c>
      <c r="G16" s="105">
        <v>6.5645456543999998</v>
      </c>
      <c r="H16" s="105">
        <v>6.7360751954999998</v>
      </c>
      <c r="I16" s="105">
        <v>6.7429983807999996</v>
      </c>
      <c r="J16" s="105">
        <v>6.7864205596999998</v>
      </c>
      <c r="K16" s="105">
        <v>6.8400244965999999</v>
      </c>
      <c r="L16" s="105">
        <v>6.7651609456999999</v>
      </c>
      <c r="M16" s="105">
        <v>6.6895895393</v>
      </c>
      <c r="N16" s="105">
        <v>6.7818142429000003</v>
      </c>
      <c r="O16" s="105">
        <v>6.3864198011999997</v>
      </c>
      <c r="P16" s="105">
        <v>6.7093619986000004</v>
      </c>
      <c r="Q16" s="105">
        <v>6.7601617126000004</v>
      </c>
      <c r="R16" s="105">
        <v>6.8042919568000002</v>
      </c>
      <c r="S16" s="105">
        <v>6.6802805696999998</v>
      </c>
      <c r="T16" s="105">
        <v>6.8590811800000004</v>
      </c>
      <c r="U16" s="105">
        <v>6.8782305793000003</v>
      </c>
      <c r="V16" s="105">
        <v>6.9057949553000002</v>
      </c>
      <c r="W16" s="105">
        <v>6.9694439949999998</v>
      </c>
      <c r="X16" s="105">
        <v>6.8920421345999996</v>
      </c>
      <c r="Y16" s="105">
        <v>6.8183227763999996</v>
      </c>
      <c r="Z16" s="105">
        <v>6.9098346571000002</v>
      </c>
      <c r="AA16" s="105">
        <v>6.4496462876000002</v>
      </c>
      <c r="AB16" s="105">
        <v>6.7871786788000001</v>
      </c>
      <c r="AC16" s="105">
        <v>6.8055902017000003</v>
      </c>
      <c r="AD16" s="105">
        <v>6.8972549848</v>
      </c>
      <c r="AE16" s="105">
        <v>6.7631660150000004</v>
      </c>
      <c r="AF16" s="105">
        <v>6.9440520206</v>
      </c>
      <c r="AG16" s="105">
        <v>6.9489588612000004</v>
      </c>
      <c r="AH16" s="105">
        <v>7.0017157006000001</v>
      </c>
      <c r="AI16" s="105">
        <v>7.0714173942</v>
      </c>
      <c r="AJ16" s="105">
        <v>6.9831527255000001</v>
      </c>
      <c r="AK16" s="105">
        <v>6.9019983692000002</v>
      </c>
      <c r="AL16" s="105">
        <v>6.9900276260999998</v>
      </c>
      <c r="AM16" s="105">
        <v>6.6200044148000003</v>
      </c>
      <c r="AN16" s="105">
        <v>6.9097465115999999</v>
      </c>
      <c r="AO16" s="105">
        <v>6.9325952958999997</v>
      </c>
      <c r="AP16" s="105">
        <v>7.0067313128000004</v>
      </c>
      <c r="AQ16" s="105">
        <v>6.8737121472</v>
      </c>
      <c r="AR16" s="105">
        <v>7.0367363208000002</v>
      </c>
      <c r="AS16" s="105">
        <v>7.0388759528999998</v>
      </c>
      <c r="AT16" s="105">
        <v>7.0998422313000003</v>
      </c>
      <c r="AU16" s="105">
        <v>7.1615038212000002</v>
      </c>
      <c r="AV16" s="105">
        <v>7.0976217324000004</v>
      </c>
      <c r="AW16" s="105">
        <v>6.986327942</v>
      </c>
      <c r="AX16" s="105">
        <v>7.0417813135999996</v>
      </c>
      <c r="AY16" s="105">
        <v>6.7747316695000004</v>
      </c>
      <c r="AZ16" s="911">
        <v>7.0655905600000004</v>
      </c>
      <c r="BA16" s="388">
        <v>7.0835975362000001</v>
      </c>
      <c r="BB16" s="388">
        <v>7.1661308531000003</v>
      </c>
      <c r="BC16" s="388">
        <v>7.040981414</v>
      </c>
      <c r="BD16" s="388">
        <v>7.2113571530999998</v>
      </c>
      <c r="BE16" s="388">
        <v>7.2244065286000003</v>
      </c>
      <c r="BF16" s="388">
        <v>7.2613959488999997</v>
      </c>
      <c r="BG16" s="388">
        <v>7.3081999925999996</v>
      </c>
      <c r="BH16" s="388">
        <v>7.2527023969000002</v>
      </c>
      <c r="BI16" s="388">
        <v>7.1520437599999998</v>
      </c>
      <c r="BJ16" s="388">
        <v>7.2381621870000004</v>
      </c>
      <c r="BK16" s="388">
        <v>6.9192007655000003</v>
      </c>
      <c r="BL16" s="388">
        <v>7.2153608800000004</v>
      </c>
      <c r="BM16" s="388">
        <v>7.2325836974</v>
      </c>
      <c r="BN16" s="388">
        <v>7.3161958160999996</v>
      </c>
      <c r="BO16" s="388">
        <v>7.1886748020000004</v>
      </c>
      <c r="BP16" s="388">
        <v>7.3622117624000003</v>
      </c>
      <c r="BQ16" s="388">
        <v>7.3739231172000004</v>
      </c>
      <c r="BR16" s="388">
        <v>7.4113045312999999</v>
      </c>
      <c r="BS16" s="388">
        <v>7.4586058469000003</v>
      </c>
      <c r="BT16" s="388">
        <v>7.4000564892999998</v>
      </c>
      <c r="BU16" s="388">
        <v>7.2984308234000004</v>
      </c>
      <c r="BV16" s="388">
        <v>7.3869954688000004</v>
      </c>
    </row>
    <row r="17" spans="1:74" ht="11.1" customHeight="1" x14ac:dyDescent="0.2">
      <c r="A17" s="335" t="s">
        <v>304</v>
      </c>
      <c r="B17" s="406" t="s">
        <v>949</v>
      </c>
      <c r="C17" s="289">
        <v>2.8356057433999999</v>
      </c>
      <c r="D17" s="289">
        <v>3.0321168594999999</v>
      </c>
      <c r="E17" s="289">
        <v>3.0857054173999998</v>
      </c>
      <c r="F17" s="289">
        <v>3.0595999176999999</v>
      </c>
      <c r="G17" s="289">
        <v>3.0003825111000002</v>
      </c>
      <c r="H17" s="289">
        <v>3.1033160907999999</v>
      </c>
      <c r="I17" s="289">
        <v>3.0847747846</v>
      </c>
      <c r="J17" s="289">
        <v>3.1514449036999999</v>
      </c>
      <c r="K17" s="289">
        <v>3.2031958661000002</v>
      </c>
      <c r="L17" s="289">
        <v>3.2093108652</v>
      </c>
      <c r="M17" s="289">
        <v>3.1019068610999998</v>
      </c>
      <c r="N17" s="289">
        <v>3.1339908025000001</v>
      </c>
      <c r="O17" s="289">
        <v>2.9062315002000001</v>
      </c>
      <c r="P17" s="289">
        <v>3.1076370719000002</v>
      </c>
      <c r="Q17" s="289">
        <v>3.1625603471999999</v>
      </c>
      <c r="R17" s="289">
        <v>3.1358046440999998</v>
      </c>
      <c r="S17" s="289">
        <v>3.0751123236</v>
      </c>
      <c r="T17" s="289">
        <v>3.1806096454000001</v>
      </c>
      <c r="U17" s="289">
        <v>3.1616065353999998</v>
      </c>
      <c r="V17" s="289">
        <v>3.2299371911999999</v>
      </c>
      <c r="W17" s="289">
        <v>3.2829771024999999</v>
      </c>
      <c r="X17" s="289">
        <v>3.2892444063999999</v>
      </c>
      <c r="Y17" s="289">
        <v>3.1791653164999998</v>
      </c>
      <c r="Z17" s="289">
        <v>3.2120483648999998</v>
      </c>
      <c r="AA17" s="289">
        <v>3.0059168130999998</v>
      </c>
      <c r="AB17" s="289">
        <v>3.2142307049999999</v>
      </c>
      <c r="AC17" s="289">
        <v>3.2710378783</v>
      </c>
      <c r="AD17" s="289">
        <v>3.2433644401000001</v>
      </c>
      <c r="AE17" s="289">
        <v>3.1805903402000002</v>
      </c>
      <c r="AF17" s="289">
        <v>3.2897062772000001</v>
      </c>
      <c r="AG17" s="289">
        <v>3.2700513502000002</v>
      </c>
      <c r="AH17" s="289">
        <v>3.3407257846</v>
      </c>
      <c r="AI17" s="289">
        <v>3.3955849935</v>
      </c>
      <c r="AJ17" s="289">
        <v>3.4020672692999998</v>
      </c>
      <c r="AK17" s="289">
        <v>3.2882124070000001</v>
      </c>
      <c r="AL17" s="289">
        <v>3.3222233617999999</v>
      </c>
      <c r="AM17" s="289">
        <v>3.1368507238999999</v>
      </c>
      <c r="AN17" s="289">
        <v>3.3203543737999999</v>
      </c>
      <c r="AO17" s="289">
        <v>3.3541650284000002</v>
      </c>
      <c r="AP17" s="289">
        <v>3.3462042156999998</v>
      </c>
      <c r="AQ17" s="289">
        <v>3.2848158764000002</v>
      </c>
      <c r="AR17" s="289">
        <v>3.3715561470000002</v>
      </c>
      <c r="AS17" s="289">
        <v>3.3590637069999998</v>
      </c>
      <c r="AT17" s="289">
        <v>3.4384840951000002</v>
      </c>
      <c r="AU17" s="289">
        <v>3.4869959822999999</v>
      </c>
      <c r="AV17" s="289">
        <v>3.4971997625000002</v>
      </c>
      <c r="AW17" s="289">
        <v>3.3732601465999998</v>
      </c>
      <c r="AX17" s="289">
        <v>3.3966979412999998</v>
      </c>
      <c r="AY17" s="289">
        <v>3.1957185936000001</v>
      </c>
      <c r="AZ17" s="899">
        <v>3.3826659742</v>
      </c>
      <c r="BA17" s="355">
        <v>3.4171111381000001</v>
      </c>
      <c r="BB17" s="355">
        <v>3.4090009284999998</v>
      </c>
      <c r="BC17" s="355">
        <v>3.3464605417</v>
      </c>
      <c r="BD17" s="355">
        <v>3.434828628</v>
      </c>
      <c r="BE17" s="355">
        <v>3.4221017480000002</v>
      </c>
      <c r="BF17" s="355">
        <v>3.5030125829999998</v>
      </c>
      <c r="BG17" s="355">
        <v>3.552434871</v>
      </c>
      <c r="BH17" s="355">
        <v>3.5628301409000001</v>
      </c>
      <c r="BI17" s="355">
        <v>3.4365646059000001</v>
      </c>
      <c r="BJ17" s="355">
        <v>3.4604422472</v>
      </c>
      <c r="BK17" s="355">
        <v>3.2579985934</v>
      </c>
      <c r="BL17" s="355">
        <v>3.4485893119000002</v>
      </c>
      <c r="BM17" s="355">
        <v>3.4837057630000001</v>
      </c>
      <c r="BN17" s="355">
        <v>3.4754374969000001</v>
      </c>
      <c r="BO17" s="355">
        <v>3.4116782872</v>
      </c>
      <c r="BP17" s="355">
        <v>3.5017685415000002</v>
      </c>
      <c r="BQ17" s="355">
        <v>3.4887936328000002</v>
      </c>
      <c r="BR17" s="355">
        <v>3.5712813045999998</v>
      </c>
      <c r="BS17" s="355">
        <v>3.6216667624999999</v>
      </c>
      <c r="BT17" s="355">
        <v>3.6322646214000001</v>
      </c>
      <c r="BU17" s="355">
        <v>3.5035383511</v>
      </c>
      <c r="BV17" s="355">
        <v>3.5278813335999999</v>
      </c>
    </row>
    <row r="18" spans="1:74" ht="11.1" customHeight="1" x14ac:dyDescent="0.2">
      <c r="B18" s="406"/>
      <c r="C18" s="289"/>
      <c r="D18" s="289"/>
      <c r="E18" s="289"/>
      <c r="F18" s="289"/>
      <c r="G18" s="289"/>
      <c r="H18" s="289"/>
      <c r="I18" s="289"/>
      <c r="J18" s="289"/>
      <c r="K18" s="289"/>
      <c r="L18" s="289"/>
      <c r="M18" s="289"/>
      <c r="N18" s="289"/>
      <c r="O18" s="289"/>
      <c r="P18" s="289"/>
      <c r="Q18" s="289"/>
      <c r="R18" s="289"/>
      <c r="S18" s="289"/>
      <c r="T18" s="289"/>
      <c r="U18" s="289"/>
      <c r="V18" s="289"/>
      <c r="W18" s="289"/>
      <c r="X18" s="289"/>
      <c r="Y18" s="289"/>
      <c r="Z18" s="289"/>
      <c r="AA18" s="289"/>
      <c r="AB18" s="289"/>
      <c r="AC18" s="289"/>
      <c r="AD18" s="289"/>
      <c r="AE18" s="289"/>
      <c r="AF18" s="289"/>
      <c r="AG18" s="289"/>
      <c r="AH18" s="289"/>
      <c r="AI18" s="289"/>
      <c r="AJ18" s="289"/>
      <c r="AK18" s="289"/>
      <c r="AL18" s="289"/>
      <c r="AM18" s="289"/>
      <c r="AN18" s="289"/>
      <c r="AO18" s="289"/>
      <c r="AP18" s="289"/>
      <c r="AQ18" s="289"/>
      <c r="AR18" s="289"/>
      <c r="AS18" s="289"/>
      <c r="AT18" s="289"/>
      <c r="AU18" s="289"/>
      <c r="AV18" s="289"/>
      <c r="AW18" s="289"/>
      <c r="AX18" s="289"/>
      <c r="AY18" s="289"/>
      <c r="AZ18" s="899"/>
      <c r="BA18" s="355"/>
      <c r="BB18" s="355"/>
      <c r="BC18" s="355"/>
      <c r="BD18" s="355"/>
      <c r="BE18" s="355"/>
      <c r="BF18" s="355"/>
      <c r="BG18" s="355"/>
      <c r="BH18" s="355"/>
      <c r="BI18" s="355"/>
      <c r="BJ18" s="355"/>
      <c r="BK18" s="355"/>
      <c r="BL18" s="355"/>
      <c r="BM18" s="355"/>
      <c r="BN18" s="355"/>
      <c r="BO18" s="355"/>
      <c r="BP18" s="355"/>
      <c r="BQ18" s="355"/>
      <c r="BR18" s="355"/>
      <c r="BS18" s="355"/>
      <c r="BT18" s="355"/>
      <c r="BU18" s="355"/>
      <c r="BV18" s="355"/>
    </row>
    <row r="19" spans="1:74" s="425" customFormat="1" ht="11.1" customHeight="1" x14ac:dyDescent="0.2">
      <c r="A19" s="418" t="s">
        <v>305</v>
      </c>
      <c r="B19" s="416" t="s">
        <v>961</v>
      </c>
      <c r="C19" s="105">
        <v>13.191329136</v>
      </c>
      <c r="D19" s="105">
        <v>14.561980004</v>
      </c>
      <c r="E19" s="105">
        <v>14.316505217</v>
      </c>
      <c r="F19" s="105">
        <v>14.052113828</v>
      </c>
      <c r="G19" s="105">
        <v>14.244709178000001</v>
      </c>
      <c r="H19" s="105">
        <v>14.654779507000001</v>
      </c>
      <c r="I19" s="105">
        <v>14.642452083</v>
      </c>
      <c r="J19" s="105">
        <v>14.93113556</v>
      </c>
      <c r="K19" s="105">
        <v>15.042867553000001</v>
      </c>
      <c r="L19" s="105">
        <v>14.098296564</v>
      </c>
      <c r="M19" s="105">
        <v>14.272238904</v>
      </c>
      <c r="N19" s="105">
        <v>14.251996975999999</v>
      </c>
      <c r="O19" s="105">
        <v>13.127578753</v>
      </c>
      <c r="P19" s="105">
        <v>14.370803301</v>
      </c>
      <c r="Q19" s="105">
        <v>14.144722380999999</v>
      </c>
      <c r="R19" s="105">
        <v>13.846737211000001</v>
      </c>
      <c r="S19" s="105">
        <v>14.466707863</v>
      </c>
      <c r="T19" s="105">
        <v>14.729607398000001</v>
      </c>
      <c r="U19" s="105">
        <v>14.431820785999999</v>
      </c>
      <c r="V19" s="105">
        <v>14.374526669</v>
      </c>
      <c r="W19" s="105">
        <v>14.617008558</v>
      </c>
      <c r="X19" s="105">
        <v>14.580144586999999</v>
      </c>
      <c r="Y19" s="105">
        <v>14.196562789</v>
      </c>
      <c r="Z19" s="105">
        <v>13.767106346</v>
      </c>
      <c r="AA19" s="105">
        <v>13.303241991</v>
      </c>
      <c r="AB19" s="105">
        <v>13.732512440000001</v>
      </c>
      <c r="AC19" s="105">
        <v>13.686785817000001</v>
      </c>
      <c r="AD19" s="105">
        <v>14.454994953</v>
      </c>
      <c r="AE19" s="105">
        <v>14.222634293</v>
      </c>
      <c r="AF19" s="105">
        <v>14.510308050000001</v>
      </c>
      <c r="AG19" s="105">
        <v>15.024277027</v>
      </c>
      <c r="AH19" s="105">
        <v>14.655376965</v>
      </c>
      <c r="AI19" s="105">
        <v>14.781259825999999</v>
      </c>
      <c r="AJ19" s="105">
        <v>14.941490298</v>
      </c>
      <c r="AK19" s="105">
        <v>14.230278723</v>
      </c>
      <c r="AL19" s="105">
        <v>13.705306675999999</v>
      </c>
      <c r="AM19" s="105">
        <v>13.228154692</v>
      </c>
      <c r="AN19" s="105">
        <v>14.016501927</v>
      </c>
      <c r="AO19" s="105">
        <v>13.834438425</v>
      </c>
      <c r="AP19" s="105">
        <v>14.501611642</v>
      </c>
      <c r="AQ19" s="105">
        <v>14.067781365</v>
      </c>
      <c r="AR19" s="105">
        <v>14.772853083999999</v>
      </c>
      <c r="AS19" s="105">
        <v>14.692504807000001</v>
      </c>
      <c r="AT19" s="105">
        <v>14.128980705</v>
      </c>
      <c r="AU19" s="105">
        <v>14.762854208</v>
      </c>
      <c r="AV19" s="105">
        <v>14.673544748999999</v>
      </c>
      <c r="AW19" s="105">
        <v>13.786119576999999</v>
      </c>
      <c r="AX19" s="105">
        <v>14.071081032</v>
      </c>
      <c r="AY19" s="105">
        <v>13.426706732</v>
      </c>
      <c r="AZ19" s="911">
        <v>14.154377932999999</v>
      </c>
      <c r="BA19" s="388">
        <v>13.986516952000001</v>
      </c>
      <c r="BB19" s="388">
        <v>14.179041916999999</v>
      </c>
      <c r="BC19" s="388">
        <v>14.074803878000001</v>
      </c>
      <c r="BD19" s="388">
        <v>14.444027455000001</v>
      </c>
      <c r="BE19" s="388">
        <v>14.680373477</v>
      </c>
      <c r="BF19" s="388">
        <v>14.555249684</v>
      </c>
      <c r="BG19" s="388">
        <v>14.721377999</v>
      </c>
      <c r="BH19" s="388">
        <v>14.542772916000001</v>
      </c>
      <c r="BI19" s="388">
        <v>14.152298588000001</v>
      </c>
      <c r="BJ19" s="388">
        <v>13.931508470000001</v>
      </c>
      <c r="BK19" s="388">
        <v>13.364190754999999</v>
      </c>
      <c r="BL19" s="388">
        <v>14.198579115999999</v>
      </c>
      <c r="BM19" s="388">
        <v>14.029270193</v>
      </c>
      <c r="BN19" s="388">
        <v>14.223363034</v>
      </c>
      <c r="BO19" s="388">
        <v>14.118126123</v>
      </c>
      <c r="BP19" s="388">
        <v>14.490410205</v>
      </c>
      <c r="BQ19" s="388">
        <v>14.728661745</v>
      </c>
      <c r="BR19" s="388">
        <v>14.602504079999999</v>
      </c>
      <c r="BS19" s="388">
        <v>14.770006035</v>
      </c>
      <c r="BT19" s="388">
        <v>14.589801849000001</v>
      </c>
      <c r="BU19" s="388">
        <v>14.196159613000001</v>
      </c>
      <c r="BV19" s="388">
        <v>13.973735252999999</v>
      </c>
    </row>
    <row r="20" spans="1:74" s="425" customFormat="1" ht="11.1" customHeight="1" x14ac:dyDescent="0.2">
      <c r="A20" s="418"/>
      <c r="B20" s="416"/>
      <c r="C20" s="105"/>
      <c r="D20" s="105"/>
      <c r="E20" s="105"/>
      <c r="F20" s="105"/>
      <c r="G20" s="105"/>
      <c r="H20" s="105"/>
      <c r="I20" s="105"/>
      <c r="J20" s="105"/>
      <c r="K20" s="105"/>
      <c r="L20" s="105"/>
      <c r="M20" s="105"/>
      <c r="N20" s="105"/>
      <c r="O20" s="105"/>
      <c r="P20" s="105"/>
      <c r="Q20" s="105"/>
      <c r="R20" s="105"/>
      <c r="S20" s="105"/>
      <c r="T20" s="105"/>
      <c r="U20" s="105"/>
      <c r="V20" s="105"/>
      <c r="W20" s="105"/>
      <c r="X20" s="105"/>
      <c r="Y20" s="105"/>
      <c r="Z20" s="105"/>
      <c r="AA20" s="105"/>
      <c r="AB20" s="105"/>
      <c r="AC20" s="105"/>
      <c r="AD20" s="105"/>
      <c r="AE20" s="105"/>
      <c r="AF20" s="105"/>
      <c r="AG20" s="105"/>
      <c r="AH20" s="105"/>
      <c r="AI20" s="105"/>
      <c r="AJ20" s="105"/>
      <c r="AK20" s="105"/>
      <c r="AL20" s="105"/>
      <c r="AM20" s="105"/>
      <c r="AN20" s="105"/>
      <c r="AO20" s="105"/>
      <c r="AP20" s="105"/>
      <c r="AQ20" s="105"/>
      <c r="AR20" s="105"/>
      <c r="AS20" s="105"/>
      <c r="AT20" s="105"/>
      <c r="AU20" s="105"/>
      <c r="AV20" s="105"/>
      <c r="AW20" s="105"/>
      <c r="AX20" s="105"/>
      <c r="AY20" s="105"/>
      <c r="AZ20" s="911"/>
      <c r="BA20" s="388"/>
      <c r="BB20" s="388"/>
      <c r="BC20" s="388"/>
      <c r="BD20" s="388"/>
      <c r="BE20" s="388"/>
      <c r="BF20" s="388"/>
      <c r="BG20" s="388"/>
      <c r="BH20" s="388"/>
      <c r="BI20" s="388"/>
      <c r="BJ20" s="388"/>
      <c r="BK20" s="388"/>
      <c r="BL20" s="388"/>
      <c r="BM20" s="388"/>
      <c r="BN20" s="388"/>
      <c r="BO20" s="388"/>
      <c r="BP20" s="388"/>
      <c r="BQ20" s="388"/>
      <c r="BR20" s="388"/>
      <c r="BS20" s="388"/>
      <c r="BT20" s="388"/>
      <c r="BU20" s="388"/>
      <c r="BV20" s="388"/>
    </row>
    <row r="21" spans="1:74" s="425" customFormat="1" ht="11.1" customHeight="1" x14ac:dyDescent="0.2">
      <c r="A21" s="418" t="s">
        <v>306</v>
      </c>
      <c r="B21" s="416" t="s">
        <v>962</v>
      </c>
      <c r="C21" s="105">
        <v>4.6294934751000003</v>
      </c>
      <c r="D21" s="105">
        <v>4.8720871672000001</v>
      </c>
      <c r="E21" s="105">
        <v>4.7601247992999998</v>
      </c>
      <c r="F21" s="105">
        <v>4.6847681787999997</v>
      </c>
      <c r="G21" s="105">
        <v>4.8256909567999999</v>
      </c>
      <c r="H21" s="105">
        <v>5.0313657193000001</v>
      </c>
      <c r="I21" s="105">
        <v>5.0974607170999997</v>
      </c>
      <c r="J21" s="105">
        <v>5.2203538343</v>
      </c>
      <c r="K21" s="105">
        <v>5.1246987342999999</v>
      </c>
      <c r="L21" s="105">
        <v>4.9428701678999998</v>
      </c>
      <c r="M21" s="105">
        <v>5.0119429690999997</v>
      </c>
      <c r="N21" s="105">
        <v>5.0579025421999999</v>
      </c>
      <c r="O21" s="105">
        <v>4.6713690243999997</v>
      </c>
      <c r="P21" s="105">
        <v>4.9136174262000001</v>
      </c>
      <c r="Q21" s="105">
        <v>4.8018201350999998</v>
      </c>
      <c r="R21" s="105">
        <v>4.7268675686000003</v>
      </c>
      <c r="S21" s="105">
        <v>4.8675893537999997</v>
      </c>
      <c r="T21" s="105">
        <v>5.0729725100999996</v>
      </c>
      <c r="U21" s="105">
        <v>5.1390572812000004</v>
      </c>
      <c r="V21" s="105">
        <v>5.2617776723</v>
      </c>
      <c r="W21" s="105">
        <v>5.1662610631000003</v>
      </c>
      <c r="X21" s="105">
        <v>4.9850542205000004</v>
      </c>
      <c r="Y21" s="105">
        <v>5.0540294464000004</v>
      </c>
      <c r="Z21" s="105">
        <v>5.0999224552999998</v>
      </c>
      <c r="AA21" s="105">
        <v>4.7565699812000002</v>
      </c>
      <c r="AB21" s="105">
        <v>5.0041976296000001</v>
      </c>
      <c r="AC21" s="105">
        <v>4.8899108351000002</v>
      </c>
      <c r="AD21" s="105">
        <v>4.8134975315000004</v>
      </c>
      <c r="AE21" s="105">
        <v>4.9573437414999999</v>
      </c>
      <c r="AF21" s="105">
        <v>5.1672859246999998</v>
      </c>
      <c r="AG21" s="105">
        <v>5.2349261630999999</v>
      </c>
      <c r="AH21" s="105">
        <v>5.3603687153999999</v>
      </c>
      <c r="AI21" s="105">
        <v>5.2627272343999998</v>
      </c>
      <c r="AJ21" s="105">
        <v>5.0776974942999997</v>
      </c>
      <c r="AK21" s="105">
        <v>5.1482026043999998</v>
      </c>
      <c r="AL21" s="105">
        <v>5.1951207312000003</v>
      </c>
      <c r="AM21" s="105">
        <v>4.7339222840000001</v>
      </c>
      <c r="AN21" s="105">
        <v>4.9998696760000003</v>
      </c>
      <c r="AO21" s="105">
        <v>4.8618054480000001</v>
      </c>
      <c r="AP21" s="105">
        <v>4.8341883807999997</v>
      </c>
      <c r="AQ21" s="105">
        <v>4.9994895075999999</v>
      </c>
      <c r="AR21" s="105">
        <v>5.2146627453000001</v>
      </c>
      <c r="AS21" s="105">
        <v>5.2946831802999998</v>
      </c>
      <c r="AT21" s="105">
        <v>5.4135470156999999</v>
      </c>
      <c r="AU21" s="105">
        <v>5.2989092498000003</v>
      </c>
      <c r="AV21" s="105">
        <v>5.1841919098</v>
      </c>
      <c r="AW21" s="105">
        <v>5.2278435509000003</v>
      </c>
      <c r="AX21" s="105">
        <v>5.2563950517000002</v>
      </c>
      <c r="AY21" s="105">
        <v>4.7314031168000001</v>
      </c>
      <c r="AZ21" s="911">
        <v>4.9999681149999997</v>
      </c>
      <c r="BA21" s="388">
        <v>4.8605624684000004</v>
      </c>
      <c r="BB21" s="388">
        <v>4.8327135075000003</v>
      </c>
      <c r="BC21" s="388">
        <v>4.9996082448000001</v>
      </c>
      <c r="BD21" s="388">
        <v>5.2168656635000001</v>
      </c>
      <c r="BE21" s="388">
        <v>5.2976709550000001</v>
      </c>
      <c r="BF21" s="388">
        <v>5.4176822704000003</v>
      </c>
      <c r="BG21" s="388">
        <v>5.3019428075999997</v>
      </c>
      <c r="BH21" s="388">
        <v>5.1861937785999999</v>
      </c>
      <c r="BI21" s="388">
        <v>5.2302476411000001</v>
      </c>
      <c r="BJ21" s="388">
        <v>5.2590374312000003</v>
      </c>
      <c r="BK21" s="388">
        <v>4.7366425010000004</v>
      </c>
      <c r="BL21" s="388">
        <v>5.0083761441999997</v>
      </c>
      <c r="BM21" s="388">
        <v>4.8672805709000002</v>
      </c>
      <c r="BN21" s="388">
        <v>4.8389999296999999</v>
      </c>
      <c r="BO21" s="388">
        <v>5.0079499512999996</v>
      </c>
      <c r="BP21" s="388">
        <v>5.2278576277999997</v>
      </c>
      <c r="BQ21" s="388">
        <v>5.3096233969000002</v>
      </c>
      <c r="BR21" s="388">
        <v>5.4311086172999996</v>
      </c>
      <c r="BS21" s="388">
        <v>5.3139348367999997</v>
      </c>
      <c r="BT21" s="388">
        <v>5.1965685787</v>
      </c>
      <c r="BU21" s="388">
        <v>5.24121302</v>
      </c>
      <c r="BV21" s="388">
        <v>5.2704528251999996</v>
      </c>
    </row>
    <row r="22" spans="1:74" ht="11.1" customHeight="1" x14ac:dyDescent="0.2">
      <c r="A22" s="335" t="s">
        <v>307</v>
      </c>
      <c r="B22" s="406" t="s">
        <v>204</v>
      </c>
      <c r="C22" s="289">
        <v>3.4249712735000002</v>
      </c>
      <c r="D22" s="289">
        <v>3.6675441387999999</v>
      </c>
      <c r="E22" s="289">
        <v>3.5552468843999998</v>
      </c>
      <c r="F22" s="289">
        <v>3.4722590343999999</v>
      </c>
      <c r="G22" s="289">
        <v>3.6131591705999999</v>
      </c>
      <c r="H22" s="289">
        <v>3.8187299229999998</v>
      </c>
      <c r="I22" s="289">
        <v>3.8826167027</v>
      </c>
      <c r="J22" s="289">
        <v>4.0053489125999997</v>
      </c>
      <c r="K22" s="289">
        <v>3.9095214251999999</v>
      </c>
      <c r="L22" s="289">
        <v>3.7193064792000001</v>
      </c>
      <c r="M22" s="289">
        <v>3.7882897549000001</v>
      </c>
      <c r="N22" s="289">
        <v>3.8344234798999999</v>
      </c>
      <c r="O22" s="289">
        <v>3.4200975057999998</v>
      </c>
      <c r="P22" s="289">
        <v>3.6623251875</v>
      </c>
      <c r="Q22" s="289">
        <v>3.5501877333</v>
      </c>
      <c r="R22" s="289">
        <v>3.4673179756999999</v>
      </c>
      <c r="S22" s="289">
        <v>3.6080176096000001</v>
      </c>
      <c r="T22" s="289">
        <v>3.8132958329000002</v>
      </c>
      <c r="U22" s="289">
        <v>3.8770917010999999</v>
      </c>
      <c r="V22" s="289">
        <v>3.9996492619000001</v>
      </c>
      <c r="W22" s="289">
        <v>3.9039581379000001</v>
      </c>
      <c r="X22" s="289">
        <v>3.7140138696</v>
      </c>
      <c r="Y22" s="289">
        <v>3.7828989813999998</v>
      </c>
      <c r="Z22" s="289">
        <v>3.8289670576999999</v>
      </c>
      <c r="AA22" s="289">
        <v>3.4960547154000001</v>
      </c>
      <c r="AB22" s="289">
        <v>3.7436620504000002</v>
      </c>
      <c r="AC22" s="289">
        <v>3.6290341268000001</v>
      </c>
      <c r="AD22" s="289">
        <v>3.5443239084</v>
      </c>
      <c r="AE22" s="289">
        <v>3.6881483514000002</v>
      </c>
      <c r="AF22" s="289">
        <v>3.8979856146</v>
      </c>
      <c r="AG22" s="289">
        <v>3.96319833</v>
      </c>
      <c r="AH22" s="289">
        <v>4.0884777811999999</v>
      </c>
      <c r="AI22" s="289">
        <v>3.9906614455999998</v>
      </c>
      <c r="AJ22" s="289">
        <v>3.7964986905</v>
      </c>
      <c r="AK22" s="289">
        <v>3.8669136769999999</v>
      </c>
      <c r="AL22" s="289">
        <v>3.9140048828</v>
      </c>
      <c r="AM22" s="289">
        <v>3.5183454938000001</v>
      </c>
      <c r="AN22" s="289">
        <v>3.7438602351000001</v>
      </c>
      <c r="AO22" s="289">
        <v>3.6122623277999999</v>
      </c>
      <c r="AP22" s="289">
        <v>3.5556832301000001</v>
      </c>
      <c r="AQ22" s="289">
        <v>3.7235729245</v>
      </c>
      <c r="AR22" s="289">
        <v>3.9340011739</v>
      </c>
      <c r="AS22" s="289">
        <v>4.0041400679999999</v>
      </c>
      <c r="AT22" s="289">
        <v>4.1235736887999996</v>
      </c>
      <c r="AU22" s="289">
        <v>4.0042457014000004</v>
      </c>
      <c r="AV22" s="289">
        <v>3.8260592010000001</v>
      </c>
      <c r="AW22" s="289">
        <v>3.8858488800000002</v>
      </c>
      <c r="AX22" s="289">
        <v>3.9455470754999999</v>
      </c>
      <c r="AY22" s="289">
        <v>3.5026207637</v>
      </c>
      <c r="AZ22" s="899">
        <v>3.7303138662999999</v>
      </c>
      <c r="BA22" s="355">
        <v>3.5974447880999998</v>
      </c>
      <c r="BB22" s="355">
        <v>3.5403191642</v>
      </c>
      <c r="BC22" s="355">
        <v>3.7098305902000002</v>
      </c>
      <c r="BD22" s="355">
        <v>3.9222914729</v>
      </c>
      <c r="BE22" s="355">
        <v>3.9931078742000001</v>
      </c>
      <c r="BF22" s="355">
        <v>4.1136951649000002</v>
      </c>
      <c r="BG22" s="355">
        <v>3.9932145280000002</v>
      </c>
      <c r="BH22" s="355">
        <v>3.8133068337</v>
      </c>
      <c r="BI22" s="355">
        <v>3.8736740515000001</v>
      </c>
      <c r="BJ22" s="355">
        <v>3.9339489023000001</v>
      </c>
      <c r="BK22" s="355">
        <v>3.4965674080000002</v>
      </c>
      <c r="BL22" s="355">
        <v>3.7270535351</v>
      </c>
      <c r="BM22" s="355">
        <v>3.5925546024999999</v>
      </c>
      <c r="BN22" s="355">
        <v>3.5347282403000002</v>
      </c>
      <c r="BO22" s="355">
        <v>3.7063189985</v>
      </c>
      <c r="BP22" s="355">
        <v>3.921386058</v>
      </c>
      <c r="BQ22" s="355">
        <v>3.9930711369999998</v>
      </c>
      <c r="BR22" s="355">
        <v>4.1151376261000001</v>
      </c>
      <c r="BS22" s="355">
        <v>3.9931790990999998</v>
      </c>
      <c r="BT22" s="355">
        <v>3.8110645456999999</v>
      </c>
      <c r="BU22" s="355">
        <v>3.8721722652000001</v>
      </c>
      <c r="BV22" s="355">
        <v>3.9331864845000002</v>
      </c>
    </row>
    <row r="23" spans="1:74" ht="11.1" customHeight="1" x14ac:dyDescent="0.2">
      <c r="B23" s="406"/>
      <c r="C23" s="289"/>
      <c r="D23" s="289"/>
      <c r="E23" s="289"/>
      <c r="F23" s="289"/>
      <c r="G23" s="289"/>
      <c r="H23" s="289"/>
      <c r="I23" s="289"/>
      <c r="J23" s="289"/>
      <c r="K23" s="289"/>
      <c r="L23" s="289"/>
      <c r="M23" s="289"/>
      <c r="N23" s="289"/>
      <c r="O23" s="289"/>
      <c r="P23" s="289"/>
      <c r="Q23" s="289"/>
      <c r="R23" s="289"/>
      <c r="S23" s="289"/>
      <c r="T23" s="289"/>
      <c r="U23" s="289"/>
      <c r="V23" s="289"/>
      <c r="W23" s="289"/>
      <c r="X23" s="289"/>
      <c r="Y23" s="289"/>
      <c r="Z23" s="289"/>
      <c r="AA23" s="289"/>
      <c r="AB23" s="289"/>
      <c r="AC23" s="289"/>
      <c r="AD23" s="289"/>
      <c r="AE23" s="289"/>
      <c r="AF23" s="289"/>
      <c r="AG23" s="289"/>
      <c r="AH23" s="289"/>
      <c r="AI23" s="289"/>
      <c r="AJ23" s="289"/>
      <c r="AK23" s="289"/>
      <c r="AL23" s="289"/>
      <c r="AM23" s="289"/>
      <c r="AN23" s="289"/>
      <c r="AO23" s="289"/>
      <c r="AP23" s="289"/>
      <c r="AQ23" s="289"/>
      <c r="AR23" s="289"/>
      <c r="AS23" s="289"/>
      <c r="AT23" s="289"/>
      <c r="AU23" s="289"/>
      <c r="AV23" s="289"/>
      <c r="AW23" s="289"/>
      <c r="AX23" s="289"/>
      <c r="AY23" s="289"/>
      <c r="AZ23" s="899"/>
      <c r="BA23" s="355"/>
      <c r="BB23" s="355"/>
      <c r="BC23" s="355"/>
      <c r="BD23" s="355"/>
      <c r="BE23" s="355"/>
      <c r="BF23" s="355"/>
      <c r="BG23" s="355"/>
      <c r="BH23" s="355"/>
      <c r="BI23" s="355"/>
      <c r="BJ23" s="355"/>
      <c r="BK23" s="355"/>
      <c r="BL23" s="355"/>
      <c r="BM23" s="355"/>
      <c r="BN23" s="355"/>
      <c r="BO23" s="355"/>
      <c r="BP23" s="355"/>
      <c r="BQ23" s="355"/>
      <c r="BR23" s="355"/>
      <c r="BS23" s="355"/>
      <c r="BT23" s="355"/>
      <c r="BU23" s="355"/>
      <c r="BV23" s="355"/>
    </row>
    <row r="24" spans="1:74" s="425" customFormat="1" ht="11.1" customHeight="1" x14ac:dyDescent="0.2">
      <c r="A24" s="418" t="s">
        <v>308</v>
      </c>
      <c r="B24" s="416" t="s">
        <v>963</v>
      </c>
      <c r="C24" s="105">
        <v>8.6913097885999999</v>
      </c>
      <c r="D24" s="105">
        <v>8.6498643680999994</v>
      </c>
      <c r="E24" s="105">
        <v>8.6660030551999991</v>
      </c>
      <c r="F24" s="105">
        <v>8.7588929613000008</v>
      </c>
      <c r="G24" s="105">
        <v>9.3675436656999995</v>
      </c>
      <c r="H24" s="105">
        <v>9.7847020645999994</v>
      </c>
      <c r="I24" s="105">
        <v>9.6790869346000008</v>
      </c>
      <c r="J24" s="105">
        <v>9.7750548068000001</v>
      </c>
      <c r="K24" s="105">
        <v>9.5435943024000007</v>
      </c>
      <c r="L24" s="105">
        <v>9.3432497501</v>
      </c>
      <c r="M24" s="105">
        <v>8.9360373131999999</v>
      </c>
      <c r="N24" s="105">
        <v>8.8894842071000006</v>
      </c>
      <c r="O24" s="105">
        <v>8.8357138057999993</v>
      </c>
      <c r="P24" s="105">
        <v>8.7784034886000004</v>
      </c>
      <c r="Q24" s="105">
        <v>8.7929710453999999</v>
      </c>
      <c r="R24" s="105">
        <v>8.8658116669999991</v>
      </c>
      <c r="S24" s="105">
        <v>9.4803873760999995</v>
      </c>
      <c r="T24" s="105">
        <v>9.9099824016000007</v>
      </c>
      <c r="U24" s="105">
        <v>9.8109159746000003</v>
      </c>
      <c r="V24" s="105">
        <v>9.9063491605999996</v>
      </c>
      <c r="W24" s="105">
        <v>9.6474426150999992</v>
      </c>
      <c r="X24" s="105">
        <v>9.4424620998000002</v>
      </c>
      <c r="Y24" s="105">
        <v>9.0100444436</v>
      </c>
      <c r="Z24" s="105">
        <v>8.9682221022000004</v>
      </c>
      <c r="AA24" s="105">
        <v>8.8650507582000007</v>
      </c>
      <c r="AB24" s="105">
        <v>8.8235276410000001</v>
      </c>
      <c r="AC24" s="105">
        <v>8.8320943644999996</v>
      </c>
      <c r="AD24" s="105">
        <v>8.9152400180000004</v>
      </c>
      <c r="AE24" s="105">
        <v>9.5358248324999995</v>
      </c>
      <c r="AF24" s="105">
        <v>9.9607497679999994</v>
      </c>
      <c r="AG24" s="105">
        <v>9.8746982925999998</v>
      </c>
      <c r="AH24" s="105">
        <v>9.9457264058000003</v>
      </c>
      <c r="AI24" s="105">
        <v>9.7234375574000005</v>
      </c>
      <c r="AJ24" s="105">
        <v>9.5153301252000002</v>
      </c>
      <c r="AK24" s="105">
        <v>9.0825316746000002</v>
      </c>
      <c r="AL24" s="105">
        <v>9.0577834635999999</v>
      </c>
      <c r="AM24" s="105">
        <v>9.0131139025000007</v>
      </c>
      <c r="AN24" s="105">
        <v>8.9639506001000004</v>
      </c>
      <c r="AO24" s="105">
        <v>9.0014335155000005</v>
      </c>
      <c r="AP24" s="105">
        <v>9.0688278016999995</v>
      </c>
      <c r="AQ24" s="105">
        <v>9.6807941185999997</v>
      </c>
      <c r="AR24" s="105">
        <v>10.162766347</v>
      </c>
      <c r="AS24" s="105">
        <v>10.151232133000001</v>
      </c>
      <c r="AT24" s="105">
        <v>10.223530744</v>
      </c>
      <c r="AU24" s="105">
        <v>9.9594432205000007</v>
      </c>
      <c r="AV24" s="105">
        <v>9.6209802795999995</v>
      </c>
      <c r="AW24" s="105">
        <v>9.2021386094000004</v>
      </c>
      <c r="AX24" s="105">
        <v>9.1765512426000004</v>
      </c>
      <c r="AY24" s="105">
        <v>9.0276626376000007</v>
      </c>
      <c r="AZ24" s="911">
        <v>8.9826867658000005</v>
      </c>
      <c r="BA24" s="388">
        <v>9.0167610723999996</v>
      </c>
      <c r="BB24" s="388">
        <v>9.1208555997000005</v>
      </c>
      <c r="BC24" s="388">
        <v>9.7497988462999992</v>
      </c>
      <c r="BD24" s="388">
        <v>10.264830946</v>
      </c>
      <c r="BE24" s="388">
        <v>10.241731657000001</v>
      </c>
      <c r="BF24" s="388">
        <v>10.3212934</v>
      </c>
      <c r="BG24" s="388">
        <v>10.027719805</v>
      </c>
      <c r="BH24" s="388">
        <v>9.6867489924000001</v>
      </c>
      <c r="BI24" s="388">
        <v>9.2600968886999997</v>
      </c>
      <c r="BJ24" s="388">
        <v>9.2460373895999997</v>
      </c>
      <c r="BK24" s="388">
        <v>9.2685060508999992</v>
      </c>
      <c r="BL24" s="388">
        <v>9.2228268770999993</v>
      </c>
      <c r="BM24" s="388">
        <v>9.2564383774000003</v>
      </c>
      <c r="BN24" s="388">
        <v>9.3214147905000004</v>
      </c>
      <c r="BO24" s="388">
        <v>9.9612012867999997</v>
      </c>
      <c r="BP24" s="388">
        <v>10.435185650999999</v>
      </c>
      <c r="BQ24" s="388">
        <v>10.320520467</v>
      </c>
      <c r="BR24" s="388">
        <v>10.401422618</v>
      </c>
      <c r="BS24" s="388">
        <v>10.12358966</v>
      </c>
      <c r="BT24" s="388">
        <v>9.8973747626000002</v>
      </c>
      <c r="BU24" s="388">
        <v>9.4637179924999995</v>
      </c>
      <c r="BV24" s="388">
        <v>9.4499974652999992</v>
      </c>
    </row>
    <row r="25" spans="1:74" s="425" customFormat="1" ht="11.1" customHeight="1" x14ac:dyDescent="0.2">
      <c r="A25" s="418"/>
      <c r="B25" s="416"/>
      <c r="C25" s="105"/>
      <c r="D25" s="105"/>
      <c r="E25" s="105"/>
      <c r="F25" s="105"/>
      <c r="G25" s="105"/>
      <c r="H25" s="105"/>
      <c r="I25" s="105"/>
      <c r="J25" s="105"/>
      <c r="K25" s="105"/>
      <c r="L25" s="105"/>
      <c r="M25" s="105"/>
      <c r="N25" s="105"/>
      <c r="O25" s="105"/>
      <c r="P25" s="105"/>
      <c r="Q25" s="105"/>
      <c r="R25" s="105"/>
      <c r="S25" s="105"/>
      <c r="T25" s="105"/>
      <c r="U25" s="105"/>
      <c r="V25" s="105"/>
      <c r="W25" s="105"/>
      <c r="X25" s="105"/>
      <c r="Y25" s="105"/>
      <c r="Z25" s="105"/>
      <c r="AA25" s="105"/>
      <c r="AB25" s="105"/>
      <c r="AC25" s="105"/>
      <c r="AD25" s="105"/>
      <c r="AE25" s="105"/>
      <c r="AF25" s="105"/>
      <c r="AG25" s="105"/>
      <c r="AH25" s="105"/>
      <c r="AI25" s="105"/>
      <c r="AJ25" s="105"/>
      <c r="AK25" s="105"/>
      <c r="AL25" s="105"/>
      <c r="AM25" s="105"/>
      <c r="AN25" s="105"/>
      <c r="AO25" s="105"/>
      <c r="AP25" s="105"/>
      <c r="AQ25" s="105"/>
      <c r="AR25" s="105"/>
      <c r="AS25" s="105"/>
      <c r="AT25" s="105"/>
      <c r="AU25" s="105"/>
      <c r="AV25" s="105"/>
      <c r="AW25" s="105"/>
      <c r="AX25" s="105"/>
      <c r="AY25" s="105"/>
      <c r="AZ25" s="911"/>
      <c r="BA25" s="388"/>
      <c r="BB25" s="388"/>
      <c r="BC25" s="388"/>
      <c r="BD25" s="388"/>
      <c r="BE25" s="388"/>
      <c r="BF25" s="388"/>
      <c r="BG25" s="388"/>
      <c r="BH25" s="388"/>
      <c r="BI25" s="388"/>
      <c r="BJ25" s="388"/>
      <c r="BK25" s="388"/>
      <c r="BL25" s="388"/>
      <c r="BM25" s="388"/>
      <c r="BN25" s="388"/>
      <c r="BO25" s="388"/>
      <c r="BP25" s="388"/>
      <c r="BQ25" s="388"/>
      <c r="BR25" s="388"/>
      <c r="BS25" s="388"/>
      <c r="BT25" s="388"/>
      <c r="BU25" s="388"/>
      <c r="BV25" s="388"/>
    </row>
    <row r="26" spans="1:74" s="425" customFormat="1" ht="11.1" customHeight="1" x14ac:dyDescent="0.2">
      <c r="A26" s="418" t="s">
        <v>311</v>
      </c>
      <c r="B26" s="416" t="s">
        <v>964</v>
      </c>
      <c r="C26" s="105">
        <v>4.4797480953999997</v>
      </c>
      <c r="D26" s="105">
        <v>4.4757637722999997</v>
      </c>
      <c r="E26" s="105">
        <v>4.4770914685000003</v>
      </c>
      <c r="F26" s="105">
        <v>4.4753568677000004</v>
      </c>
      <c r="G26" s="105">
        <v>4.4826642373999999</v>
      </c>
      <c r="H26" s="105">
        <v>4.4925360769999996</v>
      </c>
      <c r="I26" s="105">
        <v>4.4237565745999996</v>
      </c>
      <c r="J26" s="105">
        <v>4.4393539549999996</v>
      </c>
      <c r="K26" s="105">
        <v>4.4309861969000002</v>
      </c>
      <c r="L26" s="105">
        <v>4.4777654641</v>
      </c>
      <c r="M26" s="105">
        <v>4.5005123686999999</v>
      </c>
      <c r="N26" s="105">
        <v>4.5162611426000003</v>
      </c>
      <c r="O26" s="105">
        <v>4.5654299992</v>
      </c>
      <c r="P26" s="105">
        <v>4.5612927294999999</v>
      </c>
      <c r="Q26" s="105">
        <v>4.5626766049</v>
      </c>
      <c r="R26" s="105">
        <v>4.5610779744999999</v>
      </c>
      <c r="S26" s="105">
        <v>4.5686450970000001</v>
      </c>
      <c r="T26" s="105">
        <v>4.5788185281000002</v>
      </c>
      <c r="U26" s="105">
        <v>4.5070962212000003</v>
      </c>
      <c r="V26" s="105">
        <v>4.5232377540000002</v>
      </c>
      <c r="W26" s="105">
        <v>4.5145777433000003</v>
      </c>
      <c r="X26" s="105">
        <v>4.5635151712999997</v>
      </c>
      <c r="Y26" s="105">
        <v>4.5870178101999999</v>
      </c>
      <c r="Z26" s="105">
        <v>4.6032392134000002</v>
      </c>
      <c r="AA26" s="105">
        <v>4.6784156983000003</v>
      </c>
      <c r="AB26" s="105">
        <v>4.6741830609999999</v>
      </c>
      <c r="AC26" s="105">
        <v>4.6755989322999998</v>
      </c>
      <c r="AD26" s="105">
        <v>4.6739837575000003</v>
      </c>
      <c r="AE26" s="105">
        <v>4.6817277354</v>
      </c>
      <c r="AF26" s="105">
        <v>4.6921431073999997</v>
      </c>
      <c r="AG26" s="105">
        <v>4.6186314284999996</v>
      </c>
      <c r="AH26" s="105">
        <v>4.6351509155999997</v>
      </c>
      <c r="AI26" s="105">
        <v>4.6262885652000003</v>
      </c>
      <c r="AJ26" s="105">
        <v>4.6764661508999996</v>
      </c>
      <c r="AK26" s="105">
        <v>4.7005221866999998</v>
      </c>
      <c r="AL26" s="105">
        <v>4.7171299709000003</v>
      </c>
      <c r="AM26" s="105">
        <v>4.8376559963999997</v>
      </c>
      <c r="AN26" s="105">
        <v>4.8286920311000001</v>
      </c>
      <c r="AO26" s="105">
        <v>4.8569656954999996</v>
      </c>
      <c r="AP26" s="105">
        <v>4.8537055507</v>
      </c>
      <c r="AQ26" s="105">
        <v>4.8216556175000003</v>
      </c>
      <c r="AR26" s="105">
        <v>4.8234646877999996</v>
      </c>
      <c r="AS26" s="105">
        <v>4.7026790413999997</v>
      </c>
      <c r="AT26" s="105">
        <v>4.7202758933000002</v>
      </c>
      <c r="AU26" s="105">
        <v>4.7251678668999997</v>
      </c>
      <c r="AV26" s="105">
        <v>4.7974299599999997</v>
      </c>
      <c r="AW26" s="105">
        <v>4.8851130675999999</v>
      </c>
      <c r="AX26" s="105">
        <v>4.8991145918000001</v>
      </c>
      <c r="AY26" s="105">
        <v>5.0266659670999996</v>
      </c>
      <c r="AZ26" s="911">
        <v>5.0174624567999997</v>
      </c>
      <c r="BA26" s="388">
        <v>5.0464916814</v>
      </c>
      <c r="BB26" s="388">
        <v>5.0431444153999996</v>
      </c>
      <c r="BC26" s="388">
        <v>5.0102380083</v>
      </c>
      <c r="BD26" s="388">
        <v>5.0120954225999998</v>
      </c>
      <c r="BE26" s="388">
        <v>4.8880820083999996</v>
      </c>
      <c r="BF26" s="388">
        <v>4.9061491028999997</v>
      </c>
      <c r="BG26" s="388">
        <v>4.9111718052000004</v>
      </c>
      <c r="BH26" s="388">
        <v>4.9853649659999997</v>
      </c>
      <c r="BI26" s="388">
        <v>5.0753912388</v>
      </c>
      <c r="BJ26" s="388">
        <v>5.0897669271000003</v>
      </c>
      <c r="BK26" s="388">
        <v>5.2034916281000001</v>
      </c>
      <c r="BL26" s="388">
        <v>5.1940526286999997</v>
      </c>
      <c r="BM26" s="388">
        <v>5.2238246208000003</v>
      </c>
      <c r="BN26" s="388">
        <v>5.2203917087000002</v>
      </c>
      <c r="BO26" s="388">
        <v>5.1866433290999998</v>
      </c>
      <c r="BP26" s="388">
        <v>5.1885482688</v>
      </c>
      <c r="BQ26" s="388">
        <v>5.0613617371000004</v>
      </c>
      <c r="BR26" s="388">
        <v>5.0798911123000003</v>
      </c>
      <c r="BS26" s="388">
        <v>5.0850423300000003</v>
      </c>
      <c r="BT26" s="388">
        <v>5.1611338629999999</v>
      </c>
      <c r="BU26" s="388">
        <v>5.2534636279000004</v>
      </c>
      <c r="BV26" s="388">
        <v>5.2682071454999999</v>
      </c>
    </row>
    <row r="27" spans="1:74" s="425" customFormat="1" ht="11.1" customHeight="1" x14ac:dyDescent="0.2">
      <c r="A27" s="418"/>
      <c r="B27" s="416"/>
      <c r="C27" s="105"/>
      <c r="D27" s="105"/>
      <c r="E27" s="105"/>
      <c r="F27" s="105"/>
      <c r="G27" s="105"/>
      <c r="H27" s="105"/>
      <c r="I27" s="105"/>
      <c r="J27" s="105"/>
      <c r="K27" s="105"/>
      <c r="L27" s="105"/>
      <c r="M27" s="105"/>
      <c r="N27" s="105"/>
      <c r="O27" s="105"/>
      <c r="P27" s="105"/>
      <c r="Q27" s="105"/>
      <c r="R27" s="105"/>
      <c r="S27" s="105"/>
      <c r="T27" s="105"/>
      <c r="U27" s="105"/>
      <c r="V27" s="105"/>
      <c r="W27" s="105"/>
      <c r="X27" s="105"/>
      <c r="Y27" s="105"/>
      <c r="Z27" s="105"/>
      <c r="AA27" s="105"/>
      <c r="AB27" s="105"/>
      <c r="AC27" s="105"/>
      <c r="AD27" s="105"/>
      <c r="AE27" s="105"/>
      <c r="AF27" s="105"/>
      <c r="AG27" s="105"/>
      <c r="AH27" s="105"/>
      <c r="AI27" s="105"/>
      <c r="AJ27" s="105"/>
      <c r="AK27" s="105"/>
      <c r="AL27" s="105"/>
      <c r="AM27" s="105"/>
      <c r="AN27" s="105"/>
      <c r="AO27" s="105"/>
      <c r="AP27" s="105"/>
      <c r="AQ27" s="105"/>
      <c r="AR27" s="105"/>
      <c r="AS27" s="105"/>
      <c r="AT27" s="105"/>
      <c r="AU27" s="105"/>
      <c r="AV27" s="105"/>
      <c r="AW27" s="105"/>
      <c r="AX27" s="105"/>
      <c r="AY27" s="105"/>
      <c r="AZ27" s="911"/>
      <c r="BA27" s="388"/>
      <c r="BB27" s="388"/>
      <c r="BC27" s="388"/>
      <c r="BD27" s="388"/>
      <c r="BE27" s="388"/>
      <c r="BF27" s="388"/>
      <c r="BG27" s="388"/>
      <c r="BH27" s="388"/>
      <c r="BI27" s="388"/>
      <c r="BJ27" s="388"/>
      <c r="BK27" s="388"/>
      <c r="BL27" s="388"/>
      <c r="BM27" s="388"/>
      <c r="BN27" s="388"/>
      <c r="BO27" s="388"/>
      <c r="BP27" s="388"/>
      <c r="BQ27" s="388"/>
      <c r="BR27" s="388"/>
      <c r="BS27" s="388"/>
      <c r="BT27" s="388"/>
      <c r="BU27" s="388"/>
      <c r="BV27" s="388"/>
    </row>
    <row r="28" spans="1:74" s="425" customFormat="1" ht="11.1" customHeight="1" x14ac:dyDescent="0.2">
      <c r="A28" s="418" t="s">
        <v>309</v>
      </c>
      <c r="B28" s="416" t="s">
        <v>965</v>
      </c>
      <c r="C28" s="105">
        <v>36.328023961</v>
      </c>
      <c r="D28" s="105">
        <v>36.906439861000003</v>
      </c>
      <c r="E28" s="105">
        <v>35.771960006999997</v>
      </c>
      <c r="F28" s="105">
        <v>35.352967079000003</v>
      </c>
      <c r="G28" s="105">
        <v>35.650756616999999</v>
      </c>
      <c r="H28" s="105">
        <v>35.422655474999999</v>
      </c>
      <c r="I28" s="105">
        <v>35.265014614000002</v>
      </c>
      <c r="J28" s="105">
        <v>35.07057794</v>
      </c>
      <c r="K28" s="105">
        <v>35.674674957000001</v>
      </c>
      <c r="L28" s="105">
        <v>34.907350282000003</v>
      </c>
      <c r="M28" s="105">
        <v>36.348299793000002</v>
      </c>
      <c r="N28" s="105">
        <v>37.736318470000001</v>
      </c>
      <c r="O28" s="105">
        <v>36.875811755999997</v>
      </c>
      <c r="P28" s="105">
        <v>38.040650845999998</v>
      </c>
      <c r="Q28" s="105">
        <v>37.569159102999997</v>
      </c>
      <c r="R28" s="105">
        <v>37.172457735000002</v>
      </c>
      <c r="S28" s="105">
        <v>36.920817243000002</v>
      </c>
      <c r="T28" s="105">
        <v>36.663389416000001</v>
      </c>
      <c r="U28" s="105">
        <v>36.425930569000002</v>
      </c>
      <c r="V28" s="105">
        <v>35.825329164999999</v>
      </c>
      <c r="W28" s="105">
        <v>36.740021347999999</v>
      </c>
      <c r="X28" s="105">
        <v>35.978625710999999</v>
      </c>
      <c r="Y28" s="105">
        <v>37.699439400999999</v>
      </c>
      <c r="Z28" s="105">
        <v>38.4616063</v>
      </c>
      <c r="AA28" s="105">
        <v>37.737915448000003</v>
      </c>
      <c r="AB28" s="105">
        <v>38.636126668000003</v>
      </c>
      <c r="AC28" s="105">
        <v>38.298617331999999</v>
      </c>
      <c r="AD28" s="105">
        <v>38.191904115</v>
      </c>
      <c r="AE28" s="105">
        <v>37.787947602999999</v>
      </c>
      <c r="AF28" s="105">
        <v>37.545869670999998</v>
      </c>
      <c r="AG28" s="105">
        <v>37.180765272000002</v>
      </c>
      <c r="AH28" s="105">
        <v>36.533442078</v>
      </c>
      <c r="AI28" s="105">
        <v>37.271549071999999</v>
      </c>
      <c r="AJ28" s="105">
        <v>37.025454674000002</v>
      </c>
      <c r="AK28" s="105">
        <v>38.540193555000002</v>
      </c>
      <c r="AL28" s="105">
        <v>39.082322269999999</v>
      </c>
      <c r="AM28" s="105">
        <v>38.332602149000003</v>
      </c>
      <c r="AN28" s="105">
        <v>38.953967831</v>
      </c>
      <c r="AO28" s="105">
        <v>38.443533381000002</v>
      </c>
      <c r="AP28" s="105">
        <v>38.624769368999999</v>
      </c>
      <c r="AQ28" s="105">
        <v>38.161618992000001</v>
      </c>
      <c r="AR28" s="105">
        <v>38.145393939999998</v>
      </c>
      <c r="AS28" s="105">
        <v>37.847425530000002</v>
      </c>
      <c r="AT28" s="105">
        <v>37.048275519000001</v>
      </c>
      <c r="AU28" s="105">
        <v>38.369545549000001</v>
      </c>
      <c r="AV28" s="105">
        <v>37.594685531000003</v>
      </c>
      <c r="AW28" s="105">
        <v>39.174232779999997</v>
      </c>
      <c r="AX28" s="105">
        <v>40.430534534000003</v>
      </c>
      <c r="AY28" s="105">
        <v>39.372398355999998</v>
      </c>
      <c r="AZ28" s="911">
        <v>39.985593688999998</v>
      </c>
      <c r="BA28" s="388">
        <v>39.182662489999998</v>
      </c>
      <c r="BB28" s="388">
        <v>39.458624686999997</v>
      </c>
      <c r="BC28" s="388">
        <v>38.967500602000001</v>
      </c>
      <c r="BD28" s="388">
        <v>38.788899641999997</v>
      </c>
      <c r="BE28" s="388">
        <v>38.473837949999997</v>
      </c>
      <c r="BF28" s="388">
        <v>37.955275342</v>
      </c>
      <c r="BG28" s="388">
        <v>38.955433988999999</v>
      </c>
      <c r="BH28" s="388">
        <v>37.965874923000001</v>
      </c>
      <c r="BI28" s="388">
        <v>39.952467437999999</v>
      </c>
      <c r="BJ28" s="388">
        <v>41.042286893000004</v>
      </c>
      <c r="BK28" s="388">
        <v>39.910700734000002</v>
      </c>
      <c r="BL28" s="388">
        <v>40.772124726999998</v>
      </c>
      <c r="BM28" s="388">
        <v>39.996935682</v>
      </c>
      <c r="BN28" s="388">
        <v>40.303537976999998</v>
      </c>
      <c r="BO28" s="388">
        <v>39.814373787999997</v>
      </c>
      <c r="BP28" s="388">
        <v>39.627572131999997</v>
      </c>
      <c r="BQ28" s="388">
        <v>39.294923275999999</v>
      </c>
      <c r="BR28" s="388">
        <v>38.759191235999999</v>
      </c>
      <c r="BS28" s="388">
        <v>39.783919679</v>
      </c>
      <c r="BT28" s="388">
        <v>38.759024058999998</v>
      </c>
      <c r="BU28" s="388">
        <v>40.780645833000001</v>
      </c>
      <c r="BV28" s="388">
        <v>41.879394877000003</v>
      </c>
    </row>
    <row r="29" spans="1:74" ht="11.1" customHeight="1" x14ac:dyDescent="0.2">
      <c r="A29" s="335" t="s">
        <v>169</v>
      </c>
      <c r="B29" s="406" t="s">
        <v>944</v>
      </c>
      <c r="C29" s="289">
        <v>15.302720865</v>
      </c>
      <c r="D29" s="289">
        <v>15.492012724</v>
      </c>
      <c r="E29" s="289">
        <v>14.829719266</v>
      </c>
      <c r="F29" s="289">
        <v>15.127987415</v>
      </c>
      <c r="G29" s="289">
        <v>15.260764574</v>
      </c>
      <c r="H29" s="289">
        <v>15.165953587000001</v>
      </c>
      <c r="I29" s="289">
        <v>15.154021526999999</v>
      </c>
      <c r="J29" s="289">
        <v>14.760077641000001</v>
      </c>
      <c r="K29" s="289">
        <v>15.621466825000001</v>
      </c>
      <c r="L29" s="289">
        <v>14.684071284</v>
      </c>
      <c r="M29" s="289">
        <v>15.462394242</v>
      </c>
      <c r="N29" s="289">
        <v>15.95424038</v>
      </c>
      <c r="O29" s="289">
        <v>15.635659455000001</v>
      </c>
      <c r="P29" s="289">
        <v>16.109900117999999</v>
      </c>
      <c r="Q29" s="289">
        <v>16.013076874999999</v>
      </c>
      <c r="R29" s="289">
        <v>16.347110477000001</v>
      </c>
      <c r="S29" s="289">
        <v>16.112441275999998</v>
      </c>
      <c r="T29" s="289">
        <v>15.931467948</v>
      </c>
      <c r="U29" s="289">
        <v>15.869482065</v>
      </c>
      <c r="V29" s="289">
        <v>15.383658114999999</v>
      </c>
      <c r="W29" s="289">
        <v>16.219844950999999</v>
      </c>
      <c r="X29" s="289">
        <v>15.270416314</v>
      </c>
      <c r="Y29" s="289">
        <v>16.230045240999999</v>
      </c>
      <c r="Z29" s="289">
        <v>16.684967132000001</v>
      </c>
      <c r="AA29" s="289">
        <v>16.016943026</v>
      </c>
      <c r="AB29" s="289">
        <v>16.502748291</v>
      </c>
      <c r="AC29" s="289">
        <v>16.403563963</v>
      </c>
      <c r="AD29" s="289">
        <v>16.745743144999999</v>
      </c>
      <c r="AE29" s="289">
        <v>16.505351416</v>
      </c>
      <c r="AF29" s="289">
        <v>16.31996496</v>
      </c>
      <c r="AG29" s="289">
        <v>16.256467520000001</v>
      </c>
      <c r="AH29" s="289">
        <v>15.758796503999999</v>
      </c>
      <c r="AI29" s="289">
        <v>16.615374184</v>
      </c>
      <c r="AJ29" s="289">
        <v>15.642793244</v>
      </c>
      <c r="AK29" s="289">
        <v>16.625823214</v>
      </c>
      <c r="AL29" s="289">
        <v>17.091838609</v>
      </c>
      <c r="AM29" s="289">
        <v>16.255184287999999</v>
      </c>
      <c r="AN29" s="289">
        <v>16.655399141</v>
      </c>
      <c r="AO29" s="289">
        <v>16.404392141999999</v>
      </c>
      <c r="AP29" s="289">
        <v>16.767741475000001</v>
      </c>
      <c r="AQ29" s="289">
        <v>16.646583279000001</v>
      </c>
      <c r="AR29" s="289">
        <v>16.666155313000001</v>
      </c>
      <c r="AS29" s="289">
        <v>16.426350869</v>
      </c>
      <c r="AT29" s="289">
        <v>15.944277263</v>
      </c>
      <c r="AU29" s="289">
        <v>17.009504758999999</v>
      </c>
      <c r="AV29" s="289">
        <v>15.871693349999999</v>
      </c>
      <c r="AW29" s="289">
        <v>17.024079402000002</v>
      </c>
      <c r="AX29" s="289">
        <v>17.56544272</v>
      </c>
      <c r="AY29" s="289">
        <v>16.684464613999999</v>
      </c>
      <c r="AZ29" s="899">
        <v>16.971133676000001</v>
      </c>
      <c r="BA29" s="355">
        <v>16.612041906999998</v>
      </c>
      <c r="BB29" s="355">
        <v>17.199130877000002</v>
      </c>
      <c r="BC29" s="355">
        <v>16.737581119000001</v>
      </c>
      <c r="BD29" s="355">
        <v>16.808755611999999</v>
      </c>
      <c r="BE29" s="355">
        <v>16.654477676999999</v>
      </c>
      <c r="BF29" s="355">
        <v>16.096849348999999</v>
      </c>
      <c r="BG29" s="355">
        <v>17.251063394999999</v>
      </c>
      <c r="BH29" s="355">
        <v>15.966326787</v>
      </c>
      <c r="BI29" s="355">
        <v>17.158555264</v>
      </c>
      <c r="BJ29" s="355">
        <v>17.801391722000002</v>
      </c>
      <c r="BK29" s="355">
        <v>16.806867279999999</v>
      </c>
      <c r="BL29" s="355">
        <v>17.099551350999999</v>
      </c>
      <c r="BM29" s="355">
        <v>16.732924970999999</v>
      </c>
      <c r="BN29" s="355">
        <v>17.446682511999999</v>
      </c>
      <c r="BO29" s="355">
        <v>16.975448327999999</v>
      </c>
      <c r="BP29" s="355">
        <v>17.048116232999998</v>
      </c>
      <c r="BQ29" s="355">
        <v>16.890601176000001</v>
      </c>
      <c r="BR29" s="355">
        <v>16.321272461</v>
      </c>
      <c r="BS29" s="355">
        <v>17.499704699999999</v>
      </c>
      <c r="BT29" s="355">
        <v>16.18801122</v>
      </c>
      <c r="BU29" s="355">
        <v>17.405255526000001</v>
      </c>
      <c r="BV29" s="355">
        <v>18.061580242000002</v>
      </c>
    </row>
    <row r="30" spans="1:74" ht="11.1" customHeight="1" x14ac:dyDescent="0.2">
      <c r="A30" s="335" t="s">
        <v>310</v>
      </c>
      <c r="B30" s="406" t="s">
        <v>957</v>
      </c>
      <c r="C30" s="289">
        <v>4.9393917900000002</v>
      </c>
      <c r="D30" s="289">
        <v>5.3206849032000001</v>
      </c>
      <c r="E30" s="289">
        <v>5.2921055030000002</v>
      </c>
      <c r="F30" s="289">
        <v>5.2214396152999996</v>
      </c>
      <c r="G30" s="289">
        <v>5.2981753629000004</v>
      </c>
      <c r="H30" s="289">
        <v>5.2129321480000002</v>
      </c>
      <c r="I30" s="289">
        <v>4.9436014358999998</v>
      </c>
      <c r="J30" s="289">
        <v>4.8336482235</v>
      </c>
      <c r="K30" s="289">
        <v>4.9159115466000003</v>
      </c>
      <c r="L30" s="289">
        <v>5.0455997133999997</v>
      </c>
      <c r="M30" s="289">
        <v>5.2566994541999996</v>
      </c>
      <c r="N30" s="289">
        <v>5.3163760288999997</v>
      </c>
      <c r="O30" s="289">
        <v>5.1824484086</v>
      </c>
      <c r="P30" s="289">
        <v>5.5825041182000001</v>
      </c>
      <c r="Q30" s="289">
        <v>5.5525183885000002</v>
      </c>
      <c r="R30" s="289">
        <v>5.4783751877000002</v>
      </c>
      <c r="S30" s="289">
        <v>5.5588869329000001</v>
      </c>
      <c r="T30" s="289">
        <v>5.4694490866000001</v>
      </c>
      <c r="U30" s="289">
        <v>5.1868652018999999</v>
      </c>
      <c r="V30" s="289">
        <v>5.0715014334999999</v>
      </c>
      <c r="W30" s="289">
        <v>5.1578127540000001</v>
      </c>
      <c r="X30" s="289">
        <v>5.2938825906</v>
      </c>
      <c r="Y30" s="289">
        <v>5.5153700858999999</v>
      </c>
      <c r="Z30" s="289">
        <v>5.5779832136999996</v>
      </c>
      <c r="AA30" s="289">
        <v>5.5023717209000003</v>
      </c>
      <c r="AB30" s="289">
        <v>5.8921586446000003</v>
      </c>
      <c r="AC30" s="289">
        <v>5.8709597998999996</v>
      </c>
      <c r="AD30" s="289">
        <v>5.6875228621999998</v>
      </c>
      <c r="AE30" s="289">
        <v>5.7507066934999997</v>
      </c>
      <c r="AF30" s="289">
        <v>5.6472784466999997</v>
      </c>
      <c r="AG30" s="289">
        <v>5.5645867972999996</v>
      </c>
      <c r="AH30" s="289">
        <v>5.1053567267000002</v>
      </c>
      <c r="AI30" s="289">
        <v>5.0611187102999997</v>
      </c>
      <c r="AJ30" s="289">
        <v>5.5630114584000001</v>
      </c>
      <c r="AK30" s="289">
        <v>5.8436797801000004</v>
      </c>
      <c r="AL30" s="289">
        <v>5.7107553620999996</v>
      </c>
      <c r="AM30" s="289">
        <v>5.6961470533999998</v>
      </c>
      <c r="AN30" s="289">
        <v>5.7315615112999998</v>
      </c>
      <c r="AO30" s="289">
        <v>5.7531387154000004</v>
      </c>
      <c r="AP30" s="289">
        <v>5.7122142392999997</v>
      </c>
      <c r="AQ30" s="289">
        <v>5.9012515308999998</v>
      </c>
      <c r="AR30" s="289">
        <v>5.6917756855999997</v>
      </c>
      <c r="AS30" s="289">
        <v>5.4537139917999999</v>
      </c>
      <c r="AT30" s="289">
        <v>5.3287818398000004</v>
      </c>
      <c r="AU30" s="289">
        <v>5.3684640606</v>
      </c>
      <c r="AV30" s="289">
        <v>5.6597202601000003</v>
      </c>
      <c r="AW30" s="289">
        <v>5.8926194831999998</v>
      </c>
      <c r="AX30" s="289">
        <v>5.9129036286999996</v>
      </c>
      <c r="AY30" s="289">
        <v>5.9056034563999997</v>
      </c>
      <c r="AZ30" s="899">
        <v>6.0384479915</v>
      </c>
      <c r="BA30" s="355">
        <v>5.9966852315999999</v>
      </c>
      <c r="BB30" s="355">
        <v>6.0247956090999999</v>
      </c>
      <c r="BC30" s="355">
        <v>6.1950359884999999</v>
      </c>
      <c r="BD30" s="355">
        <v>6.0135273277000003</v>
      </c>
      <c r="BE30" s="355">
        <v>5.7567965898000004</v>
      </c>
      <c r="BF30" s="355">
        <v>5.6737608867000002</v>
      </c>
      <c r="BG30" s="355">
        <v>5.6588417512999998</v>
      </c>
      <c r="BH30" s="355">
        <v>5.8987774515</v>
      </c>
      <c r="BI30" s="355">
        <v>6.1431654815999996</v>
      </c>
      <c r="BJ30" s="355">
        <v>6.1644502343000003</v>
      </c>
      <c r="BK30" s="355">
        <v>6.0577390181000004</v>
      </c>
      <c r="BL30" s="355">
        <v>6.3952654165</v>
      </c>
      <c r="BM30" s="355">
        <v>6.3836071131000001</v>
      </c>
      <c r="BN30" s="355">
        <v>6.3505347983</v>
      </c>
      <c r="BO30" s="355">
        <v>6.5290701341000004</v>
      </c>
      <c r="BP30" s="355">
        <v>6.3387174703999998</v>
      </c>
      <c r="BQ30" s="355">
        <v>6.0694775365</v>
      </c>
      <c r="BR30" s="355">
        <v>5.9823959217000002</v>
      </c>
      <c r="BS30" s="355">
        <v>5.9667498520000004</v>
      </c>
      <c r="BT30" s="355">
        <v>6.2183764106000003</v>
      </c>
      <c r="BU30" s="355">
        <v>6.4746722385000002</v>
      </c>
      <c r="BV30" s="355">
        <v>6.4969940901000003</v>
      </c>
    </row>
    <row r="31" spans="1:74" ht="11.1" customHeight="1" x14ac:dyDescent="0.2">
      <c r="A31" s="335" t="s">
        <v>164</v>
      </c>
      <c r="B31" s="406" t="s">
        <v>942</v>
      </c>
      <c r="C31" s="329">
        <v>3.7709999999999999</v>
      </c>
      <c r="D31" s="329">
        <v>3.8090999999999999</v>
      </c>
      <c r="E31" s="329">
        <v>3.4796999999999998</v>
      </c>
      <c r="F31" s="329">
        <v>2.9710999999999999</v>
      </c>
      <c r="G31" s="329">
        <v>2.9194</v>
      </c>
      <c r="H31" s="329">
        <v>3.0842999999999998</v>
      </c>
      <c r="I31" s="329">
        <v>3.0636999999999999</v>
      </c>
      <c r="J31" s="329">
        <v>3.2801999999999998</v>
      </c>
      <c r="K31" s="329">
        <v>3.1183999999999998</v>
      </c>
      <c r="L31" s="329">
        <v>3.1932</v>
      </c>
      <c r="M31" s="329">
        <v>3.4176000000000002</v>
      </c>
      <c r="N31" s="329">
        <v>3.9664999999999999</v>
      </c>
      <c r="O31" s="329">
        <v>3.7176</v>
      </c>
      <c r="P31" s="329">
        <v>3.8746</v>
      </c>
      <c r="Q31" s="329">
        <v>3.4718</v>
      </c>
      <c r="R31" s="329">
        <v>3.1440999999999999</v>
      </c>
      <c r="S31" s="329">
        <v>2.9523000000000001</v>
      </c>
      <c r="T31" s="329">
        <v>3.0402999999999998</v>
      </c>
      <c r="U31" s="329">
        <v>3.0221</v>
      </c>
      <c r="V31" s="329">
        <v>3.0800999999999998</v>
      </c>
      <c r="W31" s="329">
        <v>3.0510000000000002</v>
      </c>
      <c r="X31" s="329">
        <v>3.0369000000000002</v>
      </c>
      <c r="Y31" s="329">
        <v>3.3893</v>
      </c>
      <c r="Z31" s="329">
        <v>3.6996000000000002</v>
      </c>
      <c r="AA31" s="329">
        <v>3.4416000000000002</v>
      </c>
      <c r="AB31" s="329">
        <v>3.5148000000000001</v>
      </c>
      <c r="AC31" s="329">
        <v>3.3511000000000002</v>
      </c>
      <c r="AD31" s="329">
        <v>3.0954999999999999</v>
      </c>
      <c r="AE31" s="329">
        <v>2.8754</v>
      </c>
      <c r="AF31" s="329">
        <v>2.8786</v>
      </c>
      <c r="AG31" s="329">
        <v>2.8611</v>
      </c>
      <c r="AH31" s="329">
        <v>2.9569999999999999</v>
      </c>
      <c r="AI31" s="329">
        <v>2.9098000000000002</v>
      </c>
      <c r="AJ31" s="329">
        <v>2.9548000000000001</v>
      </c>
      <c r="AK31" s="329">
        <v>3.2989000000000002</v>
      </c>
      <c r="AL31" s="329">
        <v>3.5568</v>
      </c>
      <c r="AM31" s="329">
        <v>3.3774000000000002</v>
      </c>
      <c r="AN31" s="329">
        <v>3.4581</v>
      </c>
      <c r="AO31" s="329">
        <v>3.2111000000000001</v>
      </c>
      <c r="AP31" s="329">
        <v>3.0531000000000001</v>
      </c>
      <c r="AQ31" s="329">
        <v>2.7181000000000002</v>
      </c>
      <c r="AR31" s="329">
        <v>2.8574999999999999</v>
      </c>
      <c r="AS31" s="329">
        <v>2.8277999999999999</v>
      </c>
      <c r="AT31" s="329">
        <v>2.8759000000000001</v>
      </c>
      <c r="AU31" s="329">
        <v>2.9365000000000001</v>
      </c>
      <c r="AV31" s="329">
        <v>2.9384999999999999</v>
      </c>
      <c r="AW31" s="329">
        <v>3.1232000000000002</v>
      </c>
      <c r="AX31" s="329">
        <v>3.5258635283999999</v>
      </c>
      <c r="AY31" s="329">
        <v>3.3875397685999999</v>
      </c>
      <c r="AZ31" s="913">
        <v>3.5510685338000001</v>
      </c>
      <c r="BA31" s="400">
        <v>3.2422891752999998</v>
      </c>
      <c r="BB31" s="400">
        <v>2.9190705567999999</v>
      </c>
      <c r="BC31" s="400">
        <v>2.7108901161999999</v>
      </c>
      <c r="BD31" s="400">
        <v>2.7063759838000001</v>
      </c>
      <c r="BE31" s="400">
        <v>2.8054098765000002</v>
      </c>
      <c r="BF31" s="400">
        <v>2.8719580079</v>
      </c>
      <c r="BG31" s="400">
        <v>2.8014483564999999</v>
      </c>
      <c r="BH31" s="400">
        <v>2.8257217483999999</v>
      </c>
      <c r="BI31" s="400">
        <v>3.1070736871000002</v>
      </c>
      <c r="BJ31" s="400">
        <v>3.4593381890999999</v>
      </c>
      <c r="BK31" s="400">
        <v>3.3127434475999999</v>
      </c>
      <c r="BL31" s="400">
        <v>3.4932858483999998</v>
      </c>
      <c r="BM31" s="400">
        <v>3.1895309212999998</v>
      </c>
      <c r="BN31" s="400">
        <v>2.8715716887</v>
      </c>
      <c r="BO31" s="400">
        <v>2.6667787426</v>
      </c>
      <c r="BP31" s="400">
        <v>2.6623380637</v>
      </c>
      <c r="BQ31" s="400">
        <v>2.7597604853000002</v>
      </c>
      <c r="BR31" s="400">
        <v>2.8252257512000001</v>
      </c>
      <c r="BS31" s="400">
        <v>2.7558634269</v>
      </c>
      <c r="BT31" s="400">
        <v>2.7797418442000001</v>
      </c>
      <c r="BU31" s="400">
        <v>3.056515648</v>
      </c>
      <c r="BV31" s="400">
        <v>3.4030481319999999</v>
      </c>
    </row>
    <row r="32" spans="1:74" ht="28.35" customHeight="1" x14ac:dyDescent="0.2">
      <c r="B32" s="1036" t="s">
        <v>886</v>
      </c>
      <c r="C32" s="1037"/>
      <c r="D32" s="1037"/>
      <c r="E32" s="1037"/>
      <c r="F32" s="1037"/>
      <c r="G32" s="1037"/>
      <c r="H32" s="1037"/>
      <c r="I32" s="1037"/>
      <c r="J32" s="1037"/>
      <c r="K32" s="1037"/>
      <c r="L32" s="1037"/>
      <c r="M32" s="1037"/>
      <c r="N32" s="1037"/>
      <c r="O32" s="1037"/>
      <c r="P32" s="1037"/>
      <c r="Q32" s="1037"/>
    </row>
    <row r="33" spans="2:17" ht="34.5" customHeight="1" x14ac:dyDescent="0.2">
      <c r="B33" s="1037" t="s">
        <v>887</v>
      </c>
      <c r="C33" s="1037"/>
      <c r="D33" s="1037"/>
      <c r="E33" s="1037"/>
      <c r="F33" s="1037"/>
      <c r="G33" s="1037"/>
      <c r="H33" s="1037"/>
      <c r="I33" s="1037"/>
      <c r="J33" s="1037"/>
      <c r="K33" s="1037"/>
      <c r="L33" s="1037"/>
      <c r="M33" s="1037"/>
      <c r="N33" s="1037"/>
      <c r="O33" s="1037"/>
      <c r="P33" s="1037"/>
      <c r="Q33" s="1037"/>
    </row>
    <row r="34" spans="2:17" ht="12" customHeight="1" x14ac:dyDescent="0.2">
      <c r="B34" s="776" t="s">
        <v>809</v>
      </c>
      <c r="C34" s="791"/>
      <c r="D34" s="791"/>
      <c r="E34" s="791"/>
      <c r="F34" s="791"/>
      <c r="G34" s="791"/>
      <c r="H34" s="791"/>
      <c r="I34" s="791"/>
      <c r="J34" s="791"/>
      <c r="K34" s="791"/>
      <c r="L34" s="791"/>
      <c r="M34" s="791"/>
      <c r="N34" s="791"/>
      <c r="O34" s="791"/>
      <c r="P34" s="791"/>
      <c r="Q34" s="791"/>
    </row>
    <row r="35" spans="2:17" ht="12" customHeight="1" x14ac:dyDescent="0.2">
      <c r="B35" s="994" t="str">
        <f>Dates!$G$2</f>
        <v>EIA completed modeling and analysis for this report on Monday, March 9, 2026.</v>
      </c>
      <c r="C35" s="995"/>
      <c r="D35" s="995"/>
      <c r="E35" s="995"/>
      <c r="F35" s="995"/>
      <c r="G35" s="995"/>
      <c r="H35" s="995"/>
      <c r="I35" s="995"/>
      <c r="J35" s="995"/>
      <c r="K35" s="995"/>
      <c r="L35" s="995"/>
      <c r="M35" s="995"/>
      <c r="N35" s="995"/>
      <c r="O35" s="995"/>
      <c r="P35" s="995"/>
      <c r="Q35" s="995"/>
    </row>
    <row r="36" spans="2:17" ht="12" customHeight="1" x14ac:dyDescent="0.2">
      <c r="B36" s="1009" t="s">
        <v>482</v>
      </c>
      <c r="C36" s="1010"/>
      <c r="D36" s="1010"/>
      <c r="E36" s="1010"/>
      <c r="F36" s="1010"/>
      <c r="G36" s="1010"/>
      <c r="H36" s="1010"/>
      <c r="I36" s="1010"/>
      <c r="J36" s="1010"/>
      <c r="K36" s="1010"/>
      <c r="L36" s="1010"/>
      <c r="M36" s="1010"/>
      <c r="N36" s="1010"/>
      <c r="O36" s="1010"/>
      <c r="P36" s="1010"/>
      <c r="Q36" s="1010"/>
    </row>
    <row r="37" spans="2:17" ht="12" customHeight="1" x14ac:dyDescent="0.2">
      <c r="B37" s="985" t="s">
        <v>1406</v>
      </c>
      <c r="C37" s="986"/>
      <c r="D37" s="986"/>
      <c r="E37" s="986"/>
      <c r="F37" s="986"/>
      <c r="G37" s="986"/>
      <c r="H37" s="986"/>
      <c r="I37" s="986"/>
      <c r="J37" s="986"/>
      <c r="K37" s="986"/>
      <c r="L37" s="986"/>
      <c r="M37" s="986"/>
      <c r="N37" s="986"/>
      <c r="O37" s="986"/>
      <c r="P37" s="986"/>
      <c r="Q37" s="986"/>
    </row>
    <row r="38" spans="2:17" ht="12" customHeight="1" x14ac:dyDescent="0.2">
      <c r="B38" s="980" t="s">
        <v>490</v>
      </c>
      <c r="C38" s="1012"/>
      <c r="D38" s="1012"/>
      <c r="E38" s="1012"/>
      <c r="F38" s="1012"/>
      <c r="G38" s="1012"/>
      <c r="H38" s="1012"/>
      <c r="I38" s="1012"/>
      <c r="J38" s="1012"/>
      <c r="K38" s="1012"/>
      <c r="L38" s="1012"/>
      <c r="M38" s="1012"/>
      <c r="N38" s="1012"/>
      <c r="O38" s="1012"/>
      <c r="P38" s="1012"/>
      <c r="Q38" s="1012"/>
    </row>
    <row r="39" spans="2:17" ht="12" customHeight="1" x14ac:dyDescent="0.2">
      <c r="B39" s="793" t="s">
        <v>823</v>
      </c>
      <c r="C39" s="794"/>
      <c r="D39" s="794"/>
      <c r="E39" s="794"/>
      <c r="F39" s="794"/>
      <c r="G39" s="794"/>
      <c r="H39" s="794"/>
      <c r="I39" s="794"/>
      <c r="J39" s="794"/>
      <c r="K39" s="794"/>
      <c r="L39" s="794"/>
      <c r="M39" s="794"/>
      <c r="N39" s="794"/>
      <c r="O39" s="794"/>
      <c r="P39" s="794"/>
      <c r="Q39" s="792"/>
    </row>
    <row r="40" spans="2:17" ht="12.75" x14ac:dyDescent="0.2">
      <c r="B40" s="1034" t="s">
        <v>824</v>
      </c>
      <c r="C40" s="1035"/>
      <c r="D40" s="1035"/>
      <c r="E40" s="1035"/>
      <c r="F40" s="1035"/>
      <c r="G40" s="1035"/>
      <c r="H40" s="1035"/>
      <c r="I40" s="1035"/>
      <c r="J40" s="1035"/>
      <c r="K40" s="1035"/>
      <c r="L40" s="1035"/>
      <c r="M40" s="1035"/>
      <c r="N40" s="1035"/>
      <c r="O40" s="1035"/>
      <c r="P40" s="1035"/>
      <c r="Q40" s="1035"/>
    </row>
    <row r="41" spans="2:17" ht="12.75" x14ac:dyDescent="0.2">
      <c r="B41" s="1001" t="s">
        <v>825</v>
      </c>
      <c r="C41" s="1035"/>
      <c r="D41" s="1035"/>
      <c r="E41" s="1035"/>
      <c r="F41" s="1035"/>
      <c r="G41" s="1035"/>
      <c r="H41" s="1035"/>
      <c r="I41" s="1035"/>
      <c r="J41" s="1035"/>
      <c r="K41" s="1035"/>
      <c r="L41" s="1035"/>
      <c r="M41" s="1035"/>
      <c r="N41" s="1035"/>
      <c r="O41" s="1035"/>
      <c r="P41" s="1035"/>
      <c r="Q41" s="1035"/>
    </row>
  </sheetData>
  <mergeCells count="16">
    <mergeCell ref="B1:Q1"/>
    <mergeCell ref="B2:Q2"/>
    <mergeCell ref="B38:Q38"/>
    <mergeCell ref="B40:Q40"/>
    <mergeCell ref="B41:Q41"/>
    <mergeCell ref="C3:N3"/>
    <mergeCell ref="O3:Z3"/>
    <mergeCell ref="B32:Q32"/>
    <mergeCell ref="B33:Q33"/>
    <mergeCell ref="B35:Q35"/>
    <mergeCell ref="B36:Q36"/>
    <mergeCell ref="AA3:AL3"/>
    <mergeCell ref="AM3:AX3"/>
    <mergeCell ref="AY3:BJ3"/>
    <mergeCell ref="BK3:BV3"/>
    <mergeCell ref="B37:Q37"/>
  </mergeCells>
  <pageMargins left="0.25" right="0.25" top="0.25" bottom="0.25" header="0.5" footer="0.5"/>
  <pageSetup scale="19" orientation="portrait" horizontalDpi="4294967293"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28</vt:i4>
      </vt:variant>
      <vt:variant>
        <vt:lpstr>Named Ranges</vt:lpstr>
      </vt:variant>
      <vt:variant>
        <vt:i4>27</vt:i4>
      </vt:variant>
    </vt:vector>
  </HeadingPairs>
  <TitlesOfParts>
    <vt:vector size="55" baseType="lpstr">
      <vt:lpstr>Dates</vt:lpstr>
      <vt:lpstr>Contents</vt:lpstr>
      <vt:lpstr>1tab</vt:lpstr>
      <vt:lpstr>2tab</vt:lpstr>
      <vt:lpstr>3atab</vt:lpstr>
      <vt:lpstr>3btab</vt:lpstr>
      <vt:lpstr>3ctab</vt:lpstr>
      <vt:lpstr>3dtab</vt:lpstr>
      <vt:lpstr>3etab</vt:lpstr>
      <vt:lpstr>4atab</vt:lpstr>
      <vt:lpstr>4btab</vt:lpstr>
      <vt:lpstr>4ctab</vt:lpstr>
      <vt:lpstr>4dtab</vt:lpstr>
      <vt:lpstr>5atab</vt:lpstr>
      <vt:lpstr>5btab</vt:lpstr>
      <vt:lpstr>6tab</vt:lpstr>
      <vt:lpstr>7atab</vt:lpstr>
      <vt:lpstr>7btab</vt:lpstr>
      <vt:lpstr>7ctab</vt:lpstr>
      <vt:lpstr>7d(1)tab</vt:lpstr>
      <vt:lpstr>7d(2)tab</vt:lpstr>
      <vt:lpstr>7etab</vt:lpstr>
      <vt:lpstr>8tab</vt:lpstr>
      <vt:lpstr>9atab</vt:lpstr>
      <vt:lpstr>9btab</vt:lpstr>
      <vt:lpstr>9ctab</vt:lpstr>
      <vt:lpstr>10atab</vt:lpstr>
      <vt:lpstr>10btab</vt:lpstr>
      <vt:lpstr>'10atab'!Print_Area</vt:lpstr>
      <vt:lpstr>'10btab'!Print_Area</vt:lpstr>
      <vt:lpstr>'1tab'!Print_Area</vt:lpstr>
      <vt:lpstr>'2tab'!Print_Area</vt:lpstr>
      <vt:lpstr>'3atab'!Print_Area</vt:lpstr>
      <vt:lpstr>'3btab'!Print_Area</vt:lpstr>
      <vt:lpstr>'3ctab'!Print_Area</vt:lpstr>
      <vt:lpstr>'3dtab'!Print_Area</vt:lpstr>
      <vt:lpstr>'3etab'!Print_Area</vt:lpstr>
      <vt:lpstr>'4atab'!Print_Area</vt:lpstr>
      <vt:lpstr>'4btab'!Print_Area</vt:lpstr>
      <vt:lpstr>'4ctab'!Print_Area</vt:lpstr>
      <vt:lpstr>'4dtab'!Print_Area</vt:lpstr>
      <vt:lpstr>'5atab'!Print_Area</vt:lpstr>
      <vt:lpstr>'5btab'!Print_Area</vt:lpstr>
      <vt:lpstr>'6tab'!Print_Area</vt:lpstr>
      <vt:lpstr>'7atab'!Print_Area</vt:lpstr>
      <vt:lpstr>'7btab'!Print_Area</vt:lpstr>
      <vt:lpstr>'7ctab'!Print_Area</vt:lpstr>
      <vt:lpstr>'7d(1)tab'!Print_Area</vt:lpstr>
      <vt:lpstr>'7d(2)tab'!Print_Area</vt:lpstr>
      <vt:lpstr>'7etab'!Print_Area</vt:lpstr>
      <vt:lpstr>'8tab'!Print_Area</vt:lpstr>
      <vt:lpstr>'9atab'!Print_Area</vt:lpstr>
      <vt:lpstr>'9btab'!Print_Area</vt:lpstr>
      <vt:lpstr>'9ctab'!Print_Area</vt:lpstr>
      <vt:lpstr>Contents!Print_Area</vt:lpstr>
    </vt:vector>
  </TitlesOfParts>
  <Company>DOE/EIA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Hess, Timothy</dc:creator>
  <cp:lastModifiedBy>Kaze, Ornella</cp:lastModifiedBy>
  <cp:lastPrinted>2023-03-01T21:02:34Z</cp:lastPrinted>
  <dcterms:created xsi:type="dcterms:W3CDTF">2006-10-10T12:45:59Z</dcterms:created>
  <dcterms:modified xsi:type="dcterms:W3CDTF">2026-03-09T18:03:21Z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{4A4165F2-3EA0-4F3F-8873-8BA0E2B8BCA9}</vt:lpwstr>
  </property>
</Properties>
</file>